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garcia\Documents\AVIAGEN\ALABAMA\MODULO 2\"/>
    </mc:Choice>
  </mc:AlternateContent>
  <bookViews>
    <workbookView xWindow="0" yWindow="0" windowWidth="20490" windowHeight="7550" tabRatio="745" firstSheet="2" activeTab="14"/>
  </bookViews>
  <sheets>
    <sheet name="SEM 1" sheetId="1" r:id="rId1"/>
    <sheet name="SEM 2" sheetId="3" r:id="rId2"/>
    <sheet name="SEM 3" sheetId="4" r:id="rId3"/>
    <sheet name="SEM 4" sheetId="5" r:id="rId4"/>
    <sheet name="SEM 5" sheetId="7" r:id="rId5"/>
    <sheet name="SEM 6" sheetId="8" r:id="rId6"/>
    <sheet name="SEM 7" sheetId="9" r:id="rId7"/>
    <sheet name="SEM 8" sheetId="10" r:id="rId8"/>
    <sheet name="SEM 9" sheetId="11" r:id="rId9"/>
    <sheet name="SEM 10" sheetId="12" r:id="rId10"/>
    <sheet name="SEM 11" sheetId="13" r:id="rId11"/>
    <sheet name="SEM 12" sheetId="14" r:id="rId12"/>
    <sheet name="SEM 13" sheetId="15" r:id="rId13"/>
    <sheet name="SEM 14" sheetId="16" r:id="rId14"/>
    <sheet name="IMPRIMIR" sheetId="2" r:id="rId15"/>
  </sheets>
  <definedNames>
    <definedName name="_xlnm.Print_Area" localSheetId="14">IMPRIMIR!$A$1:$Y$46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9" i="2" l="1"/>
  <c r="M19" i="2"/>
  <c r="N19" i="2"/>
  <c r="F69" i="16"/>
  <c r="E69" i="16"/>
  <c r="D69" i="16"/>
  <c r="C69" i="16"/>
  <c r="B69" i="16"/>
  <c r="F68" i="16"/>
  <c r="E68" i="16"/>
  <c r="D68" i="16"/>
  <c r="C68" i="16"/>
  <c r="B68" i="16"/>
  <c r="G67" i="16"/>
  <c r="F65" i="16"/>
  <c r="F70" i="16" s="1"/>
  <c r="E65" i="16"/>
  <c r="E70" i="16" s="1"/>
  <c r="D65" i="16"/>
  <c r="D70" i="16" s="1"/>
  <c r="C65" i="16"/>
  <c r="C70" i="16" s="1"/>
  <c r="B65" i="16"/>
  <c r="B70" i="16" s="1"/>
  <c r="G64" i="16"/>
  <c r="G63" i="16"/>
  <c r="G62" i="16"/>
  <c r="G61" i="16"/>
  <c r="G60" i="16"/>
  <c r="G59" i="16"/>
  <c r="G58" i="16"/>
  <c r="P51" i="16"/>
  <c r="P50" i="16"/>
  <c r="O50" i="16"/>
  <c r="N50" i="16"/>
  <c r="M50" i="16"/>
  <c r="L50" i="16"/>
  <c r="H50" i="16"/>
  <c r="G50" i="16"/>
  <c r="F50" i="16"/>
  <c r="E50" i="16"/>
  <c r="D50" i="16"/>
  <c r="C50" i="16"/>
  <c r="B50" i="16"/>
  <c r="P49" i="16"/>
  <c r="O49" i="16"/>
  <c r="N49" i="16"/>
  <c r="M49" i="16"/>
  <c r="L49" i="16"/>
  <c r="H49" i="16"/>
  <c r="G49" i="16"/>
  <c r="F49" i="16"/>
  <c r="E49" i="16"/>
  <c r="D49" i="16"/>
  <c r="C49" i="16"/>
  <c r="B49" i="16"/>
  <c r="Q48" i="16"/>
  <c r="I48" i="16"/>
  <c r="P46" i="16"/>
  <c r="O46" i="16"/>
  <c r="O51" i="16" s="1"/>
  <c r="N46" i="16"/>
  <c r="N51" i="16" s="1"/>
  <c r="M46" i="16"/>
  <c r="M51" i="16" s="1"/>
  <c r="L46" i="16"/>
  <c r="L51" i="16" s="1"/>
  <c r="H46" i="16"/>
  <c r="H51" i="16" s="1"/>
  <c r="G46" i="16"/>
  <c r="G51" i="16" s="1"/>
  <c r="F46" i="16"/>
  <c r="F51" i="16" s="1"/>
  <c r="E46" i="16"/>
  <c r="E51" i="16" s="1"/>
  <c r="D46" i="16"/>
  <c r="D51" i="16" s="1"/>
  <c r="C46" i="16"/>
  <c r="C51" i="16" s="1"/>
  <c r="B46" i="16"/>
  <c r="B51" i="16" s="1"/>
  <c r="Q45" i="16"/>
  <c r="I45" i="16"/>
  <c r="Q44" i="16"/>
  <c r="I44" i="16"/>
  <c r="Q43" i="16"/>
  <c r="I43" i="16"/>
  <c r="Q42" i="16"/>
  <c r="I42" i="16"/>
  <c r="Q41" i="16"/>
  <c r="I41" i="16"/>
  <c r="Q40" i="16"/>
  <c r="I40" i="16"/>
  <c r="Q39" i="16"/>
  <c r="I39" i="16"/>
  <c r="X29" i="16"/>
  <c r="W29" i="16"/>
  <c r="V29" i="16"/>
  <c r="U29" i="16"/>
  <c r="T29" i="16"/>
  <c r="S29" i="16"/>
  <c r="R29" i="16"/>
  <c r="Q29" i="16"/>
  <c r="P29" i="16"/>
  <c r="O29" i="16"/>
  <c r="N29" i="16"/>
  <c r="M29" i="16"/>
  <c r="L29" i="16"/>
  <c r="K29" i="16"/>
  <c r="J29" i="16"/>
  <c r="I29" i="16"/>
  <c r="H29" i="16"/>
  <c r="G29" i="16"/>
  <c r="F29" i="16"/>
  <c r="E29" i="16"/>
  <c r="D29" i="16"/>
  <c r="C29" i="16"/>
  <c r="B29" i="16"/>
  <c r="X28" i="16"/>
  <c r="W28" i="16"/>
  <c r="V28" i="16"/>
  <c r="U28" i="16"/>
  <c r="T28" i="16"/>
  <c r="S28" i="16"/>
  <c r="R28" i="16"/>
  <c r="Q28" i="16"/>
  <c r="P28" i="16"/>
  <c r="O28" i="16"/>
  <c r="N28" i="16"/>
  <c r="M28" i="16"/>
  <c r="L28" i="16"/>
  <c r="K28" i="16"/>
  <c r="J28" i="16"/>
  <c r="I28" i="16"/>
  <c r="H28" i="16"/>
  <c r="G28" i="16"/>
  <c r="F28" i="16"/>
  <c r="E28" i="16"/>
  <c r="D28" i="16"/>
  <c r="C28" i="16"/>
  <c r="B28" i="16"/>
  <c r="Y27" i="16"/>
  <c r="X25" i="16"/>
  <c r="X30" i="16" s="1"/>
  <c r="W25" i="16"/>
  <c r="W30" i="16" s="1"/>
  <c r="V25" i="16"/>
  <c r="V30" i="16" s="1"/>
  <c r="U25" i="16"/>
  <c r="U30" i="16" s="1"/>
  <c r="T25" i="16"/>
  <c r="T30" i="16" s="1"/>
  <c r="S25" i="16"/>
  <c r="S30" i="16" s="1"/>
  <c r="R25" i="16"/>
  <c r="R30" i="16" s="1"/>
  <c r="Q25" i="16"/>
  <c r="Q30" i="16" s="1"/>
  <c r="P25" i="16"/>
  <c r="P30" i="16" s="1"/>
  <c r="O25" i="16"/>
  <c r="O30" i="16" s="1"/>
  <c r="N25" i="16"/>
  <c r="N30" i="16" s="1"/>
  <c r="M25" i="16"/>
  <c r="M30" i="16" s="1"/>
  <c r="L25" i="16"/>
  <c r="L30" i="16" s="1"/>
  <c r="K25" i="16"/>
  <c r="K30" i="16" s="1"/>
  <c r="J25" i="16"/>
  <c r="J30" i="16" s="1"/>
  <c r="I25" i="16"/>
  <c r="I30" i="16" s="1"/>
  <c r="H25" i="16"/>
  <c r="H30" i="16" s="1"/>
  <c r="G25" i="16"/>
  <c r="G30" i="16" s="1"/>
  <c r="F25" i="16"/>
  <c r="F30" i="16" s="1"/>
  <c r="E25" i="16"/>
  <c r="E30" i="16" s="1"/>
  <c r="D25" i="16"/>
  <c r="D30" i="16" s="1"/>
  <c r="C25" i="16"/>
  <c r="B25" i="16"/>
  <c r="B30" i="16" s="1"/>
  <c r="Y24" i="16"/>
  <c r="Y23" i="16"/>
  <c r="Y22" i="16"/>
  <c r="Y21" i="16"/>
  <c r="Y20" i="16"/>
  <c r="Y19" i="16"/>
  <c r="Y18" i="16"/>
  <c r="K28" i="15"/>
  <c r="L28" i="15"/>
  <c r="K29" i="15"/>
  <c r="L29" i="15"/>
  <c r="K25" i="15"/>
  <c r="K30" i="15" s="1"/>
  <c r="L25" i="15"/>
  <c r="L30" i="15" s="1"/>
  <c r="Q46" i="16" l="1"/>
  <c r="Q49" i="16" s="1"/>
  <c r="Y25" i="16"/>
  <c r="Y26" i="16"/>
  <c r="Z27" i="16"/>
  <c r="C30" i="16"/>
  <c r="G65" i="16"/>
  <c r="I46" i="16"/>
  <c r="I25" i="15"/>
  <c r="I30" i="15" s="1"/>
  <c r="W25" i="15"/>
  <c r="W30" i="15" s="1"/>
  <c r="E25" i="15"/>
  <c r="Y21" i="15"/>
  <c r="X28" i="15"/>
  <c r="W28" i="15"/>
  <c r="V28" i="15"/>
  <c r="U28" i="15"/>
  <c r="T28" i="15"/>
  <c r="S28" i="15"/>
  <c r="R28" i="15"/>
  <c r="Q28" i="15"/>
  <c r="P28" i="15"/>
  <c r="O28" i="15"/>
  <c r="N28" i="15"/>
  <c r="M28" i="15"/>
  <c r="J28" i="15"/>
  <c r="I28" i="15"/>
  <c r="H28" i="15"/>
  <c r="G28" i="15"/>
  <c r="F28" i="15"/>
  <c r="E28" i="15"/>
  <c r="D28" i="15"/>
  <c r="C28" i="15"/>
  <c r="F69" i="15"/>
  <c r="E69" i="15"/>
  <c r="D69" i="15"/>
  <c r="C69" i="15"/>
  <c r="B69" i="15"/>
  <c r="F68" i="15"/>
  <c r="E68" i="15"/>
  <c r="D68" i="15"/>
  <c r="C68" i="15"/>
  <c r="B68" i="15"/>
  <c r="G67" i="15"/>
  <c r="F65" i="15"/>
  <c r="F70" i="15" s="1"/>
  <c r="E65" i="15"/>
  <c r="E70" i="15" s="1"/>
  <c r="D65" i="15"/>
  <c r="D70" i="15" s="1"/>
  <c r="C65" i="15"/>
  <c r="C70" i="15" s="1"/>
  <c r="B65" i="15"/>
  <c r="G64" i="15"/>
  <c r="G63" i="15"/>
  <c r="G62" i="15"/>
  <c r="G61" i="15"/>
  <c r="G60" i="15"/>
  <c r="G59" i="15"/>
  <c r="G58" i="15"/>
  <c r="P50" i="15"/>
  <c r="O50" i="15"/>
  <c r="N50" i="15"/>
  <c r="M50" i="15"/>
  <c r="L50" i="15"/>
  <c r="H50" i="15"/>
  <c r="G50" i="15"/>
  <c r="F50" i="15"/>
  <c r="E50" i="15"/>
  <c r="D50" i="15"/>
  <c r="C50" i="15"/>
  <c r="B50" i="15"/>
  <c r="P49" i="15"/>
  <c r="O49" i="15"/>
  <c r="N49" i="15"/>
  <c r="M49" i="15"/>
  <c r="L49" i="15"/>
  <c r="H49" i="15"/>
  <c r="G49" i="15"/>
  <c r="F49" i="15"/>
  <c r="E49" i="15"/>
  <c r="D49" i="15"/>
  <c r="C49" i="15"/>
  <c r="B49" i="15"/>
  <c r="Q48" i="15"/>
  <c r="I48" i="15"/>
  <c r="P46" i="15"/>
  <c r="P51" i="15" s="1"/>
  <c r="O46" i="15"/>
  <c r="O51" i="15" s="1"/>
  <c r="N46" i="15"/>
  <c r="N51" i="15" s="1"/>
  <c r="M46" i="15"/>
  <c r="M51" i="15" s="1"/>
  <c r="L46" i="15"/>
  <c r="L51" i="15" s="1"/>
  <c r="H46" i="15"/>
  <c r="H51" i="15" s="1"/>
  <c r="G46" i="15"/>
  <c r="G51" i="15" s="1"/>
  <c r="F46" i="15"/>
  <c r="F51" i="15" s="1"/>
  <c r="E46" i="15"/>
  <c r="E51" i="15" s="1"/>
  <c r="D46" i="15"/>
  <c r="D51" i="15" s="1"/>
  <c r="C46" i="15"/>
  <c r="C51" i="15" s="1"/>
  <c r="B46" i="15"/>
  <c r="B51" i="15" s="1"/>
  <c r="Q45" i="15"/>
  <c r="I45" i="15"/>
  <c r="Q44" i="15"/>
  <c r="I44" i="15"/>
  <c r="Q43" i="15"/>
  <c r="I43" i="15"/>
  <c r="Q42" i="15"/>
  <c r="I42" i="15"/>
  <c r="Q41" i="15"/>
  <c r="I41" i="15"/>
  <c r="Q40" i="15"/>
  <c r="I40" i="15"/>
  <c r="Q39" i="15"/>
  <c r="I39" i="15"/>
  <c r="X29" i="15"/>
  <c r="W29" i="15"/>
  <c r="V29" i="15"/>
  <c r="U29" i="15"/>
  <c r="T29" i="15"/>
  <c r="S29" i="15"/>
  <c r="R29" i="15"/>
  <c r="Q29" i="15"/>
  <c r="P29" i="15"/>
  <c r="O29" i="15"/>
  <c r="N29" i="15"/>
  <c r="M29" i="15"/>
  <c r="J29" i="15"/>
  <c r="I29" i="15"/>
  <c r="H29" i="15"/>
  <c r="G29" i="15"/>
  <c r="F29" i="15"/>
  <c r="E29" i="15"/>
  <c r="D29" i="15"/>
  <c r="C29" i="15"/>
  <c r="B29" i="15"/>
  <c r="B28" i="15"/>
  <c r="Y27" i="15"/>
  <c r="S25" i="15"/>
  <c r="S30" i="15" s="1"/>
  <c r="R25" i="15"/>
  <c r="R30" i="15" s="1"/>
  <c r="M25" i="15"/>
  <c r="M30" i="15" s="1"/>
  <c r="H25" i="15"/>
  <c r="H30" i="15" s="1"/>
  <c r="Y23" i="15"/>
  <c r="Y20" i="15"/>
  <c r="Y19" i="15"/>
  <c r="Y18" i="15"/>
  <c r="Q47" i="16" l="1"/>
  <c r="I47" i="16"/>
  <c r="I49" i="16"/>
  <c r="G66" i="16"/>
  <c r="G68" i="16"/>
  <c r="C25" i="15"/>
  <c r="C30" i="15" s="1"/>
  <c r="N25" i="15"/>
  <c r="N30" i="15" s="1"/>
  <c r="O25" i="15"/>
  <c r="O30" i="15" s="1"/>
  <c r="F25" i="15"/>
  <c r="F30" i="15" s="1"/>
  <c r="X25" i="15"/>
  <c r="X30" i="15" s="1"/>
  <c r="U25" i="15"/>
  <c r="U30" i="15" s="1"/>
  <c r="D25" i="15"/>
  <c r="D30" i="15" s="1"/>
  <c r="V25" i="15"/>
  <c r="V30" i="15" s="1"/>
  <c r="G25" i="15"/>
  <c r="G30" i="15" s="1"/>
  <c r="Q25" i="15"/>
  <c r="Q30" i="15" s="1"/>
  <c r="P25" i="15"/>
  <c r="P30" i="15" s="1"/>
  <c r="J25" i="15"/>
  <c r="J30" i="15" s="1"/>
  <c r="T25" i="15"/>
  <c r="T30" i="15" s="1"/>
  <c r="G65" i="15"/>
  <c r="G68" i="15" s="1"/>
  <c r="Q46" i="15"/>
  <c r="Q49" i="15" s="1"/>
  <c r="I46" i="15"/>
  <c r="I47" i="15" s="1"/>
  <c r="E30" i="15"/>
  <c r="B70" i="15"/>
  <c r="F69" i="14"/>
  <c r="E69" i="14"/>
  <c r="D69" i="14"/>
  <c r="C69" i="14"/>
  <c r="B69" i="14"/>
  <c r="F68" i="14"/>
  <c r="E68" i="14"/>
  <c r="D68" i="14"/>
  <c r="C68" i="14"/>
  <c r="B68" i="14"/>
  <c r="G67" i="14"/>
  <c r="F65" i="14"/>
  <c r="F70" i="14" s="1"/>
  <c r="E65" i="14"/>
  <c r="E70" i="14" s="1"/>
  <c r="D65" i="14"/>
  <c r="D70" i="14" s="1"/>
  <c r="C65" i="14"/>
  <c r="C70" i="14" s="1"/>
  <c r="B65" i="14"/>
  <c r="B70" i="14" s="1"/>
  <c r="G64" i="14"/>
  <c r="G63" i="14"/>
  <c r="G62" i="14"/>
  <c r="G61" i="14"/>
  <c r="G60" i="14"/>
  <c r="G59" i="14"/>
  <c r="G58" i="14"/>
  <c r="P50" i="14"/>
  <c r="O50" i="14"/>
  <c r="N50" i="14"/>
  <c r="M50" i="14"/>
  <c r="L50" i="14"/>
  <c r="H50" i="14"/>
  <c r="G50" i="14"/>
  <c r="F50" i="14"/>
  <c r="E50" i="14"/>
  <c r="D50" i="14"/>
  <c r="C50" i="14"/>
  <c r="B50" i="14"/>
  <c r="P49" i="14"/>
  <c r="O49" i="14"/>
  <c r="N49" i="14"/>
  <c r="M49" i="14"/>
  <c r="L49" i="14"/>
  <c r="H49" i="14"/>
  <c r="G49" i="14"/>
  <c r="F49" i="14"/>
  <c r="E49" i="14"/>
  <c r="D49" i="14"/>
  <c r="C49" i="14"/>
  <c r="B49" i="14"/>
  <c r="Q48" i="14"/>
  <c r="I48" i="14"/>
  <c r="P46" i="14"/>
  <c r="O46" i="14"/>
  <c r="O51" i="14" s="1"/>
  <c r="N46" i="14"/>
  <c r="N51" i="14" s="1"/>
  <c r="M46" i="14"/>
  <c r="M51" i="14" s="1"/>
  <c r="L46" i="14"/>
  <c r="L51" i="14" s="1"/>
  <c r="H46" i="14"/>
  <c r="H51" i="14" s="1"/>
  <c r="G46" i="14"/>
  <c r="G51" i="14" s="1"/>
  <c r="F46" i="14"/>
  <c r="F51" i="14" s="1"/>
  <c r="E46" i="14"/>
  <c r="E51" i="14" s="1"/>
  <c r="D46" i="14"/>
  <c r="D51" i="14" s="1"/>
  <c r="C46" i="14"/>
  <c r="C51" i="14" s="1"/>
  <c r="B46" i="14"/>
  <c r="B51" i="14" s="1"/>
  <c r="Q45" i="14"/>
  <c r="I45" i="14"/>
  <c r="Q44" i="14"/>
  <c r="I44" i="14"/>
  <c r="Q43" i="14"/>
  <c r="I43" i="14"/>
  <c r="Q42" i="14"/>
  <c r="I42" i="14"/>
  <c r="Q41" i="14"/>
  <c r="I41" i="14"/>
  <c r="Q40" i="14"/>
  <c r="I40" i="14"/>
  <c r="Q39" i="14"/>
  <c r="I39" i="14"/>
  <c r="V29" i="14"/>
  <c r="U29" i="14"/>
  <c r="T29" i="14"/>
  <c r="S29" i="14"/>
  <c r="R29" i="14"/>
  <c r="Q29" i="14"/>
  <c r="P29" i="14"/>
  <c r="O29" i="14"/>
  <c r="N29" i="14"/>
  <c r="M29" i="14"/>
  <c r="L29" i="14"/>
  <c r="K29" i="14"/>
  <c r="J29" i="14"/>
  <c r="I29" i="14"/>
  <c r="H29" i="14"/>
  <c r="G29" i="14"/>
  <c r="F29" i="14"/>
  <c r="E29" i="14"/>
  <c r="D29" i="14"/>
  <c r="C29" i="14"/>
  <c r="B29" i="14"/>
  <c r="V28" i="14"/>
  <c r="U28" i="14"/>
  <c r="T28" i="14"/>
  <c r="S28" i="14"/>
  <c r="R28" i="14"/>
  <c r="Q28" i="14"/>
  <c r="P28" i="14"/>
  <c r="O28" i="14"/>
  <c r="N28" i="14"/>
  <c r="M28" i="14"/>
  <c r="L28" i="14"/>
  <c r="K28" i="14"/>
  <c r="J28" i="14"/>
  <c r="I28" i="14"/>
  <c r="H28" i="14"/>
  <c r="G28" i="14"/>
  <c r="F28" i="14"/>
  <c r="E28" i="14"/>
  <c r="D28" i="14"/>
  <c r="C28" i="14"/>
  <c r="B28" i="14"/>
  <c r="W27" i="14"/>
  <c r="V25" i="14"/>
  <c r="V30" i="14" s="1"/>
  <c r="U25" i="14"/>
  <c r="U30" i="14" s="1"/>
  <c r="T25" i="14"/>
  <c r="T30" i="14" s="1"/>
  <c r="S25" i="14"/>
  <c r="S30" i="14" s="1"/>
  <c r="R25" i="14"/>
  <c r="R30" i="14" s="1"/>
  <c r="Q25" i="14"/>
  <c r="Q30" i="14" s="1"/>
  <c r="P25" i="14"/>
  <c r="P30" i="14" s="1"/>
  <c r="O25" i="14"/>
  <c r="O30" i="14" s="1"/>
  <c r="N25" i="14"/>
  <c r="N30" i="14" s="1"/>
  <c r="M25" i="14"/>
  <c r="M30" i="14" s="1"/>
  <c r="L25" i="14"/>
  <c r="L30" i="14" s="1"/>
  <c r="K25" i="14"/>
  <c r="K30" i="14" s="1"/>
  <c r="J25" i="14"/>
  <c r="J30" i="14" s="1"/>
  <c r="I25" i="14"/>
  <c r="I30" i="14" s="1"/>
  <c r="H25" i="14"/>
  <c r="H30" i="14" s="1"/>
  <c r="G25" i="14"/>
  <c r="G30" i="14" s="1"/>
  <c r="F25" i="14"/>
  <c r="F30" i="14" s="1"/>
  <c r="E25" i="14"/>
  <c r="E30" i="14" s="1"/>
  <c r="D25" i="14"/>
  <c r="D30" i="14" s="1"/>
  <c r="C25" i="14"/>
  <c r="C30" i="14" s="1"/>
  <c r="B25" i="14"/>
  <c r="B30" i="14" s="1"/>
  <c r="W24" i="14"/>
  <c r="W23" i="14"/>
  <c r="W22" i="14"/>
  <c r="W21" i="14"/>
  <c r="W20" i="14"/>
  <c r="W19" i="14"/>
  <c r="W18" i="14"/>
  <c r="Y22" i="15" l="1"/>
  <c r="G66" i="15"/>
  <c r="Q47" i="15"/>
  <c r="I49" i="15"/>
  <c r="G65" i="14"/>
  <c r="G66" i="14" s="1"/>
  <c r="Q46" i="14"/>
  <c r="Q47" i="14" s="1"/>
  <c r="W25" i="14"/>
  <c r="I46" i="14"/>
  <c r="P51" i="14"/>
  <c r="B19" i="2"/>
  <c r="C19" i="2"/>
  <c r="D19" i="2"/>
  <c r="E19" i="2"/>
  <c r="F19" i="2"/>
  <c r="G19" i="2"/>
  <c r="H19" i="2"/>
  <c r="I19" i="2"/>
  <c r="J19" i="2"/>
  <c r="K19" i="2"/>
  <c r="O19" i="2"/>
  <c r="P19" i="2"/>
  <c r="Q19" i="2"/>
  <c r="R19" i="2"/>
  <c r="S19" i="2"/>
  <c r="T19" i="2"/>
  <c r="U19" i="2"/>
  <c r="V19" i="2"/>
  <c r="W19" i="2"/>
  <c r="X19" i="2"/>
  <c r="F69" i="13"/>
  <c r="E69" i="13"/>
  <c r="D69" i="13"/>
  <c r="C69" i="13"/>
  <c r="B69" i="13"/>
  <c r="F68" i="13"/>
  <c r="E68" i="13"/>
  <c r="D68" i="13"/>
  <c r="C68" i="13"/>
  <c r="B68" i="13"/>
  <c r="G67" i="13"/>
  <c r="F65" i="13"/>
  <c r="F70" i="13" s="1"/>
  <c r="E65" i="13"/>
  <c r="E70" i="13" s="1"/>
  <c r="D65" i="13"/>
  <c r="D70" i="13" s="1"/>
  <c r="C65" i="13"/>
  <c r="C70" i="13" s="1"/>
  <c r="B65" i="13"/>
  <c r="G64" i="13"/>
  <c r="G63" i="13"/>
  <c r="G62" i="13"/>
  <c r="G61" i="13"/>
  <c r="G60" i="13"/>
  <c r="G59" i="13"/>
  <c r="G58" i="13"/>
  <c r="P50" i="13"/>
  <c r="O50" i="13"/>
  <c r="N50" i="13"/>
  <c r="M50" i="13"/>
  <c r="L50" i="13"/>
  <c r="H50" i="13"/>
  <c r="G50" i="13"/>
  <c r="F50" i="13"/>
  <c r="E50" i="13"/>
  <c r="D50" i="13"/>
  <c r="C50" i="13"/>
  <c r="B50" i="13"/>
  <c r="P49" i="13"/>
  <c r="O49" i="13"/>
  <c r="N49" i="13"/>
  <c r="M49" i="13"/>
  <c r="L49" i="13"/>
  <c r="H49" i="13"/>
  <c r="G49" i="13"/>
  <c r="F49" i="13"/>
  <c r="E49" i="13"/>
  <c r="D49" i="13"/>
  <c r="C49" i="13"/>
  <c r="B49" i="13"/>
  <c r="Q48" i="13"/>
  <c r="I48" i="13"/>
  <c r="P46" i="13"/>
  <c r="P51" i="13" s="1"/>
  <c r="O46" i="13"/>
  <c r="O51" i="13" s="1"/>
  <c r="N46" i="13"/>
  <c r="N51" i="13" s="1"/>
  <c r="M46" i="13"/>
  <c r="M51" i="13" s="1"/>
  <c r="L46" i="13"/>
  <c r="H46" i="13"/>
  <c r="H51" i="13" s="1"/>
  <c r="G46" i="13"/>
  <c r="G51" i="13" s="1"/>
  <c r="F46" i="13"/>
  <c r="F51" i="13" s="1"/>
  <c r="E46" i="13"/>
  <c r="E51" i="13" s="1"/>
  <c r="D46" i="13"/>
  <c r="D51" i="13" s="1"/>
  <c r="C46" i="13"/>
  <c r="C51" i="13" s="1"/>
  <c r="B46" i="13"/>
  <c r="B51" i="13" s="1"/>
  <c r="Q45" i="13"/>
  <c r="I45" i="13"/>
  <c r="Q44" i="13"/>
  <c r="I44" i="13"/>
  <c r="Q43" i="13"/>
  <c r="I43" i="13"/>
  <c r="Q42" i="13"/>
  <c r="I42" i="13"/>
  <c r="Q41" i="13"/>
  <c r="I41" i="13"/>
  <c r="Q40" i="13"/>
  <c r="I40" i="13"/>
  <c r="Q39" i="13"/>
  <c r="I39" i="13"/>
  <c r="V29" i="13"/>
  <c r="U29" i="13"/>
  <c r="T29" i="13"/>
  <c r="S29" i="13"/>
  <c r="R29" i="13"/>
  <c r="Q29" i="13"/>
  <c r="P29" i="13"/>
  <c r="O29" i="13"/>
  <c r="N29" i="13"/>
  <c r="M29" i="13"/>
  <c r="L29" i="13"/>
  <c r="K29" i="13"/>
  <c r="J29" i="13"/>
  <c r="I29" i="13"/>
  <c r="H29" i="13"/>
  <c r="G29" i="13"/>
  <c r="F29" i="13"/>
  <c r="E29" i="13"/>
  <c r="D29" i="13"/>
  <c r="C29" i="13"/>
  <c r="B29" i="13"/>
  <c r="V28" i="13"/>
  <c r="U28" i="13"/>
  <c r="T28" i="13"/>
  <c r="S28" i="13"/>
  <c r="R28" i="13"/>
  <c r="Q28" i="13"/>
  <c r="P28" i="13"/>
  <c r="O28" i="13"/>
  <c r="N28" i="13"/>
  <c r="M28" i="13"/>
  <c r="L28" i="13"/>
  <c r="K28" i="13"/>
  <c r="J28" i="13"/>
  <c r="I28" i="13"/>
  <c r="H28" i="13"/>
  <c r="G28" i="13"/>
  <c r="F28" i="13"/>
  <c r="E28" i="13"/>
  <c r="D28" i="13"/>
  <c r="C28" i="13"/>
  <c r="B28" i="13"/>
  <c r="W27" i="13"/>
  <c r="V25" i="13"/>
  <c r="V30" i="13" s="1"/>
  <c r="U25" i="13"/>
  <c r="U30" i="13" s="1"/>
  <c r="T25" i="13"/>
  <c r="T30" i="13" s="1"/>
  <c r="S25" i="13"/>
  <c r="S30" i="13" s="1"/>
  <c r="R25" i="13"/>
  <c r="R30" i="13" s="1"/>
  <c r="Q25" i="13"/>
  <c r="Q30" i="13" s="1"/>
  <c r="P25" i="13"/>
  <c r="P30" i="13" s="1"/>
  <c r="O25" i="13"/>
  <c r="O30" i="13" s="1"/>
  <c r="N25" i="13"/>
  <c r="N30" i="13" s="1"/>
  <c r="M25" i="13"/>
  <c r="M30" i="13" s="1"/>
  <c r="L25" i="13"/>
  <c r="L30" i="13" s="1"/>
  <c r="K25" i="13"/>
  <c r="K30" i="13" s="1"/>
  <c r="J25" i="13"/>
  <c r="J30" i="13" s="1"/>
  <c r="I25" i="13"/>
  <c r="I30" i="13" s="1"/>
  <c r="H25" i="13"/>
  <c r="H30" i="13" s="1"/>
  <c r="G25" i="13"/>
  <c r="G30" i="13" s="1"/>
  <c r="F25" i="13"/>
  <c r="F30" i="13" s="1"/>
  <c r="E25" i="13"/>
  <c r="E30" i="13" s="1"/>
  <c r="D25" i="13"/>
  <c r="D30" i="13" s="1"/>
  <c r="C25" i="13"/>
  <c r="C30" i="13" s="1"/>
  <c r="B25" i="13"/>
  <c r="B30" i="13" s="1"/>
  <c r="W24" i="13"/>
  <c r="W23" i="13"/>
  <c r="W22" i="13"/>
  <c r="W21" i="13"/>
  <c r="W20" i="13"/>
  <c r="W19" i="13"/>
  <c r="W18" i="13"/>
  <c r="Y24" i="15" l="1"/>
  <c r="B25" i="15"/>
  <c r="Q49" i="14"/>
  <c r="G68" i="14"/>
  <c r="X27" i="14"/>
  <c r="W26" i="14"/>
  <c r="I47" i="14"/>
  <c r="I49" i="14"/>
  <c r="Q46" i="13"/>
  <c r="Q49" i="13" s="1"/>
  <c r="G65" i="13"/>
  <c r="G66" i="13" s="1"/>
  <c r="W25" i="13"/>
  <c r="I46" i="13"/>
  <c r="B70" i="13"/>
  <c r="L51" i="13"/>
  <c r="F69" i="12"/>
  <c r="E69" i="12"/>
  <c r="D69" i="12"/>
  <c r="C69" i="12"/>
  <c r="B69" i="12"/>
  <c r="F68" i="12"/>
  <c r="E68" i="12"/>
  <c r="D68" i="12"/>
  <c r="C68" i="12"/>
  <c r="B68" i="12"/>
  <c r="G67" i="12"/>
  <c r="F65" i="12"/>
  <c r="F70" i="12" s="1"/>
  <c r="E65" i="12"/>
  <c r="E70" i="12" s="1"/>
  <c r="D65" i="12"/>
  <c r="D70" i="12" s="1"/>
  <c r="C65" i="12"/>
  <c r="C70" i="12" s="1"/>
  <c r="B65" i="12"/>
  <c r="B70" i="12" s="1"/>
  <c r="G64" i="12"/>
  <c r="G63" i="12"/>
  <c r="G62" i="12"/>
  <c r="G61" i="12"/>
  <c r="G60" i="12"/>
  <c r="G59" i="12"/>
  <c r="G58" i="12"/>
  <c r="P50" i="12"/>
  <c r="O50" i="12"/>
  <c r="N50" i="12"/>
  <c r="M50" i="12"/>
  <c r="L50" i="12"/>
  <c r="H50" i="12"/>
  <c r="G50" i="12"/>
  <c r="F50" i="12"/>
  <c r="E50" i="12"/>
  <c r="D50" i="12"/>
  <c r="C50" i="12"/>
  <c r="B50" i="12"/>
  <c r="P49" i="12"/>
  <c r="O49" i="12"/>
  <c r="N49" i="12"/>
  <c r="M49" i="12"/>
  <c r="L49" i="12"/>
  <c r="H49" i="12"/>
  <c r="G49" i="12"/>
  <c r="F49" i="12"/>
  <c r="E49" i="12"/>
  <c r="D49" i="12"/>
  <c r="C49" i="12"/>
  <c r="B49" i="12"/>
  <c r="Q48" i="12"/>
  <c r="I48" i="12"/>
  <c r="P46" i="12"/>
  <c r="P51" i="12" s="1"/>
  <c r="O46" i="12"/>
  <c r="O51" i="12" s="1"/>
  <c r="N46" i="12"/>
  <c r="N51" i="12" s="1"/>
  <c r="M46" i="12"/>
  <c r="M51" i="12" s="1"/>
  <c r="L46" i="12"/>
  <c r="L51" i="12" s="1"/>
  <c r="H46" i="12"/>
  <c r="H51" i="12" s="1"/>
  <c r="G46" i="12"/>
  <c r="G51" i="12" s="1"/>
  <c r="F46" i="12"/>
  <c r="F51" i="12" s="1"/>
  <c r="E46" i="12"/>
  <c r="E51" i="12" s="1"/>
  <c r="D46" i="12"/>
  <c r="D51" i="12" s="1"/>
  <c r="C46" i="12"/>
  <c r="C51" i="12" s="1"/>
  <c r="B46" i="12"/>
  <c r="B51" i="12" s="1"/>
  <c r="Q45" i="12"/>
  <c r="I45" i="12"/>
  <c r="Q44" i="12"/>
  <c r="I44" i="12"/>
  <c r="Q43" i="12"/>
  <c r="I43" i="12"/>
  <c r="Q42" i="12"/>
  <c r="I42" i="12"/>
  <c r="Q41" i="12"/>
  <c r="I41" i="12"/>
  <c r="Q40" i="12"/>
  <c r="I40" i="12"/>
  <c r="Q39" i="12"/>
  <c r="I39" i="12"/>
  <c r="V29" i="12"/>
  <c r="U29" i="12"/>
  <c r="T29" i="12"/>
  <c r="S29" i="12"/>
  <c r="R29" i="12"/>
  <c r="Q29" i="12"/>
  <c r="P29" i="12"/>
  <c r="O29" i="12"/>
  <c r="N29" i="12"/>
  <c r="M29" i="12"/>
  <c r="L29" i="12"/>
  <c r="K29" i="12"/>
  <c r="J29" i="12"/>
  <c r="I29" i="12"/>
  <c r="H29" i="12"/>
  <c r="G29" i="12"/>
  <c r="F29" i="12"/>
  <c r="E29" i="12"/>
  <c r="D29" i="12"/>
  <c r="C29" i="12"/>
  <c r="B29" i="12"/>
  <c r="V28" i="12"/>
  <c r="U28" i="12"/>
  <c r="T28" i="12"/>
  <c r="S28" i="12"/>
  <c r="R28" i="12"/>
  <c r="Q28" i="12"/>
  <c r="P28" i="12"/>
  <c r="O28" i="12"/>
  <c r="N28" i="12"/>
  <c r="M28" i="12"/>
  <c r="L28" i="12"/>
  <c r="K28" i="12"/>
  <c r="J28" i="12"/>
  <c r="I28" i="12"/>
  <c r="H28" i="12"/>
  <c r="G28" i="12"/>
  <c r="F28" i="12"/>
  <c r="E28" i="12"/>
  <c r="D28" i="12"/>
  <c r="C28" i="12"/>
  <c r="B28" i="12"/>
  <c r="W27" i="12"/>
  <c r="V25" i="12"/>
  <c r="V30" i="12" s="1"/>
  <c r="U25" i="12"/>
  <c r="U30" i="12" s="1"/>
  <c r="T25" i="12"/>
  <c r="T30" i="12" s="1"/>
  <c r="S25" i="12"/>
  <c r="S30" i="12" s="1"/>
  <c r="R25" i="12"/>
  <c r="R30" i="12" s="1"/>
  <c r="Q25" i="12"/>
  <c r="Q30" i="12" s="1"/>
  <c r="P25" i="12"/>
  <c r="P30" i="12" s="1"/>
  <c r="O25" i="12"/>
  <c r="O30" i="12" s="1"/>
  <c r="N25" i="12"/>
  <c r="N30" i="12" s="1"/>
  <c r="M25" i="12"/>
  <c r="M30" i="12" s="1"/>
  <c r="L25" i="12"/>
  <c r="L30" i="12" s="1"/>
  <c r="K25" i="12"/>
  <c r="K30" i="12" s="1"/>
  <c r="J25" i="12"/>
  <c r="J30" i="12" s="1"/>
  <c r="I25" i="12"/>
  <c r="I30" i="12" s="1"/>
  <c r="H25" i="12"/>
  <c r="H30" i="12" s="1"/>
  <c r="G25" i="12"/>
  <c r="G30" i="12" s="1"/>
  <c r="F25" i="12"/>
  <c r="F30" i="12" s="1"/>
  <c r="E25" i="12"/>
  <c r="E30" i="12" s="1"/>
  <c r="D25" i="12"/>
  <c r="D30" i="12" s="1"/>
  <c r="C25" i="12"/>
  <c r="C30" i="12" s="1"/>
  <c r="B25" i="12"/>
  <c r="B30" i="12" s="1"/>
  <c r="W24" i="12"/>
  <c r="W23" i="12"/>
  <c r="W22" i="12"/>
  <c r="W21" i="12"/>
  <c r="W20" i="12"/>
  <c r="W19" i="12"/>
  <c r="W18" i="12"/>
  <c r="B30" i="15" l="1"/>
  <c r="Y25" i="15"/>
  <c r="Q47" i="13"/>
  <c r="G68" i="13"/>
  <c r="X27" i="13"/>
  <c r="W26" i="13"/>
  <c r="I49" i="13"/>
  <c r="I47" i="13"/>
  <c r="W25" i="12"/>
  <c r="I46" i="12"/>
  <c r="G65" i="12"/>
  <c r="Q46" i="12"/>
  <c r="G32" i="2"/>
  <c r="I25" i="2"/>
  <c r="I26" i="2"/>
  <c r="I27" i="2"/>
  <c r="I28" i="2"/>
  <c r="I29" i="2"/>
  <c r="I30" i="2"/>
  <c r="I31" i="2"/>
  <c r="G46" i="11"/>
  <c r="G51" i="11" s="1"/>
  <c r="G49" i="11"/>
  <c r="G50" i="11"/>
  <c r="Z27" i="15" l="1"/>
  <c r="Y26" i="15"/>
  <c r="W26" i="12"/>
  <c r="X27" i="12"/>
  <c r="I49" i="12"/>
  <c r="I47" i="12"/>
  <c r="Q49" i="12"/>
  <c r="Q47" i="12"/>
  <c r="G66" i="12"/>
  <c r="G68" i="12"/>
  <c r="V28" i="11"/>
  <c r="U28" i="11"/>
  <c r="T28" i="11"/>
  <c r="S28" i="11"/>
  <c r="R28" i="11"/>
  <c r="Q28" i="11"/>
  <c r="P28" i="11"/>
  <c r="O28" i="11"/>
  <c r="N28" i="11"/>
  <c r="M28" i="11"/>
  <c r="L28" i="11"/>
  <c r="K28" i="11"/>
  <c r="J28" i="11"/>
  <c r="I28" i="11"/>
  <c r="H28" i="11"/>
  <c r="G28" i="11"/>
  <c r="F28" i="11"/>
  <c r="E28" i="11"/>
  <c r="D28" i="11"/>
  <c r="C28" i="11"/>
  <c r="L25" i="11" l="1"/>
  <c r="L30" i="11" s="1"/>
  <c r="L29" i="11"/>
  <c r="F69" i="11" l="1"/>
  <c r="E69" i="11"/>
  <c r="D69" i="11"/>
  <c r="C69" i="11"/>
  <c r="B69" i="11"/>
  <c r="F68" i="11"/>
  <c r="E68" i="11"/>
  <c r="D68" i="11"/>
  <c r="C68" i="11"/>
  <c r="B68" i="11"/>
  <c r="G67" i="11"/>
  <c r="F65" i="11"/>
  <c r="F70" i="11" s="1"/>
  <c r="E65" i="11"/>
  <c r="E70" i="11" s="1"/>
  <c r="D65" i="11"/>
  <c r="D70" i="11" s="1"/>
  <c r="C65" i="11"/>
  <c r="C70" i="11" s="1"/>
  <c r="B65" i="11"/>
  <c r="G64" i="11"/>
  <c r="G63" i="11"/>
  <c r="G62" i="11"/>
  <c r="G61" i="11"/>
  <c r="G60" i="11"/>
  <c r="G59" i="11"/>
  <c r="G58" i="11"/>
  <c r="P50" i="11"/>
  <c r="O50" i="11"/>
  <c r="N50" i="11"/>
  <c r="M50" i="11"/>
  <c r="L50" i="11"/>
  <c r="H50" i="11"/>
  <c r="F50" i="11"/>
  <c r="E50" i="11"/>
  <c r="D50" i="11"/>
  <c r="C50" i="11"/>
  <c r="B50" i="11"/>
  <c r="P49" i="11"/>
  <c r="O49" i="11"/>
  <c r="N49" i="11"/>
  <c r="M49" i="11"/>
  <c r="L49" i="11"/>
  <c r="H49" i="11"/>
  <c r="F49" i="11"/>
  <c r="E49" i="11"/>
  <c r="D49" i="11"/>
  <c r="C49" i="11"/>
  <c r="B49" i="11"/>
  <c r="Q48" i="11"/>
  <c r="I48" i="11"/>
  <c r="P46" i="11"/>
  <c r="P51" i="11" s="1"/>
  <c r="O46" i="11"/>
  <c r="O51" i="11" s="1"/>
  <c r="N46" i="11"/>
  <c r="N51" i="11" s="1"/>
  <c r="M46" i="11"/>
  <c r="M51" i="11" s="1"/>
  <c r="L46" i="11"/>
  <c r="L51" i="11" s="1"/>
  <c r="H46" i="11"/>
  <c r="H51" i="11" s="1"/>
  <c r="F46" i="11"/>
  <c r="F51" i="11" s="1"/>
  <c r="E46" i="11"/>
  <c r="E51" i="11" s="1"/>
  <c r="D46" i="11"/>
  <c r="C46" i="11"/>
  <c r="C51" i="11" s="1"/>
  <c r="B46" i="11"/>
  <c r="B51" i="11" s="1"/>
  <c r="Q45" i="11"/>
  <c r="I45" i="11"/>
  <c r="Q44" i="11"/>
  <c r="I44" i="11"/>
  <c r="Q43" i="11"/>
  <c r="I43" i="11"/>
  <c r="Q42" i="11"/>
  <c r="I42" i="11"/>
  <c r="Q41" i="11"/>
  <c r="I41" i="11"/>
  <c r="Q40" i="11"/>
  <c r="I40" i="11"/>
  <c r="Q39" i="11"/>
  <c r="I39" i="11"/>
  <c r="V29" i="11"/>
  <c r="U29" i="11"/>
  <c r="T29" i="11"/>
  <c r="S29" i="11"/>
  <c r="R29" i="11"/>
  <c r="Q29" i="11"/>
  <c r="P29" i="11"/>
  <c r="O29" i="11"/>
  <c r="N29" i="11"/>
  <c r="M29" i="11"/>
  <c r="K29" i="11"/>
  <c r="J29" i="11"/>
  <c r="I29" i="11"/>
  <c r="H29" i="11"/>
  <c r="G29" i="11"/>
  <c r="F29" i="11"/>
  <c r="E29" i="11"/>
  <c r="D29" i="11"/>
  <c r="C29" i="11"/>
  <c r="B29" i="11"/>
  <c r="B28" i="11"/>
  <c r="W27" i="11"/>
  <c r="V25" i="11"/>
  <c r="V30" i="11" s="1"/>
  <c r="U25" i="11"/>
  <c r="U30" i="11" s="1"/>
  <c r="T25" i="11"/>
  <c r="T30" i="11" s="1"/>
  <c r="S25" i="11"/>
  <c r="S30" i="11" s="1"/>
  <c r="R25" i="11"/>
  <c r="R30" i="11" s="1"/>
  <c r="Q25" i="11"/>
  <c r="Q30" i="11" s="1"/>
  <c r="P25" i="11"/>
  <c r="P30" i="11" s="1"/>
  <c r="O25" i="11"/>
  <c r="O30" i="11" s="1"/>
  <c r="N25" i="11"/>
  <c r="N30" i="11" s="1"/>
  <c r="M25" i="11"/>
  <c r="M30" i="11" s="1"/>
  <c r="K25" i="11"/>
  <c r="K30" i="11" s="1"/>
  <c r="J25" i="11"/>
  <c r="J30" i="11" s="1"/>
  <c r="I25" i="11"/>
  <c r="I30" i="11" s="1"/>
  <c r="H25" i="11"/>
  <c r="H30" i="11" s="1"/>
  <c r="G25" i="11"/>
  <c r="G30" i="11" s="1"/>
  <c r="F25" i="11"/>
  <c r="F30" i="11" s="1"/>
  <c r="E25" i="11"/>
  <c r="E30" i="11" s="1"/>
  <c r="D25" i="11"/>
  <c r="D30" i="11" s="1"/>
  <c r="C25" i="11"/>
  <c r="C30" i="11" s="1"/>
  <c r="B25" i="11"/>
  <c r="B30" i="11" s="1"/>
  <c r="W24" i="11"/>
  <c r="W23" i="11"/>
  <c r="W22" i="11"/>
  <c r="W21" i="11"/>
  <c r="W20" i="11"/>
  <c r="W19" i="11"/>
  <c r="W18" i="11"/>
  <c r="G65" i="11" l="1"/>
  <c r="G66" i="11" s="1"/>
  <c r="B70" i="11"/>
  <c r="Q46" i="11"/>
  <c r="Q49" i="11" s="1"/>
  <c r="I46" i="11"/>
  <c r="I47" i="11" s="1"/>
  <c r="W25" i="11"/>
  <c r="D51" i="11"/>
  <c r="F68" i="9"/>
  <c r="E68" i="9"/>
  <c r="D68" i="9"/>
  <c r="C68" i="9"/>
  <c r="B68" i="9"/>
  <c r="G68" i="11" l="1"/>
  <c r="Q47" i="11"/>
  <c r="I49" i="11"/>
  <c r="X27" i="11"/>
  <c r="W26" i="11"/>
  <c r="F68" i="10"/>
  <c r="E68" i="10"/>
  <c r="D68" i="10"/>
  <c r="C68" i="10"/>
  <c r="B68" i="10"/>
  <c r="F70" i="10"/>
  <c r="F69" i="10"/>
  <c r="E69" i="10"/>
  <c r="D69" i="10"/>
  <c r="C69" i="10"/>
  <c r="B69" i="10"/>
  <c r="G67" i="10"/>
  <c r="F65" i="10"/>
  <c r="E65" i="10"/>
  <c r="E70" i="10" s="1"/>
  <c r="D65" i="10"/>
  <c r="C65" i="10"/>
  <c r="C70" i="10" s="1"/>
  <c r="B65" i="10"/>
  <c r="B70" i="10" s="1"/>
  <c r="G64" i="10"/>
  <c r="G63" i="10"/>
  <c r="G62" i="10"/>
  <c r="G61" i="10"/>
  <c r="G60" i="10"/>
  <c r="G59" i="10"/>
  <c r="G58" i="10"/>
  <c r="O50" i="10"/>
  <c r="N50" i="10"/>
  <c r="M50" i="10"/>
  <c r="L50" i="10"/>
  <c r="K50" i="10"/>
  <c r="G50" i="10"/>
  <c r="F50" i="10"/>
  <c r="E50" i="10"/>
  <c r="D50" i="10"/>
  <c r="C50" i="10"/>
  <c r="B50" i="10"/>
  <c r="O49" i="10"/>
  <c r="N49" i="10"/>
  <c r="M49" i="10"/>
  <c r="L49" i="10"/>
  <c r="K49" i="10"/>
  <c r="G49" i="10"/>
  <c r="F49" i="10"/>
  <c r="E49" i="10"/>
  <c r="D49" i="10"/>
  <c r="C49" i="10"/>
  <c r="B49" i="10"/>
  <c r="P48" i="10"/>
  <c r="H48" i="10"/>
  <c r="O46" i="10"/>
  <c r="O51" i="10" s="1"/>
  <c r="N46" i="10"/>
  <c r="N51" i="10" s="1"/>
  <c r="M46" i="10"/>
  <c r="M51" i="10" s="1"/>
  <c r="L46" i="10"/>
  <c r="K46" i="10"/>
  <c r="K51" i="10" s="1"/>
  <c r="G46" i="10"/>
  <c r="G51" i="10" s="1"/>
  <c r="F46" i="10"/>
  <c r="F51" i="10" s="1"/>
  <c r="E46" i="10"/>
  <c r="E51" i="10" s="1"/>
  <c r="D46" i="10"/>
  <c r="D51" i="10" s="1"/>
  <c r="C46" i="10"/>
  <c r="C51" i="10" s="1"/>
  <c r="B46" i="10"/>
  <c r="B51" i="10" s="1"/>
  <c r="P45" i="10"/>
  <c r="H45" i="10"/>
  <c r="P44" i="10"/>
  <c r="H44" i="10"/>
  <c r="P43" i="10"/>
  <c r="H43" i="10"/>
  <c r="P42" i="10"/>
  <c r="H42" i="10"/>
  <c r="P41" i="10"/>
  <c r="H41" i="10"/>
  <c r="P40" i="10"/>
  <c r="H40" i="10"/>
  <c r="P39" i="10"/>
  <c r="H39" i="10"/>
  <c r="U29" i="10"/>
  <c r="T29" i="10"/>
  <c r="S29" i="10"/>
  <c r="R29" i="10"/>
  <c r="Q29" i="10"/>
  <c r="P29" i="10"/>
  <c r="O29" i="10"/>
  <c r="N29" i="10"/>
  <c r="M29" i="10"/>
  <c r="L29" i="10"/>
  <c r="K29" i="10"/>
  <c r="J29" i="10"/>
  <c r="I29" i="10"/>
  <c r="H29" i="10"/>
  <c r="G29" i="10"/>
  <c r="F29" i="10"/>
  <c r="E29" i="10"/>
  <c r="D29" i="10"/>
  <c r="C29" i="10"/>
  <c r="B29" i="10"/>
  <c r="U28" i="10"/>
  <c r="T28" i="10"/>
  <c r="S28" i="10"/>
  <c r="R28" i="10"/>
  <c r="Q28" i="10"/>
  <c r="P28" i="10"/>
  <c r="O28" i="10"/>
  <c r="N28" i="10"/>
  <c r="M28" i="10"/>
  <c r="L28" i="10"/>
  <c r="K28" i="10"/>
  <c r="J28" i="10"/>
  <c r="I28" i="10"/>
  <c r="H28" i="10"/>
  <c r="G28" i="10"/>
  <c r="F28" i="10"/>
  <c r="E28" i="10"/>
  <c r="D28" i="10"/>
  <c r="C28" i="10"/>
  <c r="B28" i="10"/>
  <c r="V27" i="10"/>
  <c r="U25" i="10"/>
  <c r="U30" i="10" s="1"/>
  <c r="T25" i="10"/>
  <c r="T30" i="10" s="1"/>
  <c r="S25" i="10"/>
  <c r="S30" i="10" s="1"/>
  <c r="R25" i="10"/>
  <c r="R30" i="10" s="1"/>
  <c r="Q25" i="10"/>
  <c r="Q30" i="10" s="1"/>
  <c r="P25" i="10"/>
  <c r="P30" i="10" s="1"/>
  <c r="O25" i="10"/>
  <c r="O30" i="10" s="1"/>
  <c r="N25" i="10"/>
  <c r="N30" i="10" s="1"/>
  <c r="M25" i="10"/>
  <c r="M30" i="10" s="1"/>
  <c r="L25" i="10"/>
  <c r="L30" i="10" s="1"/>
  <c r="K25" i="10"/>
  <c r="K30" i="10" s="1"/>
  <c r="J25" i="10"/>
  <c r="J30" i="10" s="1"/>
  <c r="I25" i="10"/>
  <c r="I30" i="10" s="1"/>
  <c r="H25" i="10"/>
  <c r="H30" i="10" s="1"/>
  <c r="G25" i="10"/>
  <c r="G30" i="10" s="1"/>
  <c r="F25" i="10"/>
  <c r="F30" i="10" s="1"/>
  <c r="E25" i="10"/>
  <c r="E30" i="10" s="1"/>
  <c r="D25" i="10"/>
  <c r="D30" i="10" s="1"/>
  <c r="C25" i="10"/>
  <c r="C30" i="10" s="1"/>
  <c r="B25" i="10"/>
  <c r="V24" i="10"/>
  <c r="V23" i="10"/>
  <c r="V22" i="10"/>
  <c r="V21" i="10"/>
  <c r="V20" i="10"/>
  <c r="V19" i="10"/>
  <c r="V18" i="10"/>
  <c r="G65" i="10" l="1"/>
  <c r="G66" i="10" s="1"/>
  <c r="D70" i="10"/>
  <c r="P46" i="10"/>
  <c r="P47" i="10" s="1"/>
  <c r="H46" i="10"/>
  <c r="H49" i="10" s="1"/>
  <c r="V25" i="10"/>
  <c r="W27" i="10" s="1"/>
  <c r="L51" i="10"/>
  <c r="B30" i="10"/>
  <c r="U28" i="9"/>
  <c r="T28" i="9"/>
  <c r="S28" i="9"/>
  <c r="R28" i="9"/>
  <c r="Q28" i="9"/>
  <c r="P28" i="9"/>
  <c r="O28" i="9"/>
  <c r="N28" i="9"/>
  <c r="M28" i="9"/>
  <c r="L28" i="9"/>
  <c r="K28" i="9"/>
  <c r="J28" i="9"/>
  <c r="I28" i="9"/>
  <c r="H28" i="9"/>
  <c r="G28" i="9"/>
  <c r="F28" i="9"/>
  <c r="E28" i="9"/>
  <c r="D28" i="9"/>
  <c r="C28" i="9"/>
  <c r="G68" i="10" l="1"/>
  <c r="P49" i="10"/>
  <c r="H47" i="10"/>
  <c r="V26" i="10"/>
  <c r="F70" i="9"/>
  <c r="D70" i="9"/>
  <c r="F69" i="9"/>
  <c r="E69" i="9"/>
  <c r="D69" i="9"/>
  <c r="C69" i="9"/>
  <c r="B69" i="9"/>
  <c r="G67" i="9"/>
  <c r="F65" i="9"/>
  <c r="E65" i="9"/>
  <c r="E70" i="9" s="1"/>
  <c r="D65" i="9"/>
  <c r="C65" i="9"/>
  <c r="C70" i="9" s="1"/>
  <c r="B65" i="9"/>
  <c r="B70" i="9" s="1"/>
  <c r="G64" i="9"/>
  <c r="G63" i="9"/>
  <c r="G62" i="9"/>
  <c r="G61" i="9"/>
  <c r="G60" i="9"/>
  <c r="G59" i="9"/>
  <c r="G58" i="9"/>
  <c r="O50" i="9"/>
  <c r="N50" i="9"/>
  <c r="M50" i="9"/>
  <c r="L50" i="9"/>
  <c r="K50" i="9"/>
  <c r="G50" i="9"/>
  <c r="F50" i="9"/>
  <c r="E50" i="9"/>
  <c r="D50" i="9"/>
  <c r="C50" i="9"/>
  <c r="B50" i="9"/>
  <c r="O49" i="9"/>
  <c r="N49" i="9"/>
  <c r="M49" i="9"/>
  <c r="L49" i="9"/>
  <c r="K49" i="9"/>
  <c r="G49" i="9"/>
  <c r="F49" i="9"/>
  <c r="E49" i="9"/>
  <c r="D49" i="9"/>
  <c r="C49" i="9"/>
  <c r="B49" i="9"/>
  <c r="P48" i="9"/>
  <c r="H48" i="9"/>
  <c r="O46" i="9"/>
  <c r="O51" i="9" s="1"/>
  <c r="N46" i="9"/>
  <c r="N51" i="9" s="1"/>
  <c r="M46" i="9"/>
  <c r="M51" i="9" s="1"/>
  <c r="L46" i="9"/>
  <c r="L51" i="9" s="1"/>
  <c r="K46" i="9"/>
  <c r="K51" i="9" s="1"/>
  <c r="G46" i="9"/>
  <c r="G51" i="9" s="1"/>
  <c r="F46" i="9"/>
  <c r="F51" i="9" s="1"/>
  <c r="E46" i="9"/>
  <c r="E51" i="9" s="1"/>
  <c r="D46" i="9"/>
  <c r="D51" i="9" s="1"/>
  <c r="C46" i="9"/>
  <c r="C51" i="9" s="1"/>
  <c r="B46" i="9"/>
  <c r="B51" i="9" s="1"/>
  <c r="P45" i="9"/>
  <c r="H45" i="9"/>
  <c r="P44" i="9"/>
  <c r="H44" i="9"/>
  <c r="P43" i="9"/>
  <c r="H43" i="9"/>
  <c r="P42" i="9"/>
  <c r="H42" i="9"/>
  <c r="P41" i="9"/>
  <c r="H41" i="9"/>
  <c r="P40" i="9"/>
  <c r="H40" i="9"/>
  <c r="P39" i="9"/>
  <c r="H39" i="9"/>
  <c r="U29" i="9"/>
  <c r="T29" i="9"/>
  <c r="S29" i="9"/>
  <c r="R29" i="9"/>
  <c r="Q29" i="9"/>
  <c r="P29" i="9"/>
  <c r="O29" i="9"/>
  <c r="N29" i="9"/>
  <c r="M29" i="9"/>
  <c r="L29" i="9"/>
  <c r="K29" i="9"/>
  <c r="J29" i="9"/>
  <c r="I29" i="9"/>
  <c r="H29" i="9"/>
  <c r="G29" i="9"/>
  <c r="F29" i="9"/>
  <c r="E29" i="9"/>
  <c r="D29" i="9"/>
  <c r="C29" i="9"/>
  <c r="B29" i="9"/>
  <c r="B28" i="9"/>
  <c r="V27" i="9"/>
  <c r="U25" i="9"/>
  <c r="U30" i="9" s="1"/>
  <c r="T25" i="9"/>
  <c r="T30" i="9" s="1"/>
  <c r="S25" i="9"/>
  <c r="S30" i="9" s="1"/>
  <c r="R25" i="9"/>
  <c r="R30" i="9" s="1"/>
  <c r="Q25" i="9"/>
  <c r="Q30" i="9" s="1"/>
  <c r="P25" i="9"/>
  <c r="P30" i="9" s="1"/>
  <c r="O25" i="9"/>
  <c r="O30" i="9" s="1"/>
  <c r="N25" i="9"/>
  <c r="N30" i="9" s="1"/>
  <c r="M25" i="9"/>
  <c r="M30" i="9" s="1"/>
  <c r="L25" i="9"/>
  <c r="L30" i="9" s="1"/>
  <c r="K25" i="9"/>
  <c r="K30" i="9" s="1"/>
  <c r="J25" i="9"/>
  <c r="J30" i="9" s="1"/>
  <c r="I25" i="9"/>
  <c r="I30" i="9" s="1"/>
  <c r="H25" i="9"/>
  <c r="H30" i="9" s="1"/>
  <c r="G25" i="9"/>
  <c r="G30" i="9" s="1"/>
  <c r="F25" i="9"/>
  <c r="F30" i="9" s="1"/>
  <c r="E25" i="9"/>
  <c r="E30" i="9" s="1"/>
  <c r="D25" i="9"/>
  <c r="D30" i="9" s="1"/>
  <c r="C25" i="9"/>
  <c r="C30" i="9" s="1"/>
  <c r="B25" i="9"/>
  <c r="B30" i="9" s="1"/>
  <c r="V24" i="9"/>
  <c r="V23" i="9"/>
  <c r="V22" i="9"/>
  <c r="V21" i="9"/>
  <c r="V20" i="9"/>
  <c r="V19" i="9"/>
  <c r="V18" i="9"/>
  <c r="G65" i="9" l="1"/>
  <c r="G66" i="9" s="1"/>
  <c r="V25" i="9"/>
  <c r="P46" i="9"/>
  <c r="H46" i="9"/>
  <c r="O49" i="8"/>
  <c r="N49" i="8"/>
  <c r="M49" i="8"/>
  <c r="L49" i="8"/>
  <c r="K49" i="8"/>
  <c r="G49" i="8"/>
  <c r="F49" i="8"/>
  <c r="E49" i="8"/>
  <c r="D49" i="8"/>
  <c r="C49" i="8"/>
  <c r="B49" i="8"/>
  <c r="U28" i="8"/>
  <c r="T28" i="8"/>
  <c r="S28" i="8"/>
  <c r="R28" i="8"/>
  <c r="Q28" i="8"/>
  <c r="P28" i="8"/>
  <c r="O28" i="8"/>
  <c r="N28" i="8"/>
  <c r="M28" i="8"/>
  <c r="L28" i="8"/>
  <c r="K28" i="8"/>
  <c r="J28" i="8"/>
  <c r="I28" i="8"/>
  <c r="H28" i="8"/>
  <c r="G28" i="8"/>
  <c r="F28" i="8"/>
  <c r="E28" i="8"/>
  <c r="D28" i="8"/>
  <c r="C28" i="8"/>
  <c r="B28" i="8"/>
  <c r="G68" i="9" l="1"/>
  <c r="P47" i="9"/>
  <c r="P49" i="9"/>
  <c r="H49" i="9"/>
  <c r="H47" i="9"/>
  <c r="W27" i="9"/>
  <c r="V26" i="9"/>
  <c r="V49" i="7"/>
  <c r="W49" i="7"/>
  <c r="X49" i="7"/>
  <c r="Y49" i="7"/>
  <c r="Z49" i="7"/>
  <c r="U49" i="7"/>
  <c r="G49" i="7"/>
  <c r="F49" i="7"/>
  <c r="E49" i="7"/>
  <c r="D49" i="7"/>
  <c r="C49" i="7"/>
  <c r="B49" i="7"/>
  <c r="F68" i="8" l="1"/>
  <c r="E68" i="8"/>
  <c r="D68" i="8"/>
  <c r="C68" i="8"/>
  <c r="B68" i="8"/>
  <c r="F69" i="8" l="1"/>
  <c r="E69" i="8"/>
  <c r="D69" i="8"/>
  <c r="C69" i="8"/>
  <c r="B69" i="8"/>
  <c r="G67" i="8"/>
  <c r="F65" i="8"/>
  <c r="F70" i="8" s="1"/>
  <c r="E65" i="8"/>
  <c r="E70" i="8" s="1"/>
  <c r="D65" i="8"/>
  <c r="D70" i="8" s="1"/>
  <c r="C65" i="8"/>
  <c r="C70" i="8" s="1"/>
  <c r="B65" i="8"/>
  <c r="G64" i="8"/>
  <c r="G63" i="8"/>
  <c r="G62" i="8"/>
  <c r="G61" i="8"/>
  <c r="G60" i="8"/>
  <c r="G59" i="8"/>
  <c r="G58" i="8"/>
  <c r="O50" i="8"/>
  <c r="N50" i="8"/>
  <c r="M50" i="8"/>
  <c r="L50" i="8"/>
  <c r="K50" i="8"/>
  <c r="G50" i="8"/>
  <c r="F50" i="8"/>
  <c r="E50" i="8"/>
  <c r="D50" i="8"/>
  <c r="C50" i="8"/>
  <c r="B50" i="8"/>
  <c r="P48" i="8"/>
  <c r="H48" i="8"/>
  <c r="O46" i="8"/>
  <c r="O51" i="8" s="1"/>
  <c r="N46" i="8"/>
  <c r="N51" i="8" s="1"/>
  <c r="M46" i="8"/>
  <c r="M51" i="8" s="1"/>
  <c r="L46" i="8"/>
  <c r="L51" i="8" s="1"/>
  <c r="G46" i="8"/>
  <c r="G51" i="8" s="1"/>
  <c r="F46" i="8"/>
  <c r="F51" i="8" s="1"/>
  <c r="E46" i="8"/>
  <c r="E51" i="8" s="1"/>
  <c r="D46" i="8"/>
  <c r="D51" i="8" s="1"/>
  <c r="C46" i="8"/>
  <c r="C51" i="8" s="1"/>
  <c r="B46" i="8"/>
  <c r="P45" i="8"/>
  <c r="H45" i="8"/>
  <c r="P44" i="8"/>
  <c r="H44" i="8"/>
  <c r="P43" i="8"/>
  <c r="H43" i="8"/>
  <c r="P42" i="8"/>
  <c r="H42" i="8"/>
  <c r="P41" i="8"/>
  <c r="H41" i="8"/>
  <c r="P40" i="8"/>
  <c r="H40" i="8"/>
  <c r="K46" i="8"/>
  <c r="H39" i="8"/>
  <c r="U29" i="8"/>
  <c r="T29" i="8"/>
  <c r="S29" i="8"/>
  <c r="R29" i="8"/>
  <c r="Q29" i="8"/>
  <c r="P29" i="8"/>
  <c r="O29" i="8"/>
  <c r="N29" i="8"/>
  <c r="M29" i="8"/>
  <c r="L29" i="8"/>
  <c r="K29" i="8"/>
  <c r="J29" i="8"/>
  <c r="I29" i="8"/>
  <c r="H29" i="8"/>
  <c r="G29" i="8"/>
  <c r="F29" i="8"/>
  <c r="E29" i="8"/>
  <c r="D29" i="8"/>
  <c r="C29" i="8"/>
  <c r="B29" i="8"/>
  <c r="V27" i="8"/>
  <c r="U25" i="8"/>
  <c r="U30" i="8" s="1"/>
  <c r="T25" i="8"/>
  <c r="T30" i="8" s="1"/>
  <c r="S25" i="8"/>
  <c r="S30" i="8" s="1"/>
  <c r="R25" i="8"/>
  <c r="R30" i="8" s="1"/>
  <c r="Q25" i="8"/>
  <c r="Q30" i="8" s="1"/>
  <c r="P25" i="8"/>
  <c r="P30" i="8" s="1"/>
  <c r="O25" i="8"/>
  <c r="O30" i="8" s="1"/>
  <c r="N25" i="8"/>
  <c r="N30" i="8" s="1"/>
  <c r="M25" i="8"/>
  <c r="M30" i="8" s="1"/>
  <c r="L25" i="8"/>
  <c r="L30" i="8" s="1"/>
  <c r="K25" i="8"/>
  <c r="K30" i="8" s="1"/>
  <c r="J25" i="8"/>
  <c r="J30" i="8" s="1"/>
  <c r="I25" i="8"/>
  <c r="I30" i="8" s="1"/>
  <c r="H25" i="8"/>
  <c r="H30" i="8" s="1"/>
  <c r="G25" i="8"/>
  <c r="G30" i="8" s="1"/>
  <c r="F25" i="8"/>
  <c r="E25" i="8"/>
  <c r="E30" i="8" s="1"/>
  <c r="D25" i="8"/>
  <c r="D30" i="8" s="1"/>
  <c r="C25" i="8"/>
  <c r="C30" i="8" s="1"/>
  <c r="B25" i="8"/>
  <c r="B30" i="8" s="1"/>
  <c r="V24" i="8"/>
  <c r="V23" i="8"/>
  <c r="V22" i="8"/>
  <c r="V21" i="8"/>
  <c r="V20" i="8"/>
  <c r="V19" i="8"/>
  <c r="V18" i="8"/>
  <c r="G65" i="8" l="1"/>
  <c r="G68" i="8" s="1"/>
  <c r="H46" i="8"/>
  <c r="H49" i="8" s="1"/>
  <c r="B51" i="8"/>
  <c r="V25" i="8"/>
  <c r="W27" i="8" s="1"/>
  <c r="K51" i="8"/>
  <c r="P46" i="8"/>
  <c r="F30" i="8"/>
  <c r="P39" i="8"/>
  <c r="B70" i="8"/>
  <c r="F65" i="7"/>
  <c r="E65" i="7"/>
  <c r="D65" i="7"/>
  <c r="C65" i="7"/>
  <c r="G66" i="8" l="1"/>
  <c r="H47" i="8"/>
  <c r="V26" i="8"/>
  <c r="P47" i="8"/>
  <c r="P49" i="8"/>
  <c r="U28" i="7" l="1"/>
  <c r="T28" i="7"/>
  <c r="S28" i="7"/>
  <c r="R28" i="7"/>
  <c r="Q28" i="7"/>
  <c r="P28" i="7"/>
  <c r="O28" i="7"/>
  <c r="N28" i="7"/>
  <c r="M28" i="7"/>
  <c r="L28" i="7"/>
  <c r="K28" i="7"/>
  <c r="J28" i="7"/>
  <c r="I28" i="7"/>
  <c r="H28" i="7"/>
  <c r="G28" i="7"/>
  <c r="F28" i="7"/>
  <c r="E28" i="7"/>
  <c r="D28" i="7"/>
  <c r="C28" i="7"/>
  <c r="B28" i="7"/>
  <c r="R25" i="7"/>
  <c r="R30" i="7" s="1"/>
  <c r="S25" i="7"/>
  <c r="S30" i="7" s="1"/>
  <c r="R29" i="7"/>
  <c r="S29" i="7"/>
  <c r="K40" i="7" l="1"/>
  <c r="K41" i="7"/>
  <c r="K42" i="7"/>
  <c r="K43" i="7"/>
  <c r="K44" i="7"/>
  <c r="K45" i="7"/>
  <c r="K39" i="7"/>
  <c r="K46" i="7" l="1"/>
  <c r="L25" i="7"/>
  <c r="K25" i="7"/>
  <c r="J25" i="7"/>
  <c r="I25" i="7"/>
  <c r="H25" i="7"/>
  <c r="H30" i="7" s="1"/>
  <c r="G25" i="7"/>
  <c r="G30" i="7" s="1"/>
  <c r="F25" i="7"/>
  <c r="F30" i="7" s="1"/>
  <c r="E25" i="7"/>
  <c r="E30" i="7" s="1"/>
  <c r="D25" i="7"/>
  <c r="C25" i="7"/>
  <c r="B25" i="7"/>
  <c r="I30" i="7"/>
  <c r="J30" i="7"/>
  <c r="I29" i="7"/>
  <c r="J29" i="7"/>
  <c r="F69" i="7"/>
  <c r="E69" i="7"/>
  <c r="D69" i="7"/>
  <c r="C69" i="7"/>
  <c r="B69" i="7"/>
  <c r="F68" i="7"/>
  <c r="E68" i="7"/>
  <c r="D68" i="7"/>
  <c r="C68" i="7"/>
  <c r="B68" i="7"/>
  <c r="G67" i="7"/>
  <c r="G64" i="7"/>
  <c r="G63" i="7"/>
  <c r="G62" i="7"/>
  <c r="G61" i="7"/>
  <c r="G60" i="7"/>
  <c r="F70" i="7"/>
  <c r="E70" i="7"/>
  <c r="D70" i="7"/>
  <c r="C70" i="7"/>
  <c r="G59" i="7"/>
  <c r="G58" i="7"/>
  <c r="O50" i="7"/>
  <c r="N50" i="7"/>
  <c r="M50" i="7"/>
  <c r="L50" i="7"/>
  <c r="K50" i="7"/>
  <c r="G50" i="7"/>
  <c r="F50" i="7"/>
  <c r="E50" i="7"/>
  <c r="D50" i="7"/>
  <c r="C50" i="7"/>
  <c r="B50" i="7"/>
  <c r="O49" i="7"/>
  <c r="N49" i="7"/>
  <c r="M49" i="7"/>
  <c r="L49" i="7"/>
  <c r="K49" i="7"/>
  <c r="P48" i="7"/>
  <c r="H48" i="7"/>
  <c r="G46" i="7"/>
  <c r="G51" i="7" s="1"/>
  <c r="F46" i="7"/>
  <c r="F51" i="7" s="1"/>
  <c r="E46" i="7"/>
  <c r="E51" i="7" s="1"/>
  <c r="D46" i="7"/>
  <c r="D51" i="7" s="1"/>
  <c r="C46" i="7"/>
  <c r="C51" i="7" s="1"/>
  <c r="B46" i="7"/>
  <c r="B51" i="7" s="1"/>
  <c r="P45" i="7"/>
  <c r="H45" i="7"/>
  <c r="P44" i="7"/>
  <c r="H44" i="7"/>
  <c r="P43" i="7"/>
  <c r="H43" i="7"/>
  <c r="P42" i="7"/>
  <c r="H42" i="7"/>
  <c r="P41" i="7"/>
  <c r="H41" i="7"/>
  <c r="O46" i="7"/>
  <c r="O51" i="7" s="1"/>
  <c r="N46" i="7"/>
  <c r="N51" i="7" s="1"/>
  <c r="M46" i="7"/>
  <c r="M51" i="7" s="1"/>
  <c r="L46" i="7"/>
  <c r="L51" i="7" s="1"/>
  <c r="H40" i="7"/>
  <c r="P39" i="7"/>
  <c r="H39" i="7"/>
  <c r="U29" i="7"/>
  <c r="T29" i="7"/>
  <c r="Q29" i="7"/>
  <c r="P29" i="7"/>
  <c r="O29" i="7"/>
  <c r="N29" i="7"/>
  <c r="M29" i="7"/>
  <c r="L29" i="7"/>
  <c r="K29" i="7"/>
  <c r="H29" i="7"/>
  <c r="G29" i="7"/>
  <c r="F29" i="7"/>
  <c r="E29" i="7"/>
  <c r="D29" i="7"/>
  <c r="C29" i="7"/>
  <c r="B29" i="7"/>
  <c r="V27" i="7"/>
  <c r="U25" i="7"/>
  <c r="U30" i="7" s="1"/>
  <c r="T25" i="7"/>
  <c r="T30" i="7" s="1"/>
  <c r="Q25" i="7"/>
  <c r="Q30" i="7" s="1"/>
  <c r="P25" i="7"/>
  <c r="P30" i="7" s="1"/>
  <c r="O25" i="7"/>
  <c r="O30" i="7" s="1"/>
  <c r="N25" i="7"/>
  <c r="N30" i="7" s="1"/>
  <c r="M25" i="7"/>
  <c r="M30" i="7" s="1"/>
  <c r="L30" i="7"/>
  <c r="K30" i="7"/>
  <c r="D30" i="7"/>
  <c r="C30" i="7"/>
  <c r="V24" i="7"/>
  <c r="V23" i="7"/>
  <c r="V22" i="7"/>
  <c r="V21" i="7"/>
  <c r="V20" i="7"/>
  <c r="V19" i="7"/>
  <c r="V18" i="7"/>
  <c r="V25" i="7" l="1"/>
  <c r="V26" i="7" s="1"/>
  <c r="H46" i="7"/>
  <c r="H49" i="7" s="1"/>
  <c r="K51" i="7"/>
  <c r="P46" i="7"/>
  <c r="B65" i="7"/>
  <c r="B30" i="7"/>
  <c r="P40" i="7"/>
  <c r="G49" i="5"/>
  <c r="F49" i="5"/>
  <c r="E49" i="5"/>
  <c r="D49" i="5"/>
  <c r="C49" i="5"/>
  <c r="B49" i="5"/>
  <c r="Q28" i="5"/>
  <c r="P28" i="5"/>
  <c r="O28" i="5"/>
  <c r="N28" i="5"/>
  <c r="M28" i="5"/>
  <c r="L28" i="5"/>
  <c r="K28" i="5"/>
  <c r="J28" i="5"/>
  <c r="I28" i="5"/>
  <c r="H28" i="5"/>
  <c r="G28" i="5"/>
  <c r="F28" i="5"/>
  <c r="E28" i="5"/>
  <c r="D28" i="5"/>
  <c r="C28" i="5"/>
  <c r="B28" i="5"/>
  <c r="W27" i="7" l="1"/>
  <c r="H47" i="7"/>
  <c r="G65" i="7"/>
  <c r="B70" i="7"/>
  <c r="P47" i="7"/>
  <c r="P49" i="7"/>
  <c r="K40" i="5"/>
  <c r="L40" i="5"/>
  <c r="M40" i="5"/>
  <c r="N40" i="5"/>
  <c r="O40" i="5"/>
  <c r="K41" i="5"/>
  <c r="L41" i="5"/>
  <c r="M41" i="5"/>
  <c r="N41" i="5"/>
  <c r="O41" i="5"/>
  <c r="K42" i="5"/>
  <c r="L42" i="5"/>
  <c r="M42" i="5"/>
  <c r="N42" i="5"/>
  <c r="O42" i="5"/>
  <c r="K43" i="5"/>
  <c r="L43" i="5"/>
  <c r="M43" i="5"/>
  <c r="N43" i="5"/>
  <c r="O43" i="5"/>
  <c r="K44" i="5"/>
  <c r="L44" i="5"/>
  <c r="M44" i="5"/>
  <c r="N44" i="5"/>
  <c r="O44" i="5"/>
  <c r="K45" i="5"/>
  <c r="L45" i="5"/>
  <c r="M45" i="5"/>
  <c r="N45" i="5"/>
  <c r="O45" i="5"/>
  <c r="B59" i="5"/>
  <c r="C59" i="5"/>
  <c r="D59" i="5"/>
  <c r="E59" i="5"/>
  <c r="F59" i="5"/>
  <c r="B60" i="5"/>
  <c r="C60" i="5"/>
  <c r="D60" i="5"/>
  <c r="E60" i="5"/>
  <c r="F60" i="5"/>
  <c r="B61" i="5"/>
  <c r="C61" i="5"/>
  <c r="D61" i="5"/>
  <c r="E61" i="5"/>
  <c r="F61" i="5"/>
  <c r="B62" i="5"/>
  <c r="C62" i="5"/>
  <c r="D62" i="5"/>
  <c r="E62" i="5"/>
  <c r="F62" i="5"/>
  <c r="B63" i="5"/>
  <c r="C63" i="5"/>
  <c r="D63" i="5"/>
  <c r="E63" i="5"/>
  <c r="F63" i="5"/>
  <c r="B64" i="5"/>
  <c r="C64" i="5"/>
  <c r="D64" i="5"/>
  <c r="E64" i="5"/>
  <c r="F64" i="5"/>
  <c r="F69" i="5"/>
  <c r="E69" i="5"/>
  <c r="D69" i="5"/>
  <c r="C69" i="5"/>
  <c r="B69" i="5"/>
  <c r="F68" i="5"/>
  <c r="E68" i="5"/>
  <c r="D68" i="5"/>
  <c r="C68" i="5"/>
  <c r="B68" i="5"/>
  <c r="G67" i="5"/>
  <c r="G58" i="5"/>
  <c r="O50" i="5"/>
  <c r="N50" i="5"/>
  <c r="M50" i="5"/>
  <c r="L50" i="5"/>
  <c r="K50" i="5"/>
  <c r="G50" i="5"/>
  <c r="F50" i="5"/>
  <c r="E50" i="5"/>
  <c r="D50" i="5"/>
  <c r="C50" i="5"/>
  <c r="B50" i="5"/>
  <c r="O49" i="5"/>
  <c r="N49" i="5"/>
  <c r="M49" i="5"/>
  <c r="L49" i="5"/>
  <c r="K49" i="5"/>
  <c r="P48" i="5"/>
  <c r="H48" i="5"/>
  <c r="G46" i="5"/>
  <c r="G51" i="5" s="1"/>
  <c r="F46" i="5"/>
  <c r="F51" i="5" s="1"/>
  <c r="E46" i="5"/>
  <c r="E51" i="5" s="1"/>
  <c r="D46" i="5"/>
  <c r="D51" i="5" s="1"/>
  <c r="C46" i="5"/>
  <c r="C51" i="5" s="1"/>
  <c r="B46" i="5"/>
  <c r="B51" i="5" s="1"/>
  <c r="H45" i="5"/>
  <c r="H44" i="5"/>
  <c r="H43" i="5"/>
  <c r="H42" i="5"/>
  <c r="H41" i="5"/>
  <c r="H40" i="5"/>
  <c r="P39" i="5"/>
  <c r="H39" i="5"/>
  <c r="Q29" i="5"/>
  <c r="P29" i="5"/>
  <c r="O29" i="5"/>
  <c r="N29" i="5"/>
  <c r="M29" i="5"/>
  <c r="L29" i="5"/>
  <c r="K29" i="5"/>
  <c r="J29" i="5"/>
  <c r="I29" i="5"/>
  <c r="H29" i="5"/>
  <c r="G29" i="5"/>
  <c r="F29" i="5"/>
  <c r="E29" i="5"/>
  <c r="D29" i="5"/>
  <c r="C29" i="5"/>
  <c r="B29" i="5"/>
  <c r="R27" i="5"/>
  <c r="Q25" i="5"/>
  <c r="Q30" i="5" s="1"/>
  <c r="P25" i="5"/>
  <c r="P30" i="5" s="1"/>
  <c r="O25" i="5"/>
  <c r="O30" i="5" s="1"/>
  <c r="N25" i="5"/>
  <c r="N30" i="5" s="1"/>
  <c r="M25" i="5"/>
  <c r="M30" i="5" s="1"/>
  <c r="L25" i="5"/>
  <c r="L30" i="5" s="1"/>
  <c r="K25" i="5"/>
  <c r="K30" i="5" s="1"/>
  <c r="J25" i="5"/>
  <c r="J30" i="5" s="1"/>
  <c r="I25" i="5"/>
  <c r="I30" i="5" s="1"/>
  <c r="H25" i="5"/>
  <c r="H30" i="5" s="1"/>
  <c r="G25" i="5"/>
  <c r="G30" i="5" s="1"/>
  <c r="F25" i="5"/>
  <c r="F30" i="5" s="1"/>
  <c r="E25" i="5"/>
  <c r="E30" i="5" s="1"/>
  <c r="D25" i="5"/>
  <c r="D30" i="5" s="1"/>
  <c r="C25" i="5"/>
  <c r="C30" i="5" s="1"/>
  <c r="B25" i="5"/>
  <c r="R24" i="5"/>
  <c r="R23" i="5"/>
  <c r="R22" i="5"/>
  <c r="R21" i="5"/>
  <c r="R20" i="5"/>
  <c r="R19" i="5"/>
  <c r="R18" i="5"/>
  <c r="G66" i="7" l="1"/>
  <c r="G68" i="7"/>
  <c r="L46" i="5"/>
  <c r="L51" i="5" s="1"/>
  <c r="C65" i="5"/>
  <c r="C70" i="5" s="1"/>
  <c r="F65" i="5"/>
  <c r="F70" i="5" s="1"/>
  <c r="P42" i="5"/>
  <c r="K46" i="5"/>
  <c r="K51" i="5" s="1"/>
  <c r="O46" i="5"/>
  <c r="O51" i="5" s="1"/>
  <c r="P43" i="5"/>
  <c r="M46" i="5"/>
  <c r="M51" i="5" s="1"/>
  <c r="P45" i="5"/>
  <c r="P44" i="5"/>
  <c r="N46" i="5"/>
  <c r="N51" i="5" s="1"/>
  <c r="P41" i="5"/>
  <c r="G62" i="5"/>
  <c r="D65" i="5"/>
  <c r="D70" i="5" s="1"/>
  <c r="G60" i="5"/>
  <c r="E65" i="5"/>
  <c r="E70" i="5" s="1"/>
  <c r="G64" i="5"/>
  <c r="G63" i="5"/>
  <c r="G61" i="5"/>
  <c r="H46" i="5"/>
  <c r="H49" i="5" s="1"/>
  <c r="R25" i="5"/>
  <c r="R26" i="5" s="1"/>
  <c r="G59" i="5"/>
  <c r="B65" i="5"/>
  <c r="B30" i="5"/>
  <c r="P40" i="5"/>
  <c r="G49" i="4"/>
  <c r="F49" i="4"/>
  <c r="E49" i="4"/>
  <c r="D49" i="4"/>
  <c r="C49" i="4"/>
  <c r="B49" i="4"/>
  <c r="Q28" i="4"/>
  <c r="P28" i="4"/>
  <c r="O28" i="4"/>
  <c r="N28" i="4"/>
  <c r="M28" i="4"/>
  <c r="L28" i="4"/>
  <c r="K28" i="4"/>
  <c r="J28" i="4"/>
  <c r="I28" i="4"/>
  <c r="H28" i="4"/>
  <c r="G28" i="4"/>
  <c r="F28" i="4"/>
  <c r="E28" i="4"/>
  <c r="D28" i="4"/>
  <c r="C28" i="4"/>
  <c r="B28" i="4"/>
  <c r="P46" i="5" l="1"/>
  <c r="P47" i="5" s="1"/>
  <c r="H47" i="5"/>
  <c r="S27" i="5"/>
  <c r="G65" i="5"/>
  <c r="B70" i="5"/>
  <c r="F69" i="4"/>
  <c r="E69" i="4"/>
  <c r="D69" i="4"/>
  <c r="C69" i="4"/>
  <c r="B69" i="4"/>
  <c r="F68" i="4"/>
  <c r="E68" i="4"/>
  <c r="D68" i="4"/>
  <c r="C68" i="4"/>
  <c r="B68" i="4"/>
  <c r="G67" i="4"/>
  <c r="F64" i="4"/>
  <c r="E64" i="4"/>
  <c r="D64" i="4"/>
  <c r="C64" i="4"/>
  <c r="B64" i="4"/>
  <c r="F63" i="4"/>
  <c r="E63" i="4"/>
  <c r="D63" i="4"/>
  <c r="C63" i="4"/>
  <c r="B63" i="4"/>
  <c r="F62" i="4"/>
  <c r="E62" i="4"/>
  <c r="D62" i="4"/>
  <c r="C62" i="4"/>
  <c r="B62" i="4"/>
  <c r="F61" i="4"/>
  <c r="E61" i="4"/>
  <c r="D61" i="4"/>
  <c r="C61" i="4"/>
  <c r="B61" i="4"/>
  <c r="F60" i="4"/>
  <c r="E60" i="4"/>
  <c r="D60" i="4"/>
  <c r="C60" i="4"/>
  <c r="B60" i="4"/>
  <c r="F59" i="4"/>
  <c r="E59" i="4"/>
  <c r="D59" i="4"/>
  <c r="C59" i="4"/>
  <c r="B59" i="4"/>
  <c r="O50" i="4"/>
  <c r="N50" i="4"/>
  <c r="M50" i="4"/>
  <c r="L50" i="4"/>
  <c r="K50" i="4"/>
  <c r="G50" i="4"/>
  <c r="F50" i="4"/>
  <c r="E50" i="4"/>
  <c r="D50" i="4"/>
  <c r="C50" i="4"/>
  <c r="B50" i="4"/>
  <c r="O49" i="4"/>
  <c r="N49" i="4"/>
  <c r="M49" i="4"/>
  <c r="L49" i="4"/>
  <c r="K49" i="4"/>
  <c r="P48" i="4"/>
  <c r="H48" i="4"/>
  <c r="F46" i="4"/>
  <c r="F51" i="4" s="1"/>
  <c r="C46" i="4"/>
  <c r="C51" i="4" s="1"/>
  <c r="B46" i="4"/>
  <c r="B51" i="4" s="1"/>
  <c r="O45" i="4"/>
  <c r="N45" i="4"/>
  <c r="M45" i="4"/>
  <c r="L45" i="4"/>
  <c r="K45" i="4"/>
  <c r="H45" i="4"/>
  <c r="O44" i="4"/>
  <c r="N44" i="4"/>
  <c r="M44" i="4"/>
  <c r="L44" i="4"/>
  <c r="K44" i="4"/>
  <c r="H44" i="4"/>
  <c r="O43" i="4"/>
  <c r="N43" i="4"/>
  <c r="M43" i="4"/>
  <c r="L43" i="4"/>
  <c r="K43" i="4"/>
  <c r="H43" i="4"/>
  <c r="O42" i="4"/>
  <c r="N42" i="4"/>
  <c r="M42" i="4"/>
  <c r="L42" i="4"/>
  <c r="K42" i="4"/>
  <c r="H42" i="4"/>
  <c r="O41" i="4"/>
  <c r="N41" i="4"/>
  <c r="M41" i="4"/>
  <c r="L41" i="4"/>
  <c r="K41" i="4"/>
  <c r="H41" i="4"/>
  <c r="O40" i="4"/>
  <c r="N40" i="4"/>
  <c r="M40" i="4"/>
  <c r="L40" i="4"/>
  <c r="K40" i="4"/>
  <c r="H40" i="4"/>
  <c r="G46" i="4"/>
  <c r="G51" i="4" s="1"/>
  <c r="E46" i="4"/>
  <c r="E51" i="4" s="1"/>
  <c r="Q29" i="4"/>
  <c r="P29" i="4"/>
  <c r="O29" i="4"/>
  <c r="N29" i="4"/>
  <c r="M29" i="4"/>
  <c r="L29" i="4"/>
  <c r="K29" i="4"/>
  <c r="J29" i="4"/>
  <c r="I29" i="4"/>
  <c r="H29" i="4"/>
  <c r="G29" i="4"/>
  <c r="F29" i="4"/>
  <c r="E29" i="4"/>
  <c r="D29" i="4"/>
  <c r="C29" i="4"/>
  <c r="B29" i="4"/>
  <c r="R27" i="4"/>
  <c r="Q25" i="4"/>
  <c r="Q30" i="4" s="1"/>
  <c r="N25" i="4"/>
  <c r="N30" i="4" s="1"/>
  <c r="M25" i="4"/>
  <c r="M30" i="4" s="1"/>
  <c r="K25" i="4"/>
  <c r="K30" i="4" s="1"/>
  <c r="I25" i="4"/>
  <c r="I30" i="4" s="1"/>
  <c r="F25" i="4"/>
  <c r="F30" i="4" s="1"/>
  <c r="E25" i="4"/>
  <c r="E30" i="4" s="1"/>
  <c r="C25" i="4"/>
  <c r="C30" i="4" s="1"/>
  <c r="R24" i="4"/>
  <c r="R23" i="4"/>
  <c r="R22" i="4"/>
  <c r="R21" i="4"/>
  <c r="R20" i="4"/>
  <c r="R19" i="4"/>
  <c r="P25" i="4"/>
  <c r="P30" i="4" s="1"/>
  <c r="O25" i="4"/>
  <c r="O30" i="4" s="1"/>
  <c r="J25" i="4"/>
  <c r="J30" i="4" s="1"/>
  <c r="H25" i="4"/>
  <c r="H30" i="4" s="1"/>
  <c r="G25" i="4"/>
  <c r="G30" i="4" s="1"/>
  <c r="B25" i="4"/>
  <c r="P49" i="5" l="1"/>
  <c r="G66" i="5"/>
  <c r="G68" i="5"/>
  <c r="P42" i="4"/>
  <c r="P40" i="4"/>
  <c r="G63" i="4"/>
  <c r="G62" i="4"/>
  <c r="F65" i="4"/>
  <c r="F70" i="4" s="1"/>
  <c r="G64" i="4"/>
  <c r="D65" i="4"/>
  <c r="D70" i="4" s="1"/>
  <c r="G58" i="4"/>
  <c r="E65" i="4"/>
  <c r="E70" i="4" s="1"/>
  <c r="C65" i="4"/>
  <c r="C70" i="4" s="1"/>
  <c r="G61" i="4"/>
  <c r="G60" i="4"/>
  <c r="P41" i="4"/>
  <c r="O46" i="4"/>
  <c r="O51" i="4" s="1"/>
  <c r="L46" i="4"/>
  <c r="L51" i="4" s="1"/>
  <c r="P45" i="4"/>
  <c r="N46" i="4"/>
  <c r="N51" i="4" s="1"/>
  <c r="P39" i="4"/>
  <c r="M46" i="4"/>
  <c r="M51" i="4" s="1"/>
  <c r="P44" i="4"/>
  <c r="P43" i="4"/>
  <c r="B30" i="4"/>
  <c r="B65" i="4"/>
  <c r="D25" i="4"/>
  <c r="D30" i="4" s="1"/>
  <c r="L25" i="4"/>
  <c r="L30" i="4" s="1"/>
  <c r="H39" i="4"/>
  <c r="K46" i="4"/>
  <c r="G59" i="4"/>
  <c r="R18" i="4"/>
  <c r="D46" i="4"/>
  <c r="D51" i="4" s="1"/>
  <c r="D28" i="3"/>
  <c r="C28" i="3"/>
  <c r="R25" i="4" l="1"/>
  <c r="S27" i="4" s="1"/>
  <c r="H46" i="4"/>
  <c r="H47" i="4" s="1"/>
  <c r="P46" i="4"/>
  <c r="K51" i="4"/>
  <c r="G65" i="4"/>
  <c r="B70" i="4"/>
  <c r="Q28" i="3"/>
  <c r="P28" i="3"/>
  <c r="O28" i="3"/>
  <c r="N28" i="3"/>
  <c r="M28" i="3"/>
  <c r="L28" i="3"/>
  <c r="K28" i="3"/>
  <c r="J28" i="3"/>
  <c r="I28" i="3"/>
  <c r="H28" i="3"/>
  <c r="G28" i="3"/>
  <c r="F28" i="3"/>
  <c r="E28" i="3"/>
  <c r="B28" i="3"/>
  <c r="R26" i="4" l="1"/>
  <c r="H49" i="4"/>
  <c r="G66" i="4"/>
  <c r="G68" i="4"/>
  <c r="P49" i="4"/>
  <c r="P47" i="4"/>
  <c r="G39" i="3"/>
  <c r="G49" i="3" s="1"/>
  <c r="F39" i="3"/>
  <c r="F49" i="3" s="1"/>
  <c r="E39" i="3"/>
  <c r="E49" i="3" s="1"/>
  <c r="D39" i="3"/>
  <c r="D49" i="3" s="1"/>
  <c r="C39" i="3"/>
  <c r="C49" i="3" s="1"/>
  <c r="B39" i="3"/>
  <c r="B49" i="3" s="1"/>
  <c r="Q18" i="3" l="1"/>
  <c r="P18" i="3"/>
  <c r="O18" i="3"/>
  <c r="N18" i="3"/>
  <c r="M18" i="3"/>
  <c r="L18" i="3"/>
  <c r="K18" i="3"/>
  <c r="J18" i="3"/>
  <c r="I18" i="3"/>
  <c r="H18" i="3"/>
  <c r="G18" i="3"/>
  <c r="F18" i="3"/>
  <c r="E18" i="3"/>
  <c r="D18" i="3"/>
  <c r="C18" i="3"/>
  <c r="B18" i="3"/>
  <c r="F64" i="3"/>
  <c r="E64" i="3"/>
  <c r="D64" i="3"/>
  <c r="C64" i="3"/>
  <c r="F63" i="3"/>
  <c r="E63" i="3"/>
  <c r="D63" i="3"/>
  <c r="C63" i="3"/>
  <c r="F62" i="3"/>
  <c r="E62" i="3"/>
  <c r="D62" i="3"/>
  <c r="C62" i="3"/>
  <c r="F61" i="3"/>
  <c r="E61" i="3"/>
  <c r="D61" i="3"/>
  <c r="C61" i="3"/>
  <c r="F60" i="3"/>
  <c r="E60" i="3"/>
  <c r="D60" i="3"/>
  <c r="C60" i="3"/>
  <c r="F59" i="3"/>
  <c r="E59" i="3"/>
  <c r="D59" i="3"/>
  <c r="C59" i="3"/>
  <c r="F58" i="3"/>
  <c r="E58" i="3"/>
  <c r="D58" i="3"/>
  <c r="C58" i="3"/>
  <c r="B58" i="3"/>
  <c r="B64" i="3"/>
  <c r="B63" i="3"/>
  <c r="B62" i="3"/>
  <c r="B61" i="3"/>
  <c r="B60" i="3"/>
  <c r="B59" i="3"/>
  <c r="O39" i="3"/>
  <c r="N39" i="3"/>
  <c r="M39" i="3"/>
  <c r="L39" i="3"/>
  <c r="K39" i="3"/>
  <c r="O45" i="3"/>
  <c r="N45" i="3"/>
  <c r="M45" i="3"/>
  <c r="L45" i="3"/>
  <c r="K45" i="3"/>
  <c r="O44" i="3"/>
  <c r="N44" i="3"/>
  <c r="M44" i="3"/>
  <c r="L44" i="3"/>
  <c r="K44" i="3"/>
  <c r="O43" i="3"/>
  <c r="N43" i="3"/>
  <c r="M43" i="3"/>
  <c r="L43" i="3"/>
  <c r="K43" i="3"/>
  <c r="O42" i="3"/>
  <c r="N42" i="3"/>
  <c r="M42" i="3"/>
  <c r="L42" i="3"/>
  <c r="K42" i="3"/>
  <c r="O41" i="3"/>
  <c r="N41" i="3"/>
  <c r="M41" i="3"/>
  <c r="L41" i="3"/>
  <c r="K41" i="3"/>
  <c r="O40" i="3"/>
  <c r="N40" i="3"/>
  <c r="M40" i="3"/>
  <c r="L40" i="3"/>
  <c r="K40" i="3"/>
  <c r="F69" i="3" l="1"/>
  <c r="E69" i="3"/>
  <c r="D69" i="3"/>
  <c r="C69" i="3"/>
  <c r="B69" i="3"/>
  <c r="F68" i="3"/>
  <c r="E68" i="3"/>
  <c r="D68" i="3"/>
  <c r="C68" i="3"/>
  <c r="B68" i="3"/>
  <c r="G67" i="3"/>
  <c r="F65" i="3"/>
  <c r="F70" i="3" s="1"/>
  <c r="E65" i="3"/>
  <c r="E70" i="3" s="1"/>
  <c r="G64" i="3"/>
  <c r="G63" i="3"/>
  <c r="G62" i="3"/>
  <c r="D65" i="3"/>
  <c r="D70" i="3" s="1"/>
  <c r="C65" i="3"/>
  <c r="C70" i="3" s="1"/>
  <c r="G60" i="3"/>
  <c r="G59" i="3"/>
  <c r="G58" i="3"/>
  <c r="O50" i="3"/>
  <c r="N50" i="3"/>
  <c r="M50" i="3"/>
  <c r="L50" i="3"/>
  <c r="K50" i="3"/>
  <c r="G50" i="3"/>
  <c r="F50" i="3"/>
  <c r="E50" i="3"/>
  <c r="D50" i="3"/>
  <c r="C50" i="3"/>
  <c r="B50" i="3"/>
  <c r="O49" i="3"/>
  <c r="N49" i="3"/>
  <c r="M49" i="3"/>
  <c r="L49" i="3"/>
  <c r="K49" i="3"/>
  <c r="P48" i="3"/>
  <c r="H48" i="3"/>
  <c r="G46" i="3"/>
  <c r="G51" i="3" s="1"/>
  <c r="F46" i="3"/>
  <c r="F51" i="3" s="1"/>
  <c r="P45" i="3"/>
  <c r="E46" i="3"/>
  <c r="E51" i="3" s="1"/>
  <c r="D46" i="3"/>
  <c r="D51" i="3" s="1"/>
  <c r="C46" i="3"/>
  <c r="C51" i="3" s="1"/>
  <c r="H45" i="3"/>
  <c r="O46" i="3"/>
  <c r="O51" i="3" s="1"/>
  <c r="M46" i="3"/>
  <c r="M51" i="3" s="1"/>
  <c r="P44" i="3"/>
  <c r="H44" i="3"/>
  <c r="N46" i="3"/>
  <c r="N51" i="3" s="1"/>
  <c r="L46" i="3"/>
  <c r="L51" i="3" s="1"/>
  <c r="K46" i="3"/>
  <c r="H43" i="3"/>
  <c r="P42" i="3"/>
  <c r="H42" i="3"/>
  <c r="P41" i="3"/>
  <c r="H41" i="3"/>
  <c r="P40" i="3"/>
  <c r="H40" i="3"/>
  <c r="P39" i="3"/>
  <c r="H39" i="3"/>
  <c r="Q29" i="3"/>
  <c r="P29" i="3"/>
  <c r="O29" i="3"/>
  <c r="N29" i="3"/>
  <c r="M29" i="3"/>
  <c r="L29" i="3"/>
  <c r="K29" i="3"/>
  <c r="J29" i="3"/>
  <c r="I29" i="3"/>
  <c r="H29" i="3"/>
  <c r="G29" i="3"/>
  <c r="F29" i="3"/>
  <c r="E29" i="3"/>
  <c r="D29" i="3"/>
  <c r="C29" i="3"/>
  <c r="B29" i="3"/>
  <c r="R27" i="3"/>
  <c r="M25" i="3"/>
  <c r="M30" i="3" s="1"/>
  <c r="L25" i="3"/>
  <c r="L30" i="3" s="1"/>
  <c r="K25" i="3"/>
  <c r="K30" i="3" s="1"/>
  <c r="Q25" i="3"/>
  <c r="Q30" i="3" s="1"/>
  <c r="P25" i="3"/>
  <c r="P30" i="3" s="1"/>
  <c r="O25" i="3"/>
  <c r="O30" i="3" s="1"/>
  <c r="N25" i="3"/>
  <c r="N30" i="3" s="1"/>
  <c r="R24" i="3"/>
  <c r="R23" i="3"/>
  <c r="J25" i="3"/>
  <c r="J30" i="3" s="1"/>
  <c r="I25" i="3"/>
  <c r="I30" i="3" s="1"/>
  <c r="H25" i="3"/>
  <c r="H30" i="3" s="1"/>
  <c r="G25" i="3"/>
  <c r="G30" i="3" s="1"/>
  <c r="F25" i="3"/>
  <c r="F30" i="3" s="1"/>
  <c r="E25" i="3"/>
  <c r="E30" i="3" s="1"/>
  <c r="D25" i="3"/>
  <c r="D30" i="3" s="1"/>
  <c r="C25" i="3"/>
  <c r="C30" i="3" s="1"/>
  <c r="B25" i="3"/>
  <c r="R21" i="3"/>
  <c r="R20" i="3"/>
  <c r="R19" i="3"/>
  <c r="R18" i="3"/>
  <c r="B30" i="3" l="1"/>
  <c r="R25" i="3"/>
  <c r="K51" i="3"/>
  <c r="P46" i="3"/>
  <c r="R22" i="3"/>
  <c r="P43" i="3"/>
  <c r="B46" i="3"/>
  <c r="G45" i="1"/>
  <c r="F45" i="1"/>
  <c r="E45" i="1"/>
  <c r="D45" i="1"/>
  <c r="C45" i="1"/>
  <c r="B45" i="1"/>
  <c r="R24" i="1"/>
  <c r="Q24" i="1"/>
  <c r="P24" i="1"/>
  <c r="O24" i="1"/>
  <c r="N24" i="1"/>
  <c r="M24" i="1"/>
  <c r="L24" i="1"/>
  <c r="B51" i="3" l="1"/>
  <c r="H46" i="3"/>
  <c r="P47" i="3"/>
  <c r="P49" i="3"/>
  <c r="S27" i="3"/>
  <c r="R26" i="3"/>
  <c r="T24" i="1"/>
  <c r="T21" i="1"/>
  <c r="T20" i="1"/>
  <c r="T19" i="1"/>
  <c r="H49" i="3" l="1"/>
  <c r="H47" i="3"/>
  <c r="T18" i="1"/>
  <c r="H48" i="1" l="1"/>
  <c r="T27" i="1"/>
  <c r="M45" i="2" l="1"/>
  <c r="D45" i="2"/>
  <c r="E45" i="2"/>
  <c r="E69" i="1"/>
  <c r="E68" i="1"/>
  <c r="E64" i="1"/>
  <c r="E63" i="1"/>
  <c r="E62" i="1"/>
  <c r="C62" i="1"/>
  <c r="D62" i="1"/>
  <c r="F62" i="1"/>
  <c r="C63" i="1"/>
  <c r="D63" i="1"/>
  <c r="F63" i="1"/>
  <c r="C64" i="1"/>
  <c r="D64" i="1"/>
  <c r="F64" i="1"/>
  <c r="B64" i="1"/>
  <c r="B63" i="1"/>
  <c r="B62" i="1"/>
  <c r="L43" i="1"/>
  <c r="M43" i="1"/>
  <c r="N43" i="1"/>
  <c r="O43" i="1"/>
  <c r="L44" i="1"/>
  <c r="M44" i="1"/>
  <c r="N44" i="1"/>
  <c r="O44" i="1"/>
  <c r="L45" i="1"/>
  <c r="M45" i="1"/>
  <c r="N45" i="1"/>
  <c r="O45" i="1"/>
  <c r="N50" i="1"/>
  <c r="N49" i="1"/>
  <c r="K45" i="1"/>
  <c r="K44" i="1"/>
  <c r="K43" i="1"/>
  <c r="E65" i="1" l="1"/>
  <c r="E70" i="1" s="1"/>
  <c r="N46" i="1"/>
  <c r="N51" i="1" s="1"/>
  <c r="K22" i="1" l="1"/>
  <c r="K23" i="1"/>
  <c r="K24" i="1"/>
  <c r="J24" i="1"/>
  <c r="I24" i="1"/>
  <c r="J23" i="1"/>
  <c r="I23" i="1"/>
  <c r="J22" i="1"/>
  <c r="I22" i="1"/>
  <c r="H24" i="1"/>
  <c r="G24" i="1"/>
  <c r="H23" i="1"/>
  <c r="G23" i="1"/>
  <c r="H22" i="1"/>
  <c r="G22" i="1"/>
  <c r="F24" i="1"/>
  <c r="E24" i="1"/>
  <c r="F23" i="1"/>
  <c r="E23" i="1"/>
  <c r="F22" i="1"/>
  <c r="E22" i="1"/>
  <c r="D24" i="1"/>
  <c r="C24" i="1"/>
  <c r="D23" i="1"/>
  <c r="C23" i="1"/>
  <c r="D22" i="1"/>
  <c r="C22" i="1"/>
  <c r="B24" i="1"/>
  <c r="B23" i="1"/>
  <c r="B22" i="1"/>
  <c r="C29" i="1"/>
  <c r="B29" i="1"/>
  <c r="C28" i="1"/>
  <c r="B28" i="1"/>
  <c r="G29" i="1"/>
  <c r="F29" i="1"/>
  <c r="E29" i="1"/>
  <c r="D29" i="1"/>
  <c r="G28" i="1"/>
  <c r="F28" i="1"/>
  <c r="E28" i="1"/>
  <c r="D28" i="1"/>
  <c r="K29" i="1"/>
  <c r="J29" i="1"/>
  <c r="I29" i="1"/>
  <c r="H29" i="1"/>
  <c r="K28" i="1"/>
  <c r="J28" i="1"/>
  <c r="I28" i="1"/>
  <c r="H28" i="1"/>
  <c r="B25" i="1" l="1"/>
  <c r="T23" i="1" l="1"/>
  <c r="T22" i="1"/>
  <c r="B30" i="1"/>
  <c r="N45" i="2"/>
  <c r="L45" i="2"/>
  <c r="K45" i="2"/>
  <c r="J45" i="2"/>
  <c r="F45" i="2"/>
  <c r="C45" i="2"/>
  <c r="B45" i="2"/>
  <c r="O44" i="2"/>
  <c r="G44" i="2"/>
  <c r="O43" i="2"/>
  <c r="G43" i="2"/>
  <c r="O42" i="2"/>
  <c r="G42" i="2"/>
  <c r="O41" i="2"/>
  <c r="G41" i="2"/>
  <c r="O40" i="2"/>
  <c r="G40" i="2"/>
  <c r="O39" i="2"/>
  <c r="G39" i="2"/>
  <c r="O38" i="2"/>
  <c r="G38" i="2"/>
  <c r="H32" i="2"/>
  <c r="F32" i="2"/>
  <c r="E32" i="2"/>
  <c r="D32" i="2"/>
  <c r="C32" i="2"/>
  <c r="B32" i="2"/>
  <c r="Y18" i="2"/>
  <c r="Y17" i="2"/>
  <c r="Y16" i="2"/>
  <c r="Y15" i="2"/>
  <c r="Y14" i="2"/>
  <c r="Y13" i="2"/>
  <c r="Y12" i="2"/>
  <c r="G45" i="2" l="1"/>
  <c r="Y19" i="2"/>
  <c r="O45" i="2"/>
  <c r="I32" i="2"/>
  <c r="F69" i="1" l="1"/>
  <c r="D69" i="1"/>
  <c r="C69" i="1"/>
  <c r="B69" i="1"/>
  <c r="F68" i="1"/>
  <c r="D68" i="1"/>
  <c r="C68" i="1"/>
  <c r="B68" i="1"/>
  <c r="G67" i="1"/>
  <c r="G63" i="1"/>
  <c r="G62" i="1"/>
  <c r="G60" i="1"/>
  <c r="G58" i="1"/>
  <c r="O50" i="1"/>
  <c r="M50" i="1"/>
  <c r="L50" i="1"/>
  <c r="K50" i="1"/>
  <c r="G50" i="1"/>
  <c r="F50" i="1"/>
  <c r="E50" i="1"/>
  <c r="D50" i="1"/>
  <c r="C50" i="1"/>
  <c r="B50" i="1"/>
  <c r="O49" i="1"/>
  <c r="M49" i="1"/>
  <c r="L49" i="1"/>
  <c r="K49" i="1"/>
  <c r="G49" i="1"/>
  <c r="F49" i="1"/>
  <c r="E49" i="1"/>
  <c r="D49" i="1"/>
  <c r="C49" i="1"/>
  <c r="B49" i="1"/>
  <c r="P48" i="1"/>
  <c r="G46" i="1"/>
  <c r="G51" i="1" s="1"/>
  <c r="F46" i="1"/>
  <c r="F51" i="1" s="1"/>
  <c r="P45" i="1"/>
  <c r="E46" i="1"/>
  <c r="E51" i="1" s="1"/>
  <c r="C46" i="1"/>
  <c r="C51" i="1" s="1"/>
  <c r="H43" i="1"/>
  <c r="H42" i="1"/>
  <c r="H41" i="1"/>
  <c r="H40" i="1"/>
  <c r="H39" i="1"/>
  <c r="S29" i="1"/>
  <c r="R29" i="1"/>
  <c r="Q29" i="1"/>
  <c r="P29" i="1"/>
  <c r="O29" i="1"/>
  <c r="N29" i="1"/>
  <c r="M29" i="1"/>
  <c r="L29" i="1"/>
  <c r="S28" i="1"/>
  <c r="R28" i="1"/>
  <c r="Q28" i="1"/>
  <c r="P28" i="1"/>
  <c r="O28" i="1"/>
  <c r="N28" i="1"/>
  <c r="M28" i="1"/>
  <c r="L28" i="1"/>
  <c r="M46" i="1" l="1"/>
  <c r="M51" i="1" s="1"/>
  <c r="G64" i="1"/>
  <c r="D46" i="1"/>
  <c r="D51" i="1" s="1"/>
  <c r="G59" i="1"/>
  <c r="O46" i="1"/>
  <c r="O51" i="1" s="1"/>
  <c r="P40" i="1"/>
  <c r="H44" i="1"/>
  <c r="C65" i="1"/>
  <c r="C70" i="1" s="1"/>
  <c r="P42" i="1"/>
  <c r="P43" i="1"/>
  <c r="D65" i="1"/>
  <c r="D70" i="1" s="1"/>
  <c r="P44" i="1"/>
  <c r="F65" i="1"/>
  <c r="F70" i="1" s="1"/>
  <c r="K46" i="1"/>
  <c r="K51" i="1" s="1"/>
  <c r="P39" i="1"/>
  <c r="H45" i="1"/>
  <c r="B46" i="1"/>
  <c r="L46" i="1"/>
  <c r="L51" i="1" s="1"/>
  <c r="P41" i="1"/>
  <c r="P46" i="1" l="1"/>
  <c r="B51" i="1"/>
  <c r="H46" i="1"/>
  <c r="H49" i="1" l="1"/>
  <c r="H47" i="1"/>
  <c r="P47" i="1"/>
  <c r="P49" i="1"/>
  <c r="P25" i="1" l="1"/>
  <c r="P30" i="1" s="1"/>
  <c r="Q25" i="1"/>
  <c r="Q30" i="1" s="1"/>
  <c r="N25" i="1"/>
  <c r="N30" i="1" s="1"/>
  <c r="S25" i="1"/>
  <c r="S30" i="1" s="1"/>
  <c r="O25" i="1"/>
  <c r="O30" i="1" s="1"/>
  <c r="R25" i="1"/>
  <c r="R30" i="1" s="1"/>
  <c r="L25" i="1"/>
  <c r="L30" i="1" l="1"/>
  <c r="M25" i="1"/>
  <c r="M30" i="1" s="1"/>
  <c r="I25" i="1" l="1"/>
  <c r="I30" i="1" s="1"/>
  <c r="F25" i="1"/>
  <c r="F30" i="1" s="1"/>
  <c r="H25" i="1"/>
  <c r="H30" i="1" s="1"/>
  <c r="E25" i="1"/>
  <c r="E30" i="1" s="1"/>
  <c r="C25" i="1"/>
  <c r="K25" i="1"/>
  <c r="K30" i="1" s="1"/>
  <c r="D25" i="1"/>
  <c r="D30" i="1" s="1"/>
  <c r="G25" i="1"/>
  <c r="G30" i="1" s="1"/>
  <c r="J25" i="1"/>
  <c r="J30" i="1" s="1"/>
  <c r="G61" i="1"/>
  <c r="B65" i="1"/>
  <c r="B70" i="1" s="1"/>
  <c r="C30" i="1" l="1"/>
  <c r="T25" i="1"/>
  <c r="G65" i="1"/>
  <c r="G66" i="1" s="1"/>
  <c r="T26" i="1" l="1"/>
  <c r="U27" i="1"/>
  <c r="G68" i="1"/>
  <c r="G61" i="3" l="1"/>
  <c r="B65" i="3"/>
  <c r="B70" i="3" s="1"/>
  <c r="G65" i="3" l="1"/>
  <c r="G66" i="3" l="1"/>
  <c r="G68" i="3"/>
</calcChain>
</file>

<file path=xl/sharedStrings.xml><?xml version="1.0" encoding="utf-8"?>
<sst xmlns="http://schemas.openxmlformats.org/spreadsheetml/2006/main" count="1178" uniqueCount="72">
  <si>
    <t xml:space="preserve">PROGRAMACION SEMANAL DE ALIMENTO </t>
  </si>
  <si>
    <t>UNIDAD DE PRODUCCIÓN</t>
  </si>
  <si>
    <t>ALABAMA</t>
  </si>
  <si>
    <t xml:space="preserve">LOTES </t>
  </si>
  <si>
    <t xml:space="preserve">MODULO </t>
  </si>
  <si>
    <t>SEMANA 1</t>
  </si>
  <si>
    <t>FECHA</t>
  </si>
  <si>
    <t xml:space="preserve">LINEA   9 </t>
  </si>
  <si>
    <t>CASETA B</t>
  </si>
  <si>
    <t xml:space="preserve">Rango </t>
  </si>
  <si>
    <t>TOTAL</t>
  </si>
  <si>
    <t>CORRALES</t>
  </si>
  <si>
    <t>Viernes</t>
  </si>
  <si>
    <t>Sabado</t>
  </si>
  <si>
    <t>Domingo</t>
  </si>
  <si>
    <t>Lunes</t>
  </si>
  <si>
    <t>Martes</t>
  </si>
  <si>
    <t>Miercoles</t>
  </si>
  <si>
    <t>Jueves</t>
  </si>
  <si>
    <t>PROGRAMADO</t>
  </si>
  <si>
    <t>N AVES</t>
  </si>
  <si>
    <t>Diario</t>
  </si>
  <si>
    <t>Semanal</t>
  </si>
  <si>
    <t>Prueba</t>
  </si>
  <si>
    <t>LINEA   4</t>
  </si>
  <si>
    <t>CASETA A</t>
  </si>
  <si>
    <t xml:space="preserve">LINEA   1 </t>
  </si>
  <si>
    <t>Rango</t>
  </si>
  <si>
    <t>LINEA   7</t>
  </si>
  <si>
    <t>FORMATO</t>
  </si>
  <si>
    <t>Código: FO-CL-003</t>
  </si>
  <si>
    <t>PROGRAMACIÓN SEMANAL DE ALIMENTO</t>
  </si>
  <si>
    <t>Versión: 003</t>
  </si>
  <si>
    <t>Aprobación: 11-12-2008</t>
  </si>
  <si>
    <t>MODULO:</t>
  </si>
  <si>
    <t>LOTES:</t>
  </si>
  <si>
    <t>EDAD:</t>
  </si>
  <si>
    <t>UNIDAD DE PRODUCCIÓN:</t>
  </si>
  <si>
    <t>FECHA:</t>
  </si>
  <si>
    <t>TIPO DE ALIMENTO:</t>
  </si>
  <si>
    <t>LINEA 9</t>
  </si>
  <si>
    <t>CORRAL</t>
  </si>
  <si>
    <t>RANGO</t>
  </si>
  <si>
    <t>VIERNES</t>
  </si>
  <si>
    <t>SABADO</t>
  </si>
  <si>
    <t>DOMINGO</t>
  </si>
  <si>
    <t>LUNES</t>
  </si>
  <si>
    <t>MARTES</t>
  </si>
  <si>
    <t>MIERCOLES</t>
  </si>
  <si>
    <t>JUEVES</t>
  </si>
  <si>
    <t>LINEA 4</t>
  </si>
  <si>
    <t>LINEA 1</t>
  </si>
  <si>
    <t>LINEA 7</t>
  </si>
  <si>
    <t>F541 - M542</t>
  </si>
  <si>
    <t>SEMANA 2</t>
  </si>
  <si>
    <t>SEMANA 3</t>
  </si>
  <si>
    <t>SEMANA 4</t>
  </si>
  <si>
    <t>SEMANA 5</t>
  </si>
  <si>
    <t>Levante</t>
  </si>
  <si>
    <t>SEMANA 6</t>
  </si>
  <si>
    <t>SEMANA 7</t>
  </si>
  <si>
    <t>SEMANA 8</t>
  </si>
  <si>
    <t>SEMANA 9</t>
  </si>
  <si>
    <t>DESC</t>
  </si>
  <si>
    <t>SEMANA 10</t>
  </si>
  <si>
    <t>SEMANA 11</t>
  </si>
  <si>
    <t>SEMANA 12</t>
  </si>
  <si>
    <t>SEMANA 13</t>
  </si>
  <si>
    <t>SEMANA 14</t>
  </si>
  <si>
    <t>16 AL 22 DE JULIO</t>
  </si>
  <si>
    <t>contar</t>
  </si>
  <si>
    <t>CONTARON LOS CEPA 1? POR FAVOR ME CUENTAN COMO LES FUE CON ESO… ME TIMBRAN DEL CELULAR DEL MODULO POR FAVOR Y YO LES DEVUELVO LA LLAMADA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</si>
</sst>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,##0.0"/>
  </numFmts>
  <fonts count="34" x14ac:knownFonts="1">
    <font>
      <sz val="11"/>
      <color theme="1"/>
      <name val="Calibri"/>
      <family val="2"/>
      <scheme val="minor"/>
    </font>
    <font>
      <sz val="20"/>
      <name val="Arial"/>
      <family val="2"/>
    </font>
    <font>
      <sz val="24"/>
      <name val="Arial"/>
      <family val="2"/>
    </font>
    <font>
      <b/>
      <sz val="20"/>
      <name val="Arial"/>
      <family val="2"/>
    </font>
    <font>
      <u/>
      <sz val="20"/>
      <name val="Arial"/>
      <family val="2"/>
    </font>
    <font>
      <b/>
      <sz val="28"/>
      <color rgb="FFFF0000"/>
      <name val="Arial"/>
      <family val="2"/>
    </font>
    <font>
      <b/>
      <sz val="26"/>
      <name val="Arial"/>
      <family val="2"/>
    </font>
    <font>
      <sz val="10"/>
      <name val="Arial"/>
      <family val="2"/>
    </font>
    <font>
      <b/>
      <sz val="24"/>
      <name val="Arial"/>
      <family val="2"/>
    </font>
    <font>
      <sz val="28"/>
      <name val="Arial"/>
      <family val="2"/>
    </font>
    <font>
      <b/>
      <sz val="16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24"/>
      <color indexed="10"/>
      <name val="Arial"/>
      <family val="2"/>
    </font>
    <font>
      <sz val="24"/>
      <color theme="3"/>
      <name val="Arial"/>
      <family val="2"/>
    </font>
    <font>
      <b/>
      <sz val="24"/>
      <color rgb="FFFF0000"/>
      <name val="Arial"/>
      <family val="2"/>
    </font>
    <font>
      <sz val="22"/>
      <name val="Arial"/>
      <family val="2"/>
    </font>
    <font>
      <b/>
      <sz val="22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sz val="16"/>
      <name val="Arial"/>
      <family val="2"/>
    </font>
    <font>
      <b/>
      <sz val="16"/>
      <color rgb="FFFF0000"/>
      <name val="Arial"/>
      <family val="2"/>
    </font>
    <font>
      <b/>
      <sz val="20"/>
      <color rgb="FFFF0000"/>
      <name val="Arial"/>
      <family val="2"/>
    </font>
    <font>
      <b/>
      <sz val="26"/>
      <color rgb="FFFF0000"/>
      <name val="Arial"/>
      <family val="2"/>
    </font>
    <font>
      <sz val="18"/>
      <name val="Arial"/>
      <family val="2"/>
    </font>
    <font>
      <sz val="22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5"/>
      <name val="Arial"/>
      <family val="2"/>
    </font>
    <font>
      <b/>
      <sz val="15"/>
      <name val="Arial"/>
      <family val="2"/>
    </font>
    <font>
      <b/>
      <u/>
      <sz val="15"/>
      <name val="Arial"/>
      <family val="2"/>
    </font>
    <font>
      <sz val="15"/>
      <color rgb="FF003366"/>
      <name val="Arial"/>
      <family val="2"/>
    </font>
    <font>
      <sz val="15"/>
      <color theme="1"/>
      <name val="Arial"/>
      <family val="2"/>
    </font>
    <font>
      <sz val="24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/>
        <bgColor indexed="64"/>
      </patternFill>
    </fill>
  </fills>
  <borders count="6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34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10" fontId="3" fillId="2" borderId="0" xfId="0" applyNumberFormat="1" applyFont="1" applyFill="1" applyAlignment="1">
      <alignment horizontal="center" vertical="center"/>
    </xf>
    <xf numFmtId="10" fontId="3" fillId="2" borderId="0" xfId="0" applyNumberFormat="1" applyFont="1" applyFill="1" applyBorder="1" applyAlignment="1">
      <alignment horizontal="center" vertical="center"/>
    </xf>
    <xf numFmtId="10" fontId="1" fillId="2" borderId="0" xfId="0" applyNumberFormat="1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164" fontId="11" fillId="2" borderId="6" xfId="0" applyNumberFormat="1" applyFont="1" applyFill="1" applyBorder="1" applyAlignment="1">
      <alignment horizontal="center" vertical="center"/>
    </xf>
    <xf numFmtId="164" fontId="11" fillId="2" borderId="7" xfId="0" applyNumberFormat="1" applyFont="1" applyFill="1" applyBorder="1" applyAlignment="1">
      <alignment horizontal="center" vertical="center"/>
    </xf>
    <xf numFmtId="164" fontId="11" fillId="2" borderId="9" xfId="0" applyNumberFormat="1" applyFont="1" applyFill="1" applyBorder="1" applyAlignment="1">
      <alignment horizontal="center" vertical="center"/>
    </xf>
    <xf numFmtId="164" fontId="12" fillId="0" borderId="10" xfId="0" applyNumberFormat="1" applyFont="1" applyFill="1" applyBorder="1" applyAlignment="1">
      <alignment horizontal="center" vertical="center"/>
    </xf>
    <xf numFmtId="165" fontId="12" fillId="0" borderId="6" xfId="0" applyNumberFormat="1" applyFont="1" applyBorder="1" applyAlignment="1">
      <alignment horizontal="center" vertical="center"/>
    </xf>
    <xf numFmtId="165" fontId="12" fillId="0" borderId="7" xfId="0" applyNumberFormat="1" applyFont="1" applyBorder="1" applyAlignment="1">
      <alignment horizontal="center" vertical="center"/>
    </xf>
    <xf numFmtId="165" fontId="12" fillId="0" borderId="9" xfId="0" applyNumberFormat="1" applyFont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164" fontId="13" fillId="0" borderId="10" xfId="0" applyNumberFormat="1" applyFont="1" applyFill="1" applyBorder="1" applyAlignment="1">
      <alignment horizontal="center" vertical="center"/>
    </xf>
    <xf numFmtId="1" fontId="11" fillId="5" borderId="6" xfId="0" applyNumberFormat="1" applyFont="1" applyFill="1" applyBorder="1" applyAlignment="1">
      <alignment horizontal="center" vertical="center"/>
    </xf>
    <xf numFmtId="1" fontId="11" fillId="5" borderId="7" xfId="0" applyNumberFormat="1" applyFont="1" applyFill="1" applyBorder="1" applyAlignment="1">
      <alignment horizontal="center" vertical="center"/>
    </xf>
    <xf numFmtId="1" fontId="11" fillId="5" borderId="9" xfId="0" applyNumberFormat="1" applyFont="1" applyFill="1" applyBorder="1" applyAlignment="1">
      <alignment horizontal="center" vertical="center"/>
    </xf>
    <xf numFmtId="1" fontId="14" fillId="6" borderId="10" xfId="0" applyNumberFormat="1" applyFont="1" applyFill="1" applyBorder="1" applyAlignment="1">
      <alignment horizontal="center" vertical="center"/>
    </xf>
    <xf numFmtId="164" fontId="2" fillId="0" borderId="6" xfId="0" applyNumberFormat="1" applyFont="1" applyFill="1" applyBorder="1" applyAlignment="1">
      <alignment horizontal="center" vertical="center"/>
    </xf>
    <xf numFmtId="164" fontId="2" fillId="0" borderId="7" xfId="0" applyNumberFormat="1" applyFont="1" applyFill="1" applyBorder="1" applyAlignment="1">
      <alignment horizontal="center" vertical="center"/>
    </xf>
    <xf numFmtId="164" fontId="2" fillId="0" borderId="9" xfId="0" applyNumberFormat="1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9" xfId="0" applyNumberFormat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4" fontId="11" fillId="0" borderId="12" xfId="0" applyNumberFormat="1" applyFont="1" applyBorder="1" applyAlignment="1">
      <alignment horizontal="center" vertical="center"/>
    </xf>
    <xf numFmtId="164" fontId="11" fillId="0" borderId="13" xfId="0" applyNumberFormat="1" applyFont="1" applyBorder="1" applyAlignment="1">
      <alignment horizontal="center" vertical="center"/>
    </xf>
    <xf numFmtId="164" fontId="11" fillId="0" borderId="14" xfId="0" applyNumberFormat="1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164" fontId="2" fillId="0" borderId="0" xfId="0" applyNumberFormat="1" applyFont="1" applyFill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64" fontId="12" fillId="0" borderId="0" xfId="0" applyNumberFormat="1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/>
    </xf>
    <xf numFmtId="2" fontId="13" fillId="0" borderId="0" xfId="0" applyNumberFormat="1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" fillId="5" borderId="7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16" fillId="0" borderId="0" xfId="0" applyNumberFormat="1" applyFont="1" applyAlignment="1">
      <alignment horizontal="center" vertical="center"/>
    </xf>
    <xf numFmtId="164" fontId="16" fillId="0" borderId="0" xfId="0" applyNumberFormat="1" applyFont="1" applyAlignment="1">
      <alignment horizontal="center" vertical="center"/>
    </xf>
    <xf numFmtId="164" fontId="11" fillId="0" borderId="0" xfId="0" applyNumberFormat="1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164" fontId="11" fillId="2" borderId="5" xfId="0" applyNumberFormat="1" applyFont="1" applyFill="1" applyBorder="1" applyAlignment="1">
      <alignment horizontal="center" vertical="center"/>
    </xf>
    <xf numFmtId="0" fontId="18" fillId="0" borderId="51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164" fontId="11" fillId="2" borderId="16" xfId="0" applyNumberFormat="1" applyFont="1" applyFill="1" applyBorder="1" applyAlignment="1">
      <alignment horizontal="center" vertical="center"/>
    </xf>
    <xf numFmtId="164" fontId="11" fillId="2" borderId="57" xfId="0" applyNumberFormat="1" applyFont="1" applyFill="1" applyBorder="1" applyAlignment="1">
      <alignment horizontal="center" vertical="center"/>
    </xf>
    <xf numFmtId="165" fontId="12" fillId="0" borderId="16" xfId="0" applyNumberFormat="1" applyFont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1" fontId="11" fillId="5" borderId="16" xfId="0" applyNumberFormat="1" applyFont="1" applyFill="1" applyBorder="1" applyAlignment="1">
      <alignment horizontal="center" vertical="center"/>
    </xf>
    <xf numFmtId="164" fontId="2" fillId="0" borderId="16" xfId="0" applyNumberFormat="1" applyFont="1" applyFill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164" fontId="11" fillId="0" borderId="58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5" fillId="2" borderId="50" xfId="0" applyFont="1" applyFill="1" applyBorder="1" applyAlignment="1">
      <alignment horizontal="center" vertical="center"/>
    </xf>
    <xf numFmtId="0" fontId="6" fillId="0" borderId="51" xfId="0" applyFont="1" applyBorder="1" applyAlignment="1">
      <alignment horizontal="center" vertical="center"/>
    </xf>
    <xf numFmtId="0" fontId="10" fillId="0" borderId="51" xfId="0" applyFont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3" fillId="0" borderId="51" xfId="0" applyFont="1" applyFill="1" applyBorder="1" applyAlignment="1">
      <alignment horizontal="center" vertical="center"/>
    </xf>
    <xf numFmtId="0" fontId="2" fillId="4" borderId="51" xfId="0" applyFont="1" applyFill="1" applyBorder="1" applyAlignment="1">
      <alignment horizontal="center" vertical="center"/>
    </xf>
    <xf numFmtId="0" fontId="2" fillId="5" borderId="51" xfId="0" applyFont="1" applyFill="1" applyBorder="1" applyAlignment="1">
      <alignment horizontal="center" vertical="center"/>
    </xf>
    <xf numFmtId="0" fontId="2" fillId="6" borderId="51" xfId="0" applyFont="1" applyFill="1" applyBorder="1" applyAlignment="1">
      <alignment horizontal="center" vertical="center"/>
    </xf>
    <xf numFmtId="0" fontId="11" fillId="0" borderId="51" xfId="0" applyFont="1" applyBorder="1" applyAlignment="1">
      <alignment horizontal="center" vertical="center"/>
    </xf>
    <xf numFmtId="0" fontId="11" fillId="0" borderId="54" xfId="0" applyFont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64" fontId="12" fillId="0" borderId="9" xfId="0" applyNumberFormat="1" applyFont="1" applyFill="1" applyBorder="1" applyAlignment="1">
      <alignment horizontal="center" vertical="center"/>
    </xf>
    <xf numFmtId="2" fontId="13" fillId="4" borderId="9" xfId="0" applyNumberFormat="1" applyFont="1" applyFill="1" applyBorder="1" applyAlignment="1">
      <alignment horizontal="center" vertical="center"/>
    </xf>
    <xf numFmtId="1" fontId="14" fillId="5" borderId="9" xfId="0" applyNumberFormat="1" applyFont="1" applyFill="1" applyBorder="1" applyAlignment="1">
      <alignment horizontal="center" vertical="center"/>
    </xf>
    <xf numFmtId="2" fontId="14" fillId="6" borderId="9" xfId="0" applyNumberFormat="1" applyFont="1" applyFill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2" fillId="5" borderId="16" xfId="0" applyNumberFormat="1" applyFont="1" applyFill="1" applyBorder="1" applyAlignment="1">
      <alignment horizontal="center" vertical="center"/>
    </xf>
    <xf numFmtId="0" fontId="6" fillId="2" borderId="50" xfId="0" applyFont="1" applyFill="1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17" fillId="0" borderId="51" xfId="0" applyFont="1" applyBorder="1" applyAlignment="1">
      <alignment horizontal="center" vertical="center"/>
    </xf>
    <xf numFmtId="0" fontId="19" fillId="4" borderId="51" xfId="0" applyFont="1" applyFill="1" applyBorder="1" applyAlignment="1">
      <alignment horizontal="center" vertical="center"/>
    </xf>
    <xf numFmtId="0" fontId="16" fillId="0" borderId="42" xfId="0" applyFont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2" fontId="14" fillId="0" borderId="9" xfId="0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6" fillId="2" borderId="42" xfId="0" applyFont="1" applyFill="1" applyBorder="1" applyAlignment="1">
      <alignment horizontal="center" vertical="center"/>
    </xf>
    <xf numFmtId="0" fontId="14" fillId="6" borderId="9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10" fillId="0" borderId="51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164" fontId="11" fillId="2" borderId="8" xfId="0" applyNumberFormat="1" applyFont="1" applyFill="1" applyBorder="1" applyAlignment="1">
      <alignment horizontal="center" vertical="center"/>
    </xf>
    <xf numFmtId="165" fontId="12" fillId="0" borderId="8" xfId="0" applyNumberFormat="1" applyFont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1" fontId="11" fillId="5" borderId="8" xfId="0" applyNumberFormat="1" applyFont="1" applyFill="1" applyBorder="1" applyAlignment="1">
      <alignment horizontal="center" vertical="center"/>
    </xf>
    <xf numFmtId="164" fontId="2" fillId="0" borderId="8" xfId="0" applyNumberFormat="1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164" fontId="11" fillId="0" borderId="59" xfId="0" applyNumberFormat="1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4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34" xfId="0" applyFont="1" applyFill="1" applyBorder="1" applyAlignment="1">
      <alignment horizontal="center" vertical="center"/>
    </xf>
    <xf numFmtId="0" fontId="2" fillId="0" borderId="35" xfId="0" applyFont="1" applyFill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6" fillId="0" borderId="21" xfId="0" applyFont="1" applyBorder="1" applyAlignment="1">
      <alignment horizontal="center" vertical="center"/>
    </xf>
    <xf numFmtId="0" fontId="26" fillId="0" borderId="22" xfId="0" applyFont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26" fillId="0" borderId="27" xfId="0" applyFont="1" applyBorder="1" applyAlignment="1">
      <alignment horizontal="center" vertical="center"/>
    </xf>
    <xf numFmtId="0" fontId="28" fillId="0" borderId="0" xfId="0" applyFont="1" applyBorder="1" applyAlignment="1">
      <alignment horizontal="center" vertical="center"/>
    </xf>
    <xf numFmtId="0" fontId="28" fillId="0" borderId="27" xfId="0" applyFont="1" applyBorder="1" applyAlignment="1">
      <alignment horizontal="center" vertical="center"/>
    </xf>
    <xf numFmtId="0" fontId="26" fillId="2" borderId="24" xfId="0" applyFont="1" applyFill="1" applyBorder="1" applyAlignment="1">
      <alignment horizontal="center" vertical="center"/>
    </xf>
    <xf numFmtId="0" fontId="26" fillId="2" borderId="25" xfId="0" applyFont="1" applyFill="1" applyBorder="1" applyAlignment="1">
      <alignment horizontal="center" vertical="center"/>
    </xf>
    <xf numFmtId="0" fontId="28" fillId="2" borderId="23" xfId="0" applyFont="1" applyFill="1" applyBorder="1" applyAlignment="1">
      <alignment horizontal="center" vertical="center"/>
    </xf>
    <xf numFmtId="0" fontId="28" fillId="2" borderId="0" xfId="0" applyFont="1" applyFill="1" applyBorder="1" applyAlignment="1">
      <alignment horizontal="center" vertical="center"/>
    </xf>
    <xf numFmtId="0" fontId="27" fillId="7" borderId="0" xfId="0" applyFont="1" applyFill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27" fillId="0" borderId="27" xfId="0" applyFont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Border="1" applyAlignment="1">
      <alignment vertical="center"/>
    </xf>
    <xf numFmtId="0" fontId="27" fillId="2" borderId="0" xfId="0" applyFont="1" applyFill="1" applyBorder="1" applyAlignment="1">
      <alignment horizontal="center" vertical="center"/>
    </xf>
    <xf numFmtId="0" fontId="29" fillId="2" borderId="0" xfId="0" applyFont="1" applyFill="1" applyBorder="1" applyAlignment="1">
      <alignment horizontal="center" vertical="center"/>
    </xf>
    <xf numFmtId="0" fontId="28" fillId="8" borderId="2" xfId="0" applyFont="1" applyFill="1" applyBorder="1" applyAlignment="1">
      <alignment horizontal="center" vertical="center"/>
    </xf>
    <xf numFmtId="0" fontId="28" fillId="7" borderId="22" xfId="0" applyFont="1" applyFill="1" applyBorder="1" applyAlignment="1">
      <alignment horizontal="center" vertical="center"/>
    </xf>
    <xf numFmtId="0" fontId="28" fillId="7" borderId="0" xfId="0" applyFont="1" applyFill="1" applyBorder="1" applyAlignment="1">
      <alignment horizontal="center" vertical="center"/>
    </xf>
    <xf numFmtId="0" fontId="28" fillId="0" borderId="5" xfId="0" applyFont="1" applyFill="1" applyBorder="1" applyAlignment="1">
      <alignment horizontal="center" vertical="center"/>
    </xf>
    <xf numFmtId="0" fontId="28" fillId="3" borderId="33" xfId="0" applyFont="1" applyFill="1" applyBorder="1" applyAlignment="1">
      <alignment horizontal="center" vertical="center"/>
    </xf>
    <xf numFmtId="0" fontId="28" fillId="3" borderId="19" xfId="0" applyFont="1" applyFill="1" applyBorder="1" applyAlignment="1">
      <alignment horizontal="center" vertical="center"/>
    </xf>
    <xf numFmtId="0" fontId="28" fillId="3" borderId="20" xfId="0" quotePrefix="1" applyFont="1" applyFill="1" applyBorder="1" applyAlignment="1">
      <alignment horizontal="center" vertical="center"/>
    </xf>
    <xf numFmtId="0" fontId="28" fillId="3" borderId="42" xfId="0" quotePrefix="1" applyFont="1" applyFill="1" applyBorder="1" applyAlignment="1">
      <alignment horizontal="center" vertical="center"/>
    </xf>
    <xf numFmtId="0" fontId="28" fillId="9" borderId="4" xfId="0" applyFont="1" applyFill="1" applyBorder="1" applyAlignment="1">
      <alignment horizontal="center" vertical="center"/>
    </xf>
    <xf numFmtId="0" fontId="28" fillId="0" borderId="5" xfId="0" applyFont="1" applyBorder="1" applyAlignment="1">
      <alignment horizontal="center" vertical="center"/>
    </xf>
    <xf numFmtId="0" fontId="30" fillId="10" borderId="6" xfId="0" applyFont="1" applyFill="1" applyBorder="1" applyAlignment="1">
      <alignment horizontal="center" vertical="center"/>
    </xf>
    <xf numFmtId="0" fontId="30" fillId="11" borderId="7" xfId="0" applyFont="1" applyFill="1" applyBorder="1" applyAlignment="1">
      <alignment horizontal="center" vertical="center"/>
    </xf>
    <xf numFmtId="0" fontId="30" fillId="12" borderId="7" xfId="0" applyFont="1" applyFill="1" applyBorder="1" applyAlignment="1">
      <alignment horizontal="center" vertical="center"/>
    </xf>
    <xf numFmtId="0" fontId="30" fillId="14" borderId="8" xfId="0" applyFont="1" applyFill="1" applyBorder="1" applyAlignment="1">
      <alignment horizontal="center" vertical="center"/>
    </xf>
    <xf numFmtId="0" fontId="30" fillId="13" borderId="7" xfId="0" applyFont="1" applyFill="1" applyBorder="1" applyAlignment="1">
      <alignment horizontal="center" vertical="center"/>
    </xf>
    <xf numFmtId="0" fontId="30" fillId="15" borderId="9" xfId="0" applyFont="1" applyFill="1" applyBorder="1" applyAlignment="1">
      <alignment horizontal="center" vertical="center"/>
    </xf>
    <xf numFmtId="0" fontId="27" fillId="0" borderId="10" xfId="0" applyFont="1" applyFill="1" applyBorder="1" applyAlignment="1">
      <alignment horizontal="center" vertical="center"/>
    </xf>
    <xf numFmtId="164" fontId="27" fillId="0" borderId="6" xfId="0" applyNumberFormat="1" applyFont="1" applyFill="1" applyBorder="1" applyAlignment="1">
      <alignment horizontal="center" vertical="center"/>
    </xf>
    <xf numFmtId="164" fontId="27" fillId="0" borderId="16" xfId="0" applyNumberFormat="1" applyFont="1" applyFill="1" applyBorder="1" applyAlignment="1">
      <alignment horizontal="center" vertical="center"/>
    </xf>
    <xf numFmtId="164" fontId="27" fillId="0" borderId="7" xfId="0" applyNumberFormat="1" applyFont="1" applyFill="1" applyBorder="1" applyAlignment="1">
      <alignment horizontal="center" vertical="center"/>
    </xf>
    <xf numFmtId="164" fontId="27" fillId="0" borderId="7" xfId="0" applyNumberFormat="1" applyFont="1" applyBorder="1" applyAlignment="1">
      <alignment horizontal="center" vertical="center"/>
    </xf>
    <xf numFmtId="164" fontId="27" fillId="0" borderId="9" xfId="0" applyNumberFormat="1" applyFont="1" applyBorder="1" applyAlignment="1">
      <alignment horizontal="center" vertical="center"/>
    </xf>
    <xf numFmtId="164" fontId="27" fillId="0" borderId="10" xfId="0" applyNumberFormat="1" applyFont="1" applyFill="1" applyBorder="1" applyAlignment="1">
      <alignment horizontal="center" vertical="center"/>
    </xf>
    <xf numFmtId="0" fontId="28" fillId="0" borderId="11" xfId="0" applyFont="1" applyBorder="1" applyAlignment="1">
      <alignment horizontal="center" vertical="center"/>
    </xf>
    <xf numFmtId="164" fontId="27" fillId="0" borderId="36" xfId="0" applyNumberFormat="1" applyFont="1" applyFill="1" applyBorder="1" applyAlignment="1">
      <alignment horizontal="center" vertical="center"/>
    </xf>
    <xf numFmtId="164" fontId="27" fillId="0" borderId="26" xfId="0" applyNumberFormat="1" applyFont="1" applyFill="1" applyBorder="1" applyAlignment="1">
      <alignment horizontal="center" vertical="center"/>
    </xf>
    <xf numFmtId="164" fontId="27" fillId="0" borderId="37" xfId="0" applyNumberFormat="1" applyFont="1" applyFill="1" applyBorder="1" applyAlignment="1">
      <alignment horizontal="center" vertical="center"/>
    </xf>
    <xf numFmtId="164" fontId="27" fillId="0" borderId="12" xfId="0" applyNumberFormat="1" applyFont="1" applyFill="1" applyBorder="1" applyAlignment="1">
      <alignment horizontal="center" vertical="center"/>
    </xf>
    <xf numFmtId="164" fontId="27" fillId="0" borderId="13" xfId="0" applyNumberFormat="1" applyFont="1" applyBorder="1" applyAlignment="1">
      <alignment horizontal="center" vertical="center"/>
    </xf>
    <xf numFmtId="164" fontId="27" fillId="0" borderId="14" xfId="0" applyNumberFormat="1" applyFont="1" applyBorder="1" applyAlignment="1">
      <alignment horizontal="center" vertical="center"/>
    </xf>
    <xf numFmtId="164" fontId="27" fillId="0" borderId="39" xfId="0" applyNumberFormat="1" applyFont="1" applyFill="1" applyBorder="1" applyAlignment="1">
      <alignment horizontal="center" vertical="center"/>
    </xf>
    <xf numFmtId="0" fontId="28" fillId="9" borderId="30" xfId="0" applyFont="1" applyFill="1" applyBorder="1" applyAlignment="1">
      <alignment horizontal="center" vertical="center"/>
    </xf>
    <xf numFmtId="164" fontId="28" fillId="0" borderId="40" xfId="0" applyNumberFormat="1" applyFont="1" applyFill="1" applyBorder="1" applyAlignment="1">
      <alignment horizontal="center" vertical="center"/>
    </xf>
    <xf numFmtId="164" fontId="28" fillId="0" borderId="41" xfId="0" applyNumberFormat="1" applyFont="1" applyFill="1" applyBorder="1" applyAlignment="1">
      <alignment horizontal="center" vertical="center"/>
    </xf>
    <xf numFmtId="164" fontId="28" fillId="0" borderId="60" xfId="0" applyNumberFormat="1" applyFont="1" applyFill="1" applyBorder="1" applyAlignment="1">
      <alignment horizontal="center" vertical="center"/>
    </xf>
    <xf numFmtId="164" fontId="28" fillId="0" borderId="32" xfId="0" applyNumberFormat="1" applyFont="1" applyFill="1" applyBorder="1" applyAlignment="1">
      <alignment horizontal="center" vertical="center"/>
    </xf>
    <xf numFmtId="164" fontId="28" fillId="0" borderId="23" xfId="0" applyNumberFormat="1" applyFont="1" applyFill="1" applyBorder="1" applyAlignment="1">
      <alignment horizontal="center" vertical="center"/>
    </xf>
    <xf numFmtId="1" fontId="27" fillId="0" borderId="23" xfId="0" applyNumberFormat="1" applyFont="1" applyFill="1" applyBorder="1" applyAlignment="1">
      <alignment horizontal="center" vertical="center"/>
    </xf>
    <xf numFmtId="1" fontId="27" fillId="0" borderId="0" xfId="0" applyNumberFormat="1" applyFont="1" applyFill="1" applyBorder="1" applyAlignment="1">
      <alignment horizontal="center" vertical="center"/>
    </xf>
    <xf numFmtId="164" fontId="28" fillId="0" borderId="27" xfId="0" applyNumberFormat="1" applyFont="1" applyFill="1" applyBorder="1" applyAlignment="1">
      <alignment horizontal="center" vertical="center"/>
    </xf>
    <xf numFmtId="0" fontId="28" fillId="0" borderId="23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26" fillId="0" borderId="0" xfId="0" applyFont="1" applyFill="1" applyAlignment="1">
      <alignment horizontal="center" vertical="center"/>
    </xf>
    <xf numFmtId="0" fontId="28" fillId="3" borderId="20" xfId="0" applyFont="1" applyFill="1" applyBorder="1" applyAlignment="1">
      <alignment horizontal="center" vertical="center"/>
    </xf>
    <xf numFmtId="0" fontId="28" fillId="3" borderId="42" xfId="0" applyFont="1" applyFill="1" applyBorder="1" applyAlignment="1">
      <alignment horizontal="center" vertical="center"/>
    </xf>
    <xf numFmtId="0" fontId="28" fillId="9" borderId="43" xfId="0" applyFont="1" applyFill="1" applyBorder="1" applyAlignment="1">
      <alignment horizontal="center" vertical="center"/>
    </xf>
    <xf numFmtId="0" fontId="28" fillId="0" borderId="0" xfId="0" quotePrefix="1" applyFont="1" applyBorder="1" applyAlignment="1">
      <alignment horizontal="center" vertical="center"/>
    </xf>
    <xf numFmtId="164" fontId="27" fillId="2" borderId="7" xfId="0" applyNumberFormat="1" applyFont="1" applyFill="1" applyBorder="1" applyAlignment="1">
      <alignment horizontal="center" vertical="center"/>
    </xf>
    <xf numFmtId="164" fontId="27" fillId="2" borderId="9" xfId="0" applyNumberFormat="1" applyFont="1" applyFill="1" applyBorder="1" applyAlignment="1">
      <alignment horizontal="center" vertical="center"/>
    </xf>
    <xf numFmtId="164" fontId="27" fillId="2" borderId="10" xfId="0" applyNumberFormat="1" applyFont="1" applyFill="1" applyBorder="1" applyAlignment="1">
      <alignment horizontal="center" vertical="center"/>
    </xf>
    <xf numFmtId="164" fontId="27" fillId="2" borderId="37" xfId="0" applyNumberFormat="1" applyFont="1" applyFill="1" applyBorder="1" applyAlignment="1">
      <alignment horizontal="center" vertical="center"/>
    </xf>
    <xf numFmtId="164" fontId="27" fillId="2" borderId="38" xfId="0" applyNumberFormat="1" applyFont="1" applyFill="1" applyBorder="1" applyAlignment="1">
      <alignment horizontal="center" vertical="center"/>
    </xf>
    <xf numFmtId="164" fontId="28" fillId="2" borderId="40" xfId="0" applyNumberFormat="1" applyFont="1" applyFill="1" applyBorder="1" applyAlignment="1">
      <alignment horizontal="center" vertical="center"/>
    </xf>
    <xf numFmtId="164" fontId="28" fillId="2" borderId="44" xfId="0" applyNumberFormat="1" applyFont="1" applyFill="1" applyBorder="1" applyAlignment="1">
      <alignment horizontal="center" vertical="center"/>
    </xf>
    <xf numFmtId="164" fontId="28" fillId="2" borderId="45" xfId="0" applyNumberFormat="1" applyFont="1" applyFill="1" applyBorder="1" applyAlignment="1">
      <alignment horizontal="center" vertical="center"/>
    </xf>
    <xf numFmtId="164" fontId="28" fillId="2" borderId="32" xfId="0" applyNumberFormat="1" applyFont="1" applyFill="1" applyBorder="1" applyAlignment="1">
      <alignment horizontal="center" vertical="center"/>
    </xf>
    <xf numFmtId="164" fontId="28" fillId="2" borderId="23" xfId="0" applyNumberFormat="1" applyFont="1" applyFill="1" applyBorder="1" applyAlignment="1">
      <alignment horizontal="center" vertical="center"/>
    </xf>
    <xf numFmtId="1" fontId="27" fillId="2" borderId="23" xfId="0" applyNumberFormat="1" applyFont="1" applyFill="1" applyBorder="1" applyAlignment="1">
      <alignment horizontal="center" vertical="center"/>
    </xf>
    <xf numFmtId="1" fontId="27" fillId="2" borderId="0" xfId="0" applyNumberFormat="1" applyFont="1" applyFill="1" applyBorder="1" applyAlignment="1">
      <alignment horizontal="center" vertical="center"/>
    </xf>
    <xf numFmtId="0" fontId="28" fillId="7" borderId="23" xfId="0" applyFont="1" applyFill="1" applyBorder="1" applyAlignment="1">
      <alignment horizontal="center" vertical="center"/>
    </xf>
    <xf numFmtId="0" fontId="28" fillId="8" borderId="49" xfId="0" applyFont="1" applyFill="1" applyBorder="1" applyAlignment="1">
      <alignment horizontal="center" vertical="center"/>
    </xf>
    <xf numFmtId="0" fontId="28" fillId="3" borderId="34" xfId="0" applyFont="1" applyFill="1" applyBorder="1" applyAlignment="1">
      <alignment horizontal="center" vertical="center"/>
    </xf>
    <xf numFmtId="0" fontId="28" fillId="3" borderId="35" xfId="0" applyFont="1" applyFill="1" applyBorder="1" applyAlignment="1">
      <alignment horizontal="center" vertical="center"/>
    </xf>
    <xf numFmtId="0" fontId="28" fillId="9" borderId="50" xfId="0" applyFont="1" applyFill="1" applyBorder="1" applyAlignment="1">
      <alignment horizontal="center" vertical="center"/>
    </xf>
    <xf numFmtId="0" fontId="28" fillId="0" borderId="51" xfId="0" applyFont="1" applyFill="1" applyBorder="1" applyAlignment="1">
      <alignment horizontal="center" vertical="center"/>
    </xf>
    <xf numFmtId="0" fontId="28" fillId="3" borderId="29" xfId="0" applyFont="1" applyFill="1" applyBorder="1" applyAlignment="1">
      <alignment horizontal="center" vertical="center"/>
    </xf>
    <xf numFmtId="0" fontId="28" fillId="0" borderId="7" xfId="0" applyFont="1" applyFill="1" applyBorder="1" applyAlignment="1">
      <alignment horizontal="center" vertical="center"/>
    </xf>
    <xf numFmtId="0" fontId="26" fillId="0" borderId="52" xfId="0" applyFont="1" applyBorder="1" applyAlignment="1">
      <alignment horizontal="center" vertical="center"/>
    </xf>
    <xf numFmtId="0" fontId="28" fillId="0" borderId="51" xfId="0" applyFont="1" applyBorder="1" applyAlignment="1">
      <alignment horizontal="center" vertical="center"/>
    </xf>
    <xf numFmtId="0" fontId="28" fillId="0" borderId="7" xfId="0" applyFont="1" applyBorder="1" applyAlignment="1">
      <alignment horizontal="center" vertical="center"/>
    </xf>
    <xf numFmtId="0" fontId="27" fillId="0" borderId="51" xfId="0" applyFont="1" applyBorder="1" applyAlignment="1">
      <alignment horizontal="center" vertical="center"/>
    </xf>
    <xf numFmtId="164" fontId="27" fillId="0" borderId="51" xfId="0" applyNumberFormat="1" applyFont="1" applyFill="1" applyBorder="1" applyAlignment="1">
      <alignment horizontal="center" vertical="center"/>
    </xf>
    <xf numFmtId="164" fontId="27" fillId="0" borderId="37" xfId="0" applyNumberFormat="1" applyFont="1" applyBorder="1" applyAlignment="1">
      <alignment horizontal="center" vertical="center"/>
    </xf>
    <xf numFmtId="164" fontId="27" fillId="0" borderId="16" xfId="0" applyNumberFormat="1" applyFont="1" applyBorder="1" applyAlignment="1">
      <alignment horizontal="center" vertical="center"/>
    </xf>
    <xf numFmtId="164" fontId="27" fillId="0" borderId="53" xfId="0" applyNumberFormat="1" applyFont="1" applyFill="1" applyBorder="1" applyAlignment="1">
      <alignment horizontal="center" vertical="center"/>
    </xf>
    <xf numFmtId="0" fontId="28" fillId="0" borderId="54" xfId="0" applyFont="1" applyBorder="1" applyAlignment="1">
      <alignment horizontal="center" vertical="center"/>
    </xf>
    <xf numFmtId="164" fontId="27" fillId="0" borderId="26" xfId="0" applyNumberFormat="1" applyFont="1" applyBorder="1" applyAlignment="1">
      <alignment horizontal="center" vertical="center"/>
    </xf>
    <xf numFmtId="164" fontId="28" fillId="0" borderId="55" xfId="0" applyNumberFormat="1" applyFont="1" applyFill="1" applyBorder="1" applyAlignment="1">
      <alignment horizontal="center" vertical="center"/>
    </xf>
    <xf numFmtId="164" fontId="28" fillId="0" borderId="56" xfId="0" applyNumberFormat="1" applyFont="1" applyFill="1" applyBorder="1" applyAlignment="1">
      <alignment horizontal="center" vertical="center"/>
    </xf>
    <xf numFmtId="164" fontId="28" fillId="0" borderId="17" xfId="0" applyNumberFormat="1" applyFont="1" applyFill="1" applyBorder="1" applyAlignment="1">
      <alignment horizontal="center" vertical="center"/>
    </xf>
    <xf numFmtId="0" fontId="28" fillId="16" borderId="17" xfId="0" applyFont="1" applyFill="1" applyBorder="1" applyAlignment="1">
      <alignment horizontal="center" vertical="center"/>
    </xf>
    <xf numFmtId="164" fontId="28" fillId="0" borderId="44" xfId="0" applyNumberFormat="1" applyFont="1" applyFill="1" applyBorder="1" applyAlignment="1">
      <alignment horizontal="center" vertical="center"/>
    </xf>
    <xf numFmtId="0" fontId="31" fillId="0" borderId="46" xfId="0" applyFont="1" applyBorder="1" applyAlignment="1">
      <alignment horizontal="center" vertical="center"/>
    </xf>
    <xf numFmtId="0" fontId="31" fillId="0" borderId="47" xfId="0" applyFont="1" applyBorder="1" applyAlignment="1">
      <alignment horizontal="center" vertical="center"/>
    </xf>
    <xf numFmtId="0" fontId="31" fillId="0" borderId="48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64" fontId="32" fillId="0" borderId="0" xfId="0" applyNumberFormat="1" applyFont="1" applyAlignment="1">
      <alignment horizontal="center" vertical="center"/>
    </xf>
    <xf numFmtId="164" fontId="33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6" fillId="0" borderId="47" xfId="0" applyFont="1" applyBorder="1" applyAlignment="1">
      <alignment horizontal="center" vertical="center"/>
    </xf>
    <xf numFmtId="0" fontId="30" fillId="17" borderId="7" xfId="0" applyFont="1" applyFill="1" applyBorder="1" applyAlignment="1">
      <alignment horizontal="center" vertical="center"/>
    </xf>
    <xf numFmtId="0" fontId="30" fillId="11" borderId="8" xfId="0" applyFont="1" applyFill="1" applyBorder="1" applyAlignment="1">
      <alignment horizontal="center" vertical="center"/>
    </xf>
    <xf numFmtId="0" fontId="28" fillId="7" borderId="32" xfId="0" applyFont="1" applyFill="1" applyBorder="1" applyAlignment="1">
      <alignment vertical="center"/>
    </xf>
    <xf numFmtId="0" fontId="28" fillId="3" borderId="61" xfId="0" applyFont="1" applyFill="1" applyBorder="1" applyAlignment="1">
      <alignment horizontal="center" vertical="center"/>
    </xf>
    <xf numFmtId="0" fontId="30" fillId="13" borderId="8" xfId="0" applyFont="1" applyFill="1" applyBorder="1" applyAlignment="1">
      <alignment horizontal="center" vertical="center"/>
    </xf>
    <xf numFmtId="164" fontId="27" fillId="2" borderId="8" xfId="0" applyNumberFormat="1" applyFont="1" applyFill="1" applyBorder="1" applyAlignment="1">
      <alignment horizontal="center" vertical="center"/>
    </xf>
    <xf numFmtId="164" fontId="27" fillId="2" borderId="62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0" fillId="15" borderId="10" xfId="0" applyFont="1" applyFill="1" applyBorder="1" applyAlignment="1">
      <alignment horizontal="center" vertical="center"/>
    </xf>
    <xf numFmtId="0" fontId="30" fillId="15" borderId="7" xfId="0" applyFont="1" applyFill="1" applyBorder="1" applyAlignment="1">
      <alignment horizontal="center" vertical="center"/>
    </xf>
    <xf numFmtId="0" fontId="26" fillId="0" borderId="2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6" fillId="3" borderId="21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6" fillId="17" borderId="2" xfId="0" applyFont="1" applyFill="1" applyBorder="1" applyAlignment="1">
      <alignment horizontal="center" vertical="center"/>
    </xf>
    <xf numFmtId="0" fontId="6" fillId="17" borderId="3" xfId="0" applyFont="1" applyFill="1" applyBorder="1" applyAlignment="1">
      <alignment horizontal="center" vertical="center"/>
    </xf>
    <xf numFmtId="0" fontId="6" fillId="17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17" borderId="30" xfId="0" applyFont="1" applyFill="1" applyBorder="1" applyAlignment="1">
      <alignment horizontal="center" vertical="center"/>
    </xf>
    <xf numFmtId="0" fontId="6" fillId="17" borderId="31" xfId="0" applyFont="1" applyFill="1" applyBorder="1" applyAlignment="1">
      <alignment horizontal="center" vertical="center"/>
    </xf>
    <xf numFmtId="0" fontId="6" fillId="17" borderId="32" xfId="0" applyFont="1" applyFill="1" applyBorder="1" applyAlignment="1">
      <alignment horizontal="center" vertical="center"/>
    </xf>
    <xf numFmtId="0" fontId="6" fillId="3" borderId="30" xfId="0" applyFont="1" applyFill="1" applyBorder="1" applyAlignment="1">
      <alignment horizontal="center" vertical="center"/>
    </xf>
    <xf numFmtId="0" fontId="6" fillId="3" borderId="31" xfId="0" applyFont="1" applyFill="1" applyBorder="1" applyAlignment="1">
      <alignment horizontal="center" vertical="center"/>
    </xf>
    <xf numFmtId="0" fontId="6" fillId="3" borderId="32" xfId="0" applyFont="1" applyFill="1" applyBorder="1" applyAlignment="1">
      <alignment horizontal="center" vertical="center"/>
    </xf>
    <xf numFmtId="0" fontId="28" fillId="2" borderId="28" xfId="0" applyFont="1" applyFill="1" applyBorder="1" applyAlignment="1">
      <alignment horizontal="center" vertical="center"/>
    </xf>
    <xf numFmtId="0" fontId="28" fillId="2" borderId="1" xfId="0" applyFont="1" applyFill="1" applyBorder="1" applyAlignment="1">
      <alignment horizontal="center" vertical="center"/>
    </xf>
    <xf numFmtId="0" fontId="27" fillId="2" borderId="1" xfId="0" applyFont="1" applyFill="1" applyBorder="1" applyAlignment="1">
      <alignment horizontal="center" vertical="center"/>
    </xf>
    <xf numFmtId="0" fontId="27" fillId="0" borderId="28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8" fillId="7" borderId="30" xfId="0" applyFont="1" applyFill="1" applyBorder="1" applyAlignment="1">
      <alignment horizontal="center" vertical="center"/>
    </xf>
    <xf numFmtId="0" fontId="28" fillId="7" borderId="31" xfId="0" applyFont="1" applyFill="1" applyBorder="1" applyAlignment="1">
      <alignment horizontal="center" vertical="center"/>
    </xf>
    <xf numFmtId="0" fontId="16" fillId="7" borderId="18" xfId="0" applyFont="1" applyFill="1" applyBorder="1" applyAlignment="1">
      <alignment horizontal="center" vertical="center" wrapText="1"/>
    </xf>
    <xf numFmtId="0" fontId="16" fillId="7" borderId="21" xfId="0" applyFont="1" applyFill="1" applyBorder="1" applyAlignment="1">
      <alignment horizontal="center" vertical="center" wrapText="1"/>
    </xf>
    <xf numFmtId="0" fontId="16" fillId="7" borderId="22" xfId="0" applyFont="1" applyFill="1" applyBorder="1" applyAlignment="1">
      <alignment horizontal="center" vertical="center" wrapText="1"/>
    </xf>
    <xf numFmtId="0" fontId="16" fillId="7" borderId="23" xfId="0" applyFont="1" applyFill="1" applyBorder="1" applyAlignment="1">
      <alignment horizontal="center" vertical="center" wrapText="1"/>
    </xf>
    <xf numFmtId="0" fontId="16" fillId="7" borderId="0" xfId="0" applyFont="1" applyFill="1" applyBorder="1" applyAlignment="1">
      <alignment horizontal="center" vertical="center" wrapText="1"/>
    </xf>
    <xf numFmtId="0" fontId="16" fillId="7" borderId="27" xfId="0" applyFont="1" applyFill="1" applyBorder="1" applyAlignment="1">
      <alignment horizontal="center" vertical="center" wrapText="1"/>
    </xf>
    <xf numFmtId="0" fontId="16" fillId="7" borderId="46" xfId="0" applyFont="1" applyFill="1" applyBorder="1" applyAlignment="1">
      <alignment horizontal="center" vertical="center" wrapText="1"/>
    </xf>
    <xf numFmtId="0" fontId="16" fillId="7" borderId="47" xfId="0" applyFont="1" applyFill="1" applyBorder="1" applyAlignment="1">
      <alignment horizontal="center" vertical="center" wrapText="1"/>
    </xf>
    <xf numFmtId="0" fontId="16" fillId="7" borderId="48" xfId="0" applyFont="1" applyFill="1" applyBorder="1" applyAlignment="1">
      <alignment horizontal="center" vertical="center" wrapText="1"/>
    </xf>
    <xf numFmtId="0" fontId="28" fillId="7" borderId="32" xfId="0" applyFont="1" applyFill="1" applyBorder="1" applyAlignment="1">
      <alignment horizontal="center" vertical="center"/>
    </xf>
    <xf numFmtId="0" fontId="26" fillId="2" borderId="18" xfId="0" applyFont="1" applyFill="1" applyBorder="1" applyAlignment="1">
      <alignment horizontal="center" vertical="center"/>
    </xf>
    <xf numFmtId="0" fontId="26" fillId="2" borderId="23" xfId="0" applyFont="1" applyFill="1" applyBorder="1" applyAlignment="1">
      <alignment horizontal="center" vertical="center"/>
    </xf>
    <xf numFmtId="0" fontId="26" fillId="2" borderId="28" xfId="0" applyFont="1" applyFill="1" applyBorder="1" applyAlignment="1">
      <alignment horizontal="center" vertical="center"/>
    </xf>
    <xf numFmtId="0" fontId="27" fillId="2" borderId="2" xfId="0" applyFont="1" applyFill="1" applyBorder="1" applyAlignment="1">
      <alignment horizontal="center" vertical="center"/>
    </xf>
    <xf numFmtId="0" fontId="27" fillId="2" borderId="3" xfId="0" applyFont="1" applyFill="1" applyBorder="1" applyAlignment="1">
      <alignment horizontal="center" vertical="center"/>
    </xf>
    <xf numFmtId="0" fontId="27" fillId="2" borderId="19" xfId="0" applyFont="1" applyFill="1" applyBorder="1" applyAlignment="1">
      <alignment horizontal="center" vertical="center"/>
    </xf>
    <xf numFmtId="0" fontId="27" fillId="2" borderId="20" xfId="0" applyFont="1" applyFill="1" applyBorder="1" applyAlignment="1">
      <alignment horizontal="center" vertical="center"/>
    </xf>
    <xf numFmtId="0" fontId="28" fillId="2" borderId="24" xfId="0" applyFont="1" applyFill="1" applyBorder="1" applyAlignment="1">
      <alignment horizontal="center" vertical="center"/>
    </xf>
    <xf numFmtId="0" fontId="28" fillId="2" borderId="25" xfId="0" applyFont="1" applyFill="1" applyBorder="1" applyAlignment="1">
      <alignment horizontal="center" vertical="center"/>
    </xf>
    <xf numFmtId="0" fontId="28" fillId="2" borderId="26" xfId="0" applyFont="1" applyFill="1" applyBorder="1" applyAlignment="1">
      <alignment horizontal="center" vertical="center"/>
    </xf>
    <xf numFmtId="0" fontId="28" fillId="2" borderId="29" xfId="0" applyFont="1" applyFill="1" applyBorder="1" applyAlignment="1">
      <alignment horizontal="center" vertical="center"/>
    </xf>
    <xf numFmtId="0" fontId="27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312584</xdr:colOff>
      <xdr:row>0</xdr:row>
      <xdr:rowOff>60323</xdr:rowOff>
    </xdr:from>
    <xdr:to>
      <xdr:col>0</xdr:col>
      <xdr:colOff>2143125</xdr:colOff>
      <xdr:row>2</xdr:row>
      <xdr:rowOff>210632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2BD99393-3A15-4B00-A2C5-4CDCBDC499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2584" y="60323"/>
          <a:ext cx="1830541" cy="8170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9"/>
  <sheetViews>
    <sheetView zoomScale="30" zoomScaleNormal="30" workbookViewId="0">
      <selection activeCell="E49" sqref="E49"/>
    </sheetView>
  </sheetViews>
  <sheetFormatPr baseColWidth="10" defaultRowHeight="14.5" x14ac:dyDescent="0.35"/>
  <cols>
    <col min="1" max="1" width="52.453125" style="18" bestFit="1" customWidth="1"/>
    <col min="2" max="3" width="22.7265625" style="18" bestFit="1" customWidth="1"/>
    <col min="4" max="7" width="21.26953125" style="18" bestFit="1" customWidth="1"/>
    <col min="8" max="8" width="20.1796875" style="18" bestFit="1" customWidth="1"/>
    <col min="9" max="9" width="28.26953125" style="18" bestFit="1" customWidth="1"/>
    <col min="10" max="10" width="33.453125" style="18" bestFit="1" customWidth="1"/>
    <col min="11" max="12" width="21.26953125" style="18" bestFit="1" customWidth="1"/>
    <col min="13" max="14" width="21.26953125" style="18" customWidth="1"/>
    <col min="15" max="15" width="21.26953125" style="18" bestFit="1" customWidth="1"/>
    <col min="16" max="16" width="21.26953125" style="18" customWidth="1"/>
    <col min="17" max="17" width="27.81640625" style="18" customWidth="1"/>
    <col min="18" max="18" width="23.453125" style="18" customWidth="1"/>
    <col min="19" max="19" width="21.453125" style="18" customWidth="1"/>
    <col min="20" max="22" width="20.7265625" style="18" customWidth="1"/>
    <col min="23" max="23" width="32.26953125" style="18" bestFit="1" customWidth="1"/>
    <col min="24" max="24" width="20.7265625" style="18" customWidth="1"/>
    <col min="25" max="25" width="22" style="18" customWidth="1"/>
    <col min="26" max="29" width="21.26953125" style="18" customWidth="1"/>
    <col min="30" max="30" width="22.26953125" style="18" customWidth="1"/>
    <col min="31" max="32" width="11.453125" style="18"/>
    <col min="33" max="33" width="14.81640625" style="18" bestFit="1" customWidth="1"/>
    <col min="34" max="258" width="11.453125" style="18"/>
    <col min="259" max="259" width="34.453125" style="18" customWidth="1"/>
    <col min="260" max="261" width="19.453125" style="18" bestFit="1" customWidth="1"/>
    <col min="262" max="262" width="19.7265625" style="18" customWidth="1"/>
    <col min="263" max="264" width="20.453125" style="18" customWidth="1"/>
    <col min="265" max="266" width="19.7265625" style="18" customWidth="1"/>
    <col min="267" max="267" width="25.26953125" style="18" customWidth="1"/>
    <col min="268" max="268" width="26" style="18" customWidth="1"/>
    <col min="269" max="269" width="22.26953125" style="18" customWidth="1"/>
    <col min="270" max="270" width="24.81640625" style="18" customWidth="1"/>
    <col min="271" max="271" width="21.1796875" style="18" customWidth="1"/>
    <col min="272" max="272" width="21.453125" style="18" customWidth="1"/>
    <col min="273" max="273" width="27.81640625" style="18" customWidth="1"/>
    <col min="274" max="274" width="23.453125" style="18" customWidth="1"/>
    <col min="275" max="275" width="21.453125" style="18" customWidth="1"/>
    <col min="276" max="278" width="20.7265625" style="18" customWidth="1"/>
    <col min="279" max="279" width="32.26953125" style="18" bestFit="1" customWidth="1"/>
    <col min="280" max="280" width="20.7265625" style="18" customWidth="1"/>
    <col min="281" max="281" width="22" style="18" customWidth="1"/>
    <col min="282" max="285" width="21.26953125" style="18" customWidth="1"/>
    <col min="286" max="286" width="22.26953125" style="18" customWidth="1"/>
    <col min="287" max="288" width="11.453125" style="18"/>
    <col min="289" max="289" width="14.81640625" style="18" bestFit="1" customWidth="1"/>
    <col min="290" max="514" width="11.453125" style="18"/>
    <col min="515" max="515" width="34.453125" style="18" customWidth="1"/>
    <col min="516" max="517" width="19.453125" style="18" bestFit="1" customWidth="1"/>
    <col min="518" max="518" width="19.7265625" style="18" customWidth="1"/>
    <col min="519" max="520" width="20.453125" style="18" customWidth="1"/>
    <col min="521" max="522" width="19.7265625" style="18" customWidth="1"/>
    <col min="523" max="523" width="25.26953125" style="18" customWidth="1"/>
    <col min="524" max="524" width="26" style="18" customWidth="1"/>
    <col min="525" max="525" width="22.26953125" style="18" customWidth="1"/>
    <col min="526" max="526" width="24.81640625" style="18" customWidth="1"/>
    <col min="527" max="527" width="21.1796875" style="18" customWidth="1"/>
    <col min="528" max="528" width="21.453125" style="18" customWidth="1"/>
    <col min="529" max="529" width="27.81640625" style="18" customWidth="1"/>
    <col min="530" max="530" width="23.453125" style="18" customWidth="1"/>
    <col min="531" max="531" width="21.453125" style="18" customWidth="1"/>
    <col min="532" max="534" width="20.7265625" style="18" customWidth="1"/>
    <col min="535" max="535" width="32.26953125" style="18" bestFit="1" customWidth="1"/>
    <col min="536" max="536" width="20.7265625" style="18" customWidth="1"/>
    <col min="537" max="537" width="22" style="18" customWidth="1"/>
    <col min="538" max="541" width="21.26953125" style="18" customWidth="1"/>
    <col min="542" max="542" width="22.26953125" style="18" customWidth="1"/>
    <col min="543" max="544" width="11.453125" style="18"/>
    <col min="545" max="545" width="14.81640625" style="18" bestFit="1" customWidth="1"/>
    <col min="546" max="770" width="11.453125" style="18"/>
    <col min="771" max="771" width="34.453125" style="18" customWidth="1"/>
    <col min="772" max="773" width="19.453125" style="18" bestFit="1" customWidth="1"/>
    <col min="774" max="774" width="19.7265625" style="18" customWidth="1"/>
    <col min="775" max="776" width="20.453125" style="18" customWidth="1"/>
    <col min="777" max="778" width="19.7265625" style="18" customWidth="1"/>
    <col min="779" max="779" width="25.26953125" style="18" customWidth="1"/>
    <col min="780" max="780" width="26" style="18" customWidth="1"/>
    <col min="781" max="781" width="22.26953125" style="18" customWidth="1"/>
    <col min="782" max="782" width="24.81640625" style="18" customWidth="1"/>
    <col min="783" max="783" width="21.1796875" style="18" customWidth="1"/>
    <col min="784" max="784" width="21.453125" style="18" customWidth="1"/>
    <col min="785" max="785" width="27.81640625" style="18" customWidth="1"/>
    <col min="786" max="786" width="23.453125" style="18" customWidth="1"/>
    <col min="787" max="787" width="21.453125" style="18" customWidth="1"/>
    <col min="788" max="790" width="20.7265625" style="18" customWidth="1"/>
    <col min="791" max="791" width="32.26953125" style="18" bestFit="1" customWidth="1"/>
    <col min="792" max="792" width="20.7265625" style="18" customWidth="1"/>
    <col min="793" max="793" width="22" style="18" customWidth="1"/>
    <col min="794" max="797" width="21.26953125" style="18" customWidth="1"/>
    <col min="798" max="798" width="22.26953125" style="18" customWidth="1"/>
    <col min="799" max="800" width="11.453125" style="18"/>
    <col min="801" max="801" width="14.81640625" style="18" bestFit="1" customWidth="1"/>
    <col min="802" max="1026" width="11.453125" style="18"/>
    <col min="1027" max="1027" width="34.453125" style="18" customWidth="1"/>
    <col min="1028" max="1029" width="19.453125" style="18" bestFit="1" customWidth="1"/>
    <col min="1030" max="1030" width="19.7265625" style="18" customWidth="1"/>
    <col min="1031" max="1032" width="20.453125" style="18" customWidth="1"/>
    <col min="1033" max="1034" width="19.7265625" style="18" customWidth="1"/>
    <col min="1035" max="1035" width="25.26953125" style="18" customWidth="1"/>
    <col min="1036" max="1036" width="26" style="18" customWidth="1"/>
    <col min="1037" max="1037" width="22.26953125" style="18" customWidth="1"/>
    <col min="1038" max="1038" width="24.81640625" style="18" customWidth="1"/>
    <col min="1039" max="1039" width="21.1796875" style="18" customWidth="1"/>
    <col min="1040" max="1040" width="21.453125" style="18" customWidth="1"/>
    <col min="1041" max="1041" width="27.81640625" style="18" customWidth="1"/>
    <col min="1042" max="1042" width="23.453125" style="18" customWidth="1"/>
    <col min="1043" max="1043" width="21.453125" style="18" customWidth="1"/>
    <col min="1044" max="1046" width="20.7265625" style="18" customWidth="1"/>
    <col min="1047" max="1047" width="32.26953125" style="18" bestFit="1" customWidth="1"/>
    <col min="1048" max="1048" width="20.7265625" style="18" customWidth="1"/>
    <col min="1049" max="1049" width="22" style="18" customWidth="1"/>
    <col min="1050" max="1053" width="21.26953125" style="18" customWidth="1"/>
    <col min="1054" max="1054" width="22.26953125" style="18" customWidth="1"/>
    <col min="1055" max="1056" width="11.453125" style="18"/>
    <col min="1057" max="1057" width="14.81640625" style="18" bestFit="1" customWidth="1"/>
    <col min="1058" max="1282" width="11.453125" style="18"/>
    <col min="1283" max="1283" width="34.453125" style="18" customWidth="1"/>
    <col min="1284" max="1285" width="19.453125" style="18" bestFit="1" customWidth="1"/>
    <col min="1286" max="1286" width="19.7265625" style="18" customWidth="1"/>
    <col min="1287" max="1288" width="20.453125" style="18" customWidth="1"/>
    <col min="1289" max="1290" width="19.7265625" style="18" customWidth="1"/>
    <col min="1291" max="1291" width="25.26953125" style="18" customWidth="1"/>
    <col min="1292" max="1292" width="26" style="18" customWidth="1"/>
    <col min="1293" max="1293" width="22.26953125" style="18" customWidth="1"/>
    <col min="1294" max="1294" width="24.81640625" style="18" customWidth="1"/>
    <col min="1295" max="1295" width="21.1796875" style="18" customWidth="1"/>
    <col min="1296" max="1296" width="21.453125" style="18" customWidth="1"/>
    <col min="1297" max="1297" width="27.81640625" style="18" customWidth="1"/>
    <col min="1298" max="1298" width="23.453125" style="18" customWidth="1"/>
    <col min="1299" max="1299" width="21.453125" style="18" customWidth="1"/>
    <col min="1300" max="1302" width="20.7265625" style="18" customWidth="1"/>
    <col min="1303" max="1303" width="32.26953125" style="18" bestFit="1" customWidth="1"/>
    <col min="1304" max="1304" width="20.7265625" style="18" customWidth="1"/>
    <col min="1305" max="1305" width="22" style="18" customWidth="1"/>
    <col min="1306" max="1309" width="21.26953125" style="18" customWidth="1"/>
    <col min="1310" max="1310" width="22.26953125" style="18" customWidth="1"/>
    <col min="1311" max="1312" width="11.453125" style="18"/>
    <col min="1313" max="1313" width="14.81640625" style="18" bestFit="1" customWidth="1"/>
    <col min="1314" max="1538" width="11.453125" style="18"/>
    <col min="1539" max="1539" width="34.453125" style="18" customWidth="1"/>
    <col min="1540" max="1541" width="19.453125" style="18" bestFit="1" customWidth="1"/>
    <col min="1542" max="1542" width="19.7265625" style="18" customWidth="1"/>
    <col min="1543" max="1544" width="20.453125" style="18" customWidth="1"/>
    <col min="1545" max="1546" width="19.7265625" style="18" customWidth="1"/>
    <col min="1547" max="1547" width="25.26953125" style="18" customWidth="1"/>
    <col min="1548" max="1548" width="26" style="18" customWidth="1"/>
    <col min="1549" max="1549" width="22.26953125" style="18" customWidth="1"/>
    <col min="1550" max="1550" width="24.81640625" style="18" customWidth="1"/>
    <col min="1551" max="1551" width="21.1796875" style="18" customWidth="1"/>
    <col min="1552" max="1552" width="21.453125" style="18" customWidth="1"/>
    <col min="1553" max="1553" width="27.81640625" style="18" customWidth="1"/>
    <col min="1554" max="1554" width="23.453125" style="18" customWidth="1"/>
    <col min="1555" max="1555" width="21.453125" style="18" customWidth="1"/>
    <col min="1556" max="1558" width="20.7265625" style="18" customWidth="1"/>
    <col min="1559" max="1559" width="32.26953125" style="18" bestFit="1" customWidth="1"/>
    <col min="1560" max="1560" width="20.7265625" style="18" customWidth="1"/>
    <col min="1561" max="1561" width="22" style="18" customWidth="1"/>
    <col min="1562" max="1565" width="21.26953125" style="18" customWidth="1"/>
    <col min="1566" max="1566" width="22.26953125" style="18" customWidth="1"/>
    <col min="1567" max="1568" width="11.453125" style="18"/>
    <col min="1569" max="1569" width="14.81640625" style="18" bestFit="1" customWidth="1"/>
    <col min="1570" max="1794" width="11.453125" style="18"/>
    <col min="1795" max="1795" width="34.453125" style="18" customWidth="1"/>
    <col min="1796" max="1797" width="19.453125" style="18" bestFit="1" customWidth="1"/>
    <col min="1798" max="1798" width="19.7265625" style="18" customWidth="1"/>
    <col min="1799" max="1800" width="20.453125" style="18" customWidth="1"/>
    <col min="1801" max="1802" width="19.7265625" style="18" customWidth="1"/>
    <col min="1803" max="1803" width="25.26953125" style="18" customWidth="1"/>
    <col min="1804" max="1804" width="26" style="18" customWidth="1"/>
    <col min="1805" max="1805" width="22.26953125" style="18" customWidth="1"/>
    <col min="1806" max="1806" width="24.81640625" style="18" customWidth="1"/>
    <col min="1807" max="1807" width="21.1796875" style="18" customWidth="1"/>
    <col min="1808" max="1808" width="21.453125" style="18" customWidth="1"/>
    <col min="1809" max="1809" width="27.81640625" style="18" customWidth="1"/>
    <col min="1810" max="1810" width="23.453125" style="18" customWidth="1"/>
    <col min="1811" max="1811" width="21.453125" style="18" customWidth="1"/>
    <col min="1812" max="1814" width="20.7265625" style="18" customWidth="1"/>
    <col min="1815" max="1815" width="32.26953125" style="18" bestFit="1" customWidth="1"/>
    <col min="1816" max="1816" width="20.7265625" style="18" customWidth="1"/>
    <col min="1817" max="1817" width="22" style="18" customWidth="1"/>
    <col min="1818" max="1821" width="21.26953125" style="18" customWidth="1"/>
    <col min="1822" max="1822" width="22.26953125" style="18" customWidth="1"/>
    <col min="1823" max="1824" width="11.453125" style="18"/>
    <col min="1825" max="1825" width="14.81640625" style="18" bestFit="1" customWidth="1"/>
    <col min="1826" max="2050" width="11.453125" style="18"/>
    <col min="2051" max="2051" width="34.453125" style="18" customWidth="1"/>
    <col min="2052" max="2053" width="19.453125" style="18" bestFit="1" customWidth="1"/>
    <col min="2054" max="2054" width="19.7265625" style="18" customWidth="1"/>
    <col min="2055" max="2056" width="20.453125" style="18" customWidth="1"/>
    <col min="2057" max="2058" width="19.7265625" style="18" customWidth="1"/>
    <col min="2059" max="2059" width="25.26953125" style="18" customWidth="1"/>
    <col min="2060" max="2060" width="26" style="18" customWidth="1"/>
    <col min="2061" max="2061" width="22.26953125" style="18" customWidth="1"/>
    <col min="2062" max="2062" width="24.81640625" style="18" customWidth="1"/>
    <col min="2063" max="2063" width="21.1796875" style="18" customWidth="1"/>
    <col min="2064" max="2064" width="21.453125" style="18" customWidth="1"/>
    <col min="2065" max="2065" width="27.81640625" style="18" customWidth="1"/>
    <col min="2066" max="2066" width="23.453125" style="18" customWidth="1"/>
    <col min="2067" max="2067" width="21.453125" style="18" customWidth="1"/>
    <col min="2068" max="2070" width="20.7265625" style="18" customWidth="1"/>
    <col min="2071" max="2071" width="32.26953125" style="18" bestFit="1" customWidth="1"/>
    <col min="2072" max="2072" width="20.7265625" style="18" customWidth="1"/>
    <col min="2073" max="2073" width="22" style="18" customWidth="1"/>
    <col min="2074" max="2077" width="21.26953125" style="18" customWidth="1"/>
    <col min="2078" max="2078" width="22.26953125" style="18" customWidth="1"/>
    <col min="2079" max="2080" width="11.453125" style="18"/>
    <col min="2081" max="2081" width="14.81640625" style="18" bestFit="1" customWidth="1"/>
    <col min="2082" max="2306" width="11.453125" style="18"/>
    <col min="2307" max="2307" width="34.453125" style="18" customWidth="1"/>
    <col min="2308" max="2309" width="19.453125" style="18" bestFit="1" customWidth="1"/>
    <col min="2310" max="2310" width="19.7265625" style="18" customWidth="1"/>
    <col min="2311" max="2312" width="20.453125" style="18" customWidth="1"/>
    <col min="2313" max="2314" width="19.7265625" style="18" customWidth="1"/>
    <col min="2315" max="2315" width="25.26953125" style="18" customWidth="1"/>
    <col min="2316" max="2316" width="26" style="18" customWidth="1"/>
    <col min="2317" max="2317" width="22.26953125" style="18" customWidth="1"/>
    <col min="2318" max="2318" width="24.81640625" style="18" customWidth="1"/>
    <col min="2319" max="2319" width="21.1796875" style="18" customWidth="1"/>
    <col min="2320" max="2320" width="21.453125" style="18" customWidth="1"/>
    <col min="2321" max="2321" width="27.81640625" style="18" customWidth="1"/>
    <col min="2322" max="2322" width="23.453125" style="18" customWidth="1"/>
    <col min="2323" max="2323" width="21.453125" style="18" customWidth="1"/>
    <col min="2324" max="2326" width="20.7265625" style="18" customWidth="1"/>
    <col min="2327" max="2327" width="32.26953125" style="18" bestFit="1" customWidth="1"/>
    <col min="2328" max="2328" width="20.7265625" style="18" customWidth="1"/>
    <col min="2329" max="2329" width="22" style="18" customWidth="1"/>
    <col min="2330" max="2333" width="21.26953125" style="18" customWidth="1"/>
    <col min="2334" max="2334" width="22.26953125" style="18" customWidth="1"/>
    <col min="2335" max="2336" width="11.453125" style="18"/>
    <col min="2337" max="2337" width="14.81640625" style="18" bestFit="1" customWidth="1"/>
    <col min="2338" max="2562" width="11.453125" style="18"/>
    <col min="2563" max="2563" width="34.453125" style="18" customWidth="1"/>
    <col min="2564" max="2565" width="19.453125" style="18" bestFit="1" customWidth="1"/>
    <col min="2566" max="2566" width="19.7265625" style="18" customWidth="1"/>
    <col min="2567" max="2568" width="20.453125" style="18" customWidth="1"/>
    <col min="2569" max="2570" width="19.7265625" style="18" customWidth="1"/>
    <col min="2571" max="2571" width="25.26953125" style="18" customWidth="1"/>
    <col min="2572" max="2572" width="26" style="18" customWidth="1"/>
    <col min="2573" max="2573" width="22.26953125" style="18" customWidth="1"/>
    <col min="2574" max="2574" width="24.81640625" style="18" customWidth="1"/>
    <col min="2575" max="2575" width="21.1796875" style="18" customWidth="1"/>
    <col min="2576" max="2576" width="21.453125" style="18" customWidth="1"/>
    <col min="2577" max="2577" width="27.81640625" style="18" customWidth="1"/>
    <col min="2578" max="2578" width="23.453125" style="18" customWidth="1"/>
    <col min="2579" max="2579" width="21.453125" style="18" customWidth="1"/>
    <col min="2580" max="2582" width="20.7265625" style="18" customWidth="1"/>
    <col min="2583" max="2583" width="32.26953125" style="18" bestFit="1" customWidth="1"/>
    <col min="2584" max="2584" width="20.7265625" style="18" customWidth="1"/>
    <col min="2585" max="2585" width="22" style="18" customWidth="1"/>
    <col min="2586" max="2589" width="21.26953125" style="18" customWidth="1"/>
    <col min="2590" max="2590" width="22.26953125" style="18" customWidth="1"/>
    <col min="2591" max="2592" width="11.453125" style="18"/>
    <col min="2593" max="2593" width="14.81640625" style="18" bestFit="1" customWidth="1"/>
    <col min="2594" max="2818" width="11.453125" style="18"/>
    <col min="2819" max="2819" width="34.453125" style="18" customWidth="1"/>
    <col min="2820" max="2821" width="19.453125" style="18" bestFit="1" customWidth="1"/>
    <col min="2822" max="2822" width="19.7265625" style="18" customWidth="1"/>
    <col min="2823" max="2824" width="20.453125" style="18" customWidth="1"/>
    <col min="2825" max="2826" width="19.7265625" style="18" customWidth="1"/>
    <col min="2827" max="2827" width="25.26953125" style="18" customWidth="1"/>
    <col min="2828" max="2828" width="26" style="18" customWidth="1"/>
    <col min="2829" max="2829" width="22.26953125" style="18" customWidth="1"/>
    <col min="2830" max="2830" width="24.81640625" style="18" customWidth="1"/>
    <col min="2831" max="2831" width="21.1796875" style="18" customWidth="1"/>
    <col min="2832" max="2832" width="21.453125" style="18" customWidth="1"/>
    <col min="2833" max="2833" width="27.81640625" style="18" customWidth="1"/>
    <col min="2834" max="2834" width="23.453125" style="18" customWidth="1"/>
    <col min="2835" max="2835" width="21.453125" style="18" customWidth="1"/>
    <col min="2836" max="2838" width="20.7265625" style="18" customWidth="1"/>
    <col min="2839" max="2839" width="32.26953125" style="18" bestFit="1" customWidth="1"/>
    <col min="2840" max="2840" width="20.7265625" style="18" customWidth="1"/>
    <col min="2841" max="2841" width="22" style="18" customWidth="1"/>
    <col min="2842" max="2845" width="21.26953125" style="18" customWidth="1"/>
    <col min="2846" max="2846" width="22.26953125" style="18" customWidth="1"/>
    <col min="2847" max="2848" width="11.453125" style="18"/>
    <col min="2849" max="2849" width="14.81640625" style="18" bestFit="1" customWidth="1"/>
    <col min="2850" max="3074" width="11.453125" style="18"/>
    <col min="3075" max="3075" width="34.453125" style="18" customWidth="1"/>
    <col min="3076" max="3077" width="19.453125" style="18" bestFit="1" customWidth="1"/>
    <col min="3078" max="3078" width="19.7265625" style="18" customWidth="1"/>
    <col min="3079" max="3080" width="20.453125" style="18" customWidth="1"/>
    <col min="3081" max="3082" width="19.7265625" style="18" customWidth="1"/>
    <col min="3083" max="3083" width="25.26953125" style="18" customWidth="1"/>
    <col min="3084" max="3084" width="26" style="18" customWidth="1"/>
    <col min="3085" max="3085" width="22.26953125" style="18" customWidth="1"/>
    <col min="3086" max="3086" width="24.81640625" style="18" customWidth="1"/>
    <col min="3087" max="3087" width="21.1796875" style="18" customWidth="1"/>
    <col min="3088" max="3088" width="21.453125" style="18" customWidth="1"/>
    <col min="3089" max="3089" width="27.81640625" style="18" customWidth="1"/>
    <col min="3090" max="3090" width="23.453125" style="18" customWidth="1"/>
    <col min="3091" max="3091" width="21.453125" style="18" customWidth="1"/>
    <col min="3092" max="3094" width="20.7265625" style="18" customWidth="1"/>
    <col min="3095" max="3095" width="32.26953125" style="18" bestFit="1" customWidth="1"/>
    <col min="3096" max="3096" width="20.7265625" style="18" customWidth="1"/>
    <col min="3097" max="3097" width="22" style="18" customWidth="1"/>
    <col min="3098" max="3101" width="21.26953125" style="18" customWidth="1"/>
    <col min="3102" max="3102" width="22.26953125" style="18" customWidth="1"/>
    <col min="3103" max="3104" width="11.453125" style="18"/>
    <col min="3105" max="3105" width="14.81640625" style="18" bestFit="1" customWidth="1"/>
    <col min="3106" max="3330" width="11.453125" style="18"/>
    <col min="3331" max="3331" width="34.453125" style="18" customWidth="1"/>
    <col min="3332" max="3333" width="19.453125" style="18" bestFit="1" customWidth="1"/>
    <col min="3334" max="3334" width="19.7265625" style="18" customWidth="1"/>
    <col min="3335" max="3336" width="20.453125" style="18" customWidth="1"/>
    <col min="3337" max="3338" width="19.7265625" style="18" customWidth="1"/>
    <col min="3339" max="3339" width="25.26953125" style="18" customWidth="1"/>
    <col min="3340" max="3340" width="26" style="18" customWidth="1"/>
    <col min="3341" max="3341" width="22.26953125" style="18" customWidth="1"/>
    <col min="3342" max="3342" width="24.81640625" style="18" customWidth="1"/>
    <col min="3343" max="3343" width="21.1796875" style="18" customWidth="1"/>
    <col min="3344" max="3344" width="21.453125" style="18" customWidth="1"/>
    <col min="3345" max="3345" width="27.81640625" style="18" customWidth="1"/>
    <col min="3346" max="3346" width="23.453125" style="18" customWidth="1"/>
    <col min="3347" max="3347" width="21.453125" style="18" customWidth="1"/>
    <col min="3348" max="3350" width="20.7265625" style="18" customWidth="1"/>
    <col min="3351" max="3351" width="32.26953125" style="18" bestFit="1" customWidth="1"/>
    <col min="3352" max="3352" width="20.7265625" style="18" customWidth="1"/>
    <col min="3353" max="3353" width="22" style="18" customWidth="1"/>
    <col min="3354" max="3357" width="21.26953125" style="18" customWidth="1"/>
    <col min="3358" max="3358" width="22.26953125" style="18" customWidth="1"/>
    <col min="3359" max="3360" width="11.453125" style="18"/>
    <col min="3361" max="3361" width="14.81640625" style="18" bestFit="1" customWidth="1"/>
    <col min="3362" max="3586" width="11.453125" style="18"/>
    <col min="3587" max="3587" width="34.453125" style="18" customWidth="1"/>
    <col min="3588" max="3589" width="19.453125" style="18" bestFit="1" customWidth="1"/>
    <col min="3590" max="3590" width="19.7265625" style="18" customWidth="1"/>
    <col min="3591" max="3592" width="20.453125" style="18" customWidth="1"/>
    <col min="3593" max="3594" width="19.7265625" style="18" customWidth="1"/>
    <col min="3595" max="3595" width="25.26953125" style="18" customWidth="1"/>
    <col min="3596" max="3596" width="26" style="18" customWidth="1"/>
    <col min="3597" max="3597" width="22.26953125" style="18" customWidth="1"/>
    <col min="3598" max="3598" width="24.81640625" style="18" customWidth="1"/>
    <col min="3599" max="3599" width="21.1796875" style="18" customWidth="1"/>
    <col min="3600" max="3600" width="21.453125" style="18" customWidth="1"/>
    <col min="3601" max="3601" width="27.81640625" style="18" customWidth="1"/>
    <col min="3602" max="3602" width="23.453125" style="18" customWidth="1"/>
    <col min="3603" max="3603" width="21.453125" style="18" customWidth="1"/>
    <col min="3604" max="3606" width="20.7265625" style="18" customWidth="1"/>
    <col min="3607" max="3607" width="32.26953125" style="18" bestFit="1" customWidth="1"/>
    <col min="3608" max="3608" width="20.7265625" style="18" customWidth="1"/>
    <col min="3609" max="3609" width="22" style="18" customWidth="1"/>
    <col min="3610" max="3613" width="21.26953125" style="18" customWidth="1"/>
    <col min="3614" max="3614" width="22.26953125" style="18" customWidth="1"/>
    <col min="3615" max="3616" width="11.453125" style="18"/>
    <col min="3617" max="3617" width="14.81640625" style="18" bestFit="1" customWidth="1"/>
    <col min="3618" max="3842" width="11.453125" style="18"/>
    <col min="3843" max="3843" width="34.453125" style="18" customWidth="1"/>
    <col min="3844" max="3845" width="19.453125" style="18" bestFit="1" customWidth="1"/>
    <col min="3846" max="3846" width="19.7265625" style="18" customWidth="1"/>
    <col min="3847" max="3848" width="20.453125" style="18" customWidth="1"/>
    <col min="3849" max="3850" width="19.7265625" style="18" customWidth="1"/>
    <col min="3851" max="3851" width="25.26953125" style="18" customWidth="1"/>
    <col min="3852" max="3852" width="26" style="18" customWidth="1"/>
    <col min="3853" max="3853" width="22.26953125" style="18" customWidth="1"/>
    <col min="3854" max="3854" width="24.81640625" style="18" customWidth="1"/>
    <col min="3855" max="3855" width="21.1796875" style="18" customWidth="1"/>
    <col min="3856" max="3856" width="21.453125" style="18" customWidth="1"/>
    <col min="3857" max="3857" width="27.81640625" style="18" customWidth="1"/>
    <col min="3858" max="3858" width="23.453125" style="18" customWidth="1"/>
    <col min="3859" max="3859" width="21.453125" style="18" customWidth="1"/>
    <col min="3860" max="3862" width="20.7265625" style="18" customWidth="1"/>
    <col min="3863" max="3863" width="32.26953125" style="18" bestFit="1" customWidth="1"/>
    <col min="3864" max="3864" width="20.7265625" style="18" customWidth="1"/>
    <col min="3865" max="3865" width="22" style="18" customWidth="1"/>
    <col min="3866" max="3869" width="21.26953125" style="18" customWidth="1"/>
    <col min="3870" max="3870" width="22.26953125" style="18" customWidth="1"/>
    <col min="3871" max="3872" width="11.453125" style="18"/>
    <col min="3873" max="3873" width="14.81640625" style="18" bestFit="1" customWidth="1"/>
    <col min="3874" max="4098" width="11.453125" style="18"/>
    <col min="4099" max="4099" width="34.453125" style="18" customWidth="1"/>
    <col min="4100" max="4101" width="19.453125" style="18" bestFit="1" customWidth="1"/>
    <col min="4102" max="4102" width="19.7265625" style="18" customWidth="1"/>
    <col min="4103" max="4104" width="20.453125" style="18" customWidth="1"/>
    <col min="4105" max="4106" width="19.7265625" style="18" customWidth="1"/>
    <col min="4107" max="4107" width="25.26953125" style="18" customWidth="1"/>
    <col min="4108" max="4108" width="26" style="18" customWidth="1"/>
    <col min="4109" max="4109" width="22.26953125" style="18" customWidth="1"/>
    <col min="4110" max="4110" width="24.81640625" style="18" customWidth="1"/>
    <col min="4111" max="4111" width="21.1796875" style="18" customWidth="1"/>
    <col min="4112" max="4112" width="21.453125" style="18" customWidth="1"/>
    <col min="4113" max="4113" width="27.81640625" style="18" customWidth="1"/>
    <col min="4114" max="4114" width="23.453125" style="18" customWidth="1"/>
    <col min="4115" max="4115" width="21.453125" style="18" customWidth="1"/>
    <col min="4116" max="4118" width="20.7265625" style="18" customWidth="1"/>
    <col min="4119" max="4119" width="32.26953125" style="18" bestFit="1" customWidth="1"/>
    <col min="4120" max="4120" width="20.7265625" style="18" customWidth="1"/>
    <col min="4121" max="4121" width="22" style="18" customWidth="1"/>
    <col min="4122" max="4125" width="21.26953125" style="18" customWidth="1"/>
    <col min="4126" max="4126" width="22.26953125" style="18" customWidth="1"/>
    <col min="4127" max="4128" width="11.453125" style="18"/>
    <col min="4129" max="4129" width="14.81640625" style="18" bestFit="1" customWidth="1"/>
    <col min="4130" max="4354" width="11.453125" style="18"/>
    <col min="4355" max="4355" width="34.453125" style="18" customWidth="1"/>
    <col min="4356" max="4357" width="19.453125" style="18" bestFit="1" customWidth="1"/>
    <col min="4358" max="4358" width="19.7265625" style="18" customWidth="1"/>
    <col min="4359" max="4360" width="20.453125" style="18" customWidth="1"/>
    <col min="4361" max="4362" width="19.7265625" style="18" customWidth="1"/>
    <col min="4363" max="4363" width="25.26953125" style="18" customWidth="1"/>
    <col min="4364" max="4364" width="26" style="18" customWidth="1"/>
    <col min="4365" max="4365" width="22.26953125" style="18" customWidth="1"/>
    <col min="4366" max="4366" width="24.81640625" style="18" customWidth="1"/>
    <col min="4367" max="4367" width="21.1796875" style="18" customWidth="1"/>
    <col min="4368" max="4368" width="21.453125" style="18" customWidth="1"/>
    <col min="4369" max="4369" width="27.81640625" style="18" customWidth="1"/>
    <col min="4370" max="4370" width="23.453125" style="18" customWidth="1"/>
    <col min="4371" max="4371" width="21.453125" style="18" customWidth="1"/>
    <col min="4372" max="4374" width="20.7265625" style="18" customWidth="1"/>
    <col min="4375" max="4375" width="32.26953125" style="18" bestFit="1" customWidth="1"/>
    <col min="4376" max="4376" width="20.7265625" style="18" customWidth="1"/>
    <col min="4377" max="4377" width="22" style="18" customWidth="1"/>
    <col min="4378" max="4381" width="21.26953125" style="18" customWidth="1"/>
    <col min="4382" max="4382" width="22.26953125" style="18" customWidth="1"/>
    <col min="4383" max="4384" width="11.453125" style="18"/>
    <col min="4385" max="4385" width="14.81640625" style="18" bestFit="1" customWidth="1"/>
    <col min="4386" max="4610" width="11.453125" style="18"/>
    <col min="4611" max="4611" width="34.453125" style="18" customWidth="1"/>
    <col min="4612" max="4613" width="19.453125" style="18" bestFit="1" customWidth="1"/>
    <col min="4614" max="4614" width="19.7265625" style="18" customWidth="1"/>
    <col min="4615" max="4616" width="20.453125" style="18" customWidth="1"/>
    <col min="4617" max="4618" width="19.7265625" style="18" customWidth="1"/>
    <col min="4619" max="4619" width="25.26953125" style="18" customWidth="1"/>
    <col min="4620" max="4620" width="26" style="18" customWidth="1"/>
    <col min="4621" max="4621" width="22.26953125" style="18" customWidth="1"/>
    <col min="4622" max="4622" width="24.81640625" style="18" customWidth="1"/>
    <col min="4623" max="4623" width="21.1796875" style="18" customWidth="1"/>
    <col min="4624" max="4624" width="21.453125" style="18" customWidth="1"/>
    <col min="4625" max="4625" width="27.81640625" style="18" customWidth="1"/>
    <col min="4626" max="4626" width="23.453125" style="18" customWidth="1"/>
    <col min="4627" max="4627" width="21.453125" style="18" customWidth="1"/>
    <col min="4628" max="4630" width="20.7265625" style="18" customWidth="1"/>
    <col min="4631" max="4631" width="32.26953125" style="18" bestFit="1" customWidth="1"/>
    <col min="4632" max="4632" width="20.7265625" style="18" customWidth="1"/>
    <col min="4633" max="4633" width="22" style="18" customWidth="1"/>
    <col min="4634" max="4637" width="21.26953125" style="18" customWidth="1"/>
    <col min="4638" max="4638" width="22.26953125" style="18" customWidth="1"/>
    <col min="4639" max="4640" width="11.453125" style="18"/>
    <col min="4641" max="4641" width="14.81640625" style="18" bestFit="1" customWidth="1"/>
    <col min="4642" max="4866" width="11.453125" style="18"/>
    <col min="4867" max="4867" width="34.453125" style="18" customWidth="1"/>
    <col min="4868" max="4869" width="19.453125" style="18" bestFit="1" customWidth="1"/>
    <col min="4870" max="4870" width="19.7265625" style="18" customWidth="1"/>
    <col min="4871" max="4872" width="20.453125" style="18" customWidth="1"/>
    <col min="4873" max="4874" width="19.7265625" style="18" customWidth="1"/>
    <col min="4875" max="4875" width="25.26953125" style="18" customWidth="1"/>
    <col min="4876" max="4876" width="26" style="18" customWidth="1"/>
    <col min="4877" max="4877" width="22.26953125" style="18" customWidth="1"/>
    <col min="4878" max="4878" width="24.81640625" style="18" customWidth="1"/>
    <col min="4879" max="4879" width="21.1796875" style="18" customWidth="1"/>
    <col min="4880" max="4880" width="21.453125" style="18" customWidth="1"/>
    <col min="4881" max="4881" width="27.81640625" style="18" customWidth="1"/>
    <col min="4882" max="4882" width="23.453125" style="18" customWidth="1"/>
    <col min="4883" max="4883" width="21.453125" style="18" customWidth="1"/>
    <col min="4884" max="4886" width="20.7265625" style="18" customWidth="1"/>
    <col min="4887" max="4887" width="32.26953125" style="18" bestFit="1" customWidth="1"/>
    <col min="4888" max="4888" width="20.7265625" style="18" customWidth="1"/>
    <col min="4889" max="4889" width="22" style="18" customWidth="1"/>
    <col min="4890" max="4893" width="21.26953125" style="18" customWidth="1"/>
    <col min="4894" max="4894" width="22.26953125" style="18" customWidth="1"/>
    <col min="4895" max="4896" width="11.453125" style="18"/>
    <col min="4897" max="4897" width="14.81640625" style="18" bestFit="1" customWidth="1"/>
    <col min="4898" max="5122" width="11.453125" style="18"/>
    <col min="5123" max="5123" width="34.453125" style="18" customWidth="1"/>
    <col min="5124" max="5125" width="19.453125" style="18" bestFit="1" customWidth="1"/>
    <col min="5126" max="5126" width="19.7265625" style="18" customWidth="1"/>
    <col min="5127" max="5128" width="20.453125" style="18" customWidth="1"/>
    <col min="5129" max="5130" width="19.7265625" style="18" customWidth="1"/>
    <col min="5131" max="5131" width="25.26953125" style="18" customWidth="1"/>
    <col min="5132" max="5132" width="26" style="18" customWidth="1"/>
    <col min="5133" max="5133" width="22.26953125" style="18" customWidth="1"/>
    <col min="5134" max="5134" width="24.81640625" style="18" customWidth="1"/>
    <col min="5135" max="5135" width="21.1796875" style="18" customWidth="1"/>
    <col min="5136" max="5136" width="21.453125" style="18" customWidth="1"/>
    <col min="5137" max="5137" width="27.81640625" style="18" customWidth="1"/>
    <col min="5138" max="5138" width="23.453125" style="18" customWidth="1"/>
    <col min="5139" max="5139" width="21.453125" style="18" customWidth="1"/>
    <col min="5140" max="5142" width="20.7265625" style="18" customWidth="1"/>
    <col min="5143" max="5143" width="32.26953125" style="18" bestFit="1" customWidth="1"/>
    <col min="5144" max="5144" width="20.7265625" style="18" customWidth="1"/>
    <col min="5145" max="5145" width="22" style="18" customWidth="1"/>
    <col min="5146" max="5149" width="21.26953125" style="18" customWidth="1"/>
    <col min="5150" max="5150" width="22.26953125" style="18" customWidth="1"/>
    <col min="5151" max="5152" width="11.453125" style="18"/>
    <col min="5153" max="5153" width="14.81640625" style="18" bestFit="1" customWidth="1"/>
    <col min="5154" max="5378" width="11.453125" style="18"/>
    <col min="5379" max="5379" width="34.453125" style="18" customWidth="1"/>
    <col min="5380" max="5381" width="19.453125" style="18" bestFit="1" customWidth="1"/>
    <col min="5382" max="5382" width="19.7265625" style="18" customWidth="1"/>
    <col min="5383" max="5384" width="20.453125" style="18" customWidth="1"/>
    <col min="5385" max="5386" width="19.7265625" style="18" customWidth="1"/>
    <col min="5387" max="5387" width="25.26953125" style="18" customWidth="1"/>
    <col min="5388" max="5388" width="26" style="18" customWidth="1"/>
    <col min="5389" max="5389" width="22.26953125" style="18" customWidth="1"/>
    <col min="5390" max="5390" width="24.81640625" style="18" customWidth="1"/>
    <col min="5391" max="5391" width="21.1796875" style="18" customWidth="1"/>
    <col min="5392" max="5392" width="21.453125" style="18" customWidth="1"/>
    <col min="5393" max="5393" width="27.81640625" style="18" customWidth="1"/>
    <col min="5394" max="5394" width="23.453125" style="18" customWidth="1"/>
    <col min="5395" max="5395" width="21.453125" style="18" customWidth="1"/>
    <col min="5396" max="5398" width="20.7265625" style="18" customWidth="1"/>
    <col min="5399" max="5399" width="32.26953125" style="18" bestFit="1" customWidth="1"/>
    <col min="5400" max="5400" width="20.7265625" style="18" customWidth="1"/>
    <col min="5401" max="5401" width="22" style="18" customWidth="1"/>
    <col min="5402" max="5405" width="21.26953125" style="18" customWidth="1"/>
    <col min="5406" max="5406" width="22.26953125" style="18" customWidth="1"/>
    <col min="5407" max="5408" width="11.453125" style="18"/>
    <col min="5409" max="5409" width="14.81640625" style="18" bestFit="1" customWidth="1"/>
    <col min="5410" max="5634" width="11.453125" style="18"/>
    <col min="5635" max="5635" width="34.453125" style="18" customWidth="1"/>
    <col min="5636" max="5637" width="19.453125" style="18" bestFit="1" customWidth="1"/>
    <col min="5638" max="5638" width="19.7265625" style="18" customWidth="1"/>
    <col min="5639" max="5640" width="20.453125" style="18" customWidth="1"/>
    <col min="5641" max="5642" width="19.7265625" style="18" customWidth="1"/>
    <col min="5643" max="5643" width="25.26953125" style="18" customWidth="1"/>
    <col min="5644" max="5644" width="26" style="18" customWidth="1"/>
    <col min="5645" max="5645" width="22.26953125" style="18" customWidth="1"/>
    <col min="5646" max="5646" width="24.81640625" style="18" customWidth="1"/>
    <col min="5647" max="5647" width="21.1796875" style="18" customWidth="1"/>
    <col min="5648" max="5648" width="21.453125" style="18" customWidth="1"/>
    <col min="5649" max="5649" width="27.81640625" style="18" customWidth="1"/>
    <col min="5650" max="5650" width="23.453125" style="18" customWidth="1"/>
    <col min="5651" max="5651" width="21.453125" style="18" customWidth="1"/>
    <col min="5652" max="5654" width="20.7265625" style="18" customWidth="1"/>
    <col min="5655" max="5655" width="32.26953125" style="18" bestFit="1" customWidth="1"/>
    <col min="5656" max="5656" width="20.7265625" style="18" customWidth="1"/>
    <col min="5657" max="5657" width="22" style="18" customWidth="1"/>
    <col min="5658" max="5661" width="21.26953125" style="18" customWidth="1"/>
    <col min="5662" max="5662" width="22.26953125" style="18" customWidth="1"/>
    <col min="5663" max="5664" width="11.453125" style="18"/>
    <col min="5665" max="5665" width="14.81640625" style="18" bestFit="1" customWidth="1"/>
    <col min="5666" max="5890" width="11.453125" style="18"/>
    <col min="5891" max="5891" width="34.453125" style="18" customWidth="1"/>
    <col min="5892" max="5893" width="19.453125" style="18" bestFit="1" customWidth="1"/>
    <col min="5894" max="5894" width="19.7265625" style="18" customWidth="1"/>
    <col min="5895" max="5896" width="20.453125" style="18" customWidth="1"/>
    <col min="5897" max="5898" width="19.7265625" style="18" customWidth="1"/>
    <col min="5899" max="5899" width="25.26953125" style="18" customWidth="1"/>
    <col min="5900" max="5900" width="26" style="18" customWidth="1"/>
    <col min="5901" max="5901" width="22.26953125" style="18" customWidth="1"/>
    <col min="5902" max="5902" width="24.81640625" style="18" customWidth="1"/>
    <col min="5903" max="5903" width="21.1796875" style="18" customWidth="1"/>
    <col min="5904" max="5904" width="21.453125" style="18" customWidth="1"/>
    <col min="5905" max="5905" width="27.81640625" style="18" customWidth="1"/>
    <col min="5906" max="5906" width="23.453125" style="18" customWidth="1"/>
    <col min="5907" max="5907" width="21.453125" style="18" customWidth="1"/>
    <col min="5908" max="5910" width="20.7265625" style="18" customWidth="1"/>
    <col min="5911" max="5911" width="32.26953125" style="18" bestFit="1" customWidth="1"/>
    <col min="5912" max="5912" width="20.7265625" style="18" customWidth="1"/>
    <col min="5913" max="5913" width="22" style="18" customWidth="1"/>
    <col min="5914" max="5917" width="21.26953125" style="18" customWidth="1"/>
    <col min="5918" max="5918" width="22.26953125" style="18" customWidth="1"/>
    <col min="5919" max="5920" width="11.453125" style="18"/>
    <col min="5921" max="5921" width="14.81640625" style="18" bestFit="1" customWidth="1"/>
    <col min="5922" max="6146" width="11.453125" style="18"/>
    <col min="6147" max="6147" width="34.453125" style="18" customWidth="1"/>
    <col min="6148" max="6149" width="19.453125" style="18" bestFit="1" customWidth="1"/>
    <col min="6150" max="6150" width="19.7265625" style="18" customWidth="1"/>
    <col min="6151" max="6152" width="20.453125" style="18" customWidth="1"/>
    <col min="6153" max="6154" width="19.7265625" style="18" customWidth="1"/>
    <col min="6155" max="6155" width="25.26953125" style="18" customWidth="1"/>
    <col min="6156" max="6156" width="26" style="18" customWidth="1"/>
    <col min="6157" max="6157" width="22.26953125" style="18" customWidth="1"/>
    <col min="6158" max="6158" width="24.81640625" style="18" customWidth="1"/>
    <col min="6159" max="6159" width="21.1796875" style="18" customWidth="1"/>
    <col min="6160" max="6160" width="21.453125" style="18" customWidth="1"/>
    <col min="6161" max="6161" width="27.81640625" style="18" customWidth="1"/>
    <col min="6162" max="6162" width="23.453125" style="18" customWidth="1"/>
    <col min="6163" max="6163" width="21.453125" style="18" customWidth="1"/>
    <col min="6164" max="6166" width="20.7265625" style="18" customWidth="1"/>
    <col min="6167" max="6167" width="32.26953125" style="18" bestFit="1" customWidth="1"/>
    <col min="6168" max="6168" width="20.7265625" style="18" customWidth="1"/>
    <col min="6169" max="6169" width="22" style="18" customWidth="1"/>
    <col min="6170" max="6173" width="21.26953125" style="18" customWidth="1"/>
    <col min="6174" max="6174" width="22.26953125" style="18" customWidth="1"/>
    <col min="6175" max="6176" width="11.453125" style="18"/>
    <col min="6177" max="6177" width="14.81640625" style="18" bestFit="1" customWidth="1"/>
    <col min="6178" max="6402" width="11.453125" style="18"/>
    <col min="6403" max="6403" width="34.453125" style="18" customWidth="1"/>
    <col min="6404" max="6405" width="19.453125" style="18" bestFit="1" customWidth="1"/>
    <col min="6406" max="6406" width="19.7265625" style="18" customWidth="1"/>
    <col min="6407" max="6408" width="20.453125" style="18" customWidth="1"/>
    <col min="6409" max="6410" width="19.7265625" style="18" customWidth="1"/>
    <col min="6411" max="6411" width="25.26953125" style="18" customWidth="1"/>
    <col min="6412" max="6412" width="26" style="18" customWidth="1"/>
    <col min="6413" max="6413" width="22.26953125" style="18" customWidth="1"/>
    <col min="6414" max="6414" width="24.81640625" style="18" customWidth="1"/>
    <col min="6415" max="6415" width="21.1796875" style="18" customWidth="1"/>
    <col min="6416" max="6416" width="21.453125" style="18" customWidth="1"/>
    <col min="6417" max="6417" width="27.81640625" style="18" customWidth="1"/>
    <col min="6418" max="6418" width="23.453125" style="18" customWidth="1"/>
    <col min="6419" max="6419" width="21.453125" style="18" customWidth="1"/>
    <col min="6420" max="6422" width="20.7265625" style="18" customWidth="1"/>
    <col min="6423" max="6423" width="32.26953125" style="18" bestFit="1" customWidth="1"/>
    <col min="6424" max="6424" width="20.7265625" style="18" customWidth="1"/>
    <col min="6425" max="6425" width="22" style="18" customWidth="1"/>
    <col min="6426" max="6429" width="21.26953125" style="18" customWidth="1"/>
    <col min="6430" max="6430" width="22.26953125" style="18" customWidth="1"/>
    <col min="6431" max="6432" width="11.453125" style="18"/>
    <col min="6433" max="6433" width="14.81640625" style="18" bestFit="1" customWidth="1"/>
    <col min="6434" max="6658" width="11.453125" style="18"/>
    <col min="6659" max="6659" width="34.453125" style="18" customWidth="1"/>
    <col min="6660" max="6661" width="19.453125" style="18" bestFit="1" customWidth="1"/>
    <col min="6662" max="6662" width="19.7265625" style="18" customWidth="1"/>
    <col min="6663" max="6664" width="20.453125" style="18" customWidth="1"/>
    <col min="6665" max="6666" width="19.7265625" style="18" customWidth="1"/>
    <col min="6667" max="6667" width="25.26953125" style="18" customWidth="1"/>
    <col min="6668" max="6668" width="26" style="18" customWidth="1"/>
    <col min="6669" max="6669" width="22.26953125" style="18" customWidth="1"/>
    <col min="6670" max="6670" width="24.81640625" style="18" customWidth="1"/>
    <col min="6671" max="6671" width="21.1796875" style="18" customWidth="1"/>
    <col min="6672" max="6672" width="21.453125" style="18" customWidth="1"/>
    <col min="6673" max="6673" width="27.81640625" style="18" customWidth="1"/>
    <col min="6674" max="6674" width="23.453125" style="18" customWidth="1"/>
    <col min="6675" max="6675" width="21.453125" style="18" customWidth="1"/>
    <col min="6676" max="6678" width="20.7265625" style="18" customWidth="1"/>
    <col min="6679" max="6679" width="32.26953125" style="18" bestFit="1" customWidth="1"/>
    <col min="6680" max="6680" width="20.7265625" style="18" customWidth="1"/>
    <col min="6681" max="6681" width="22" style="18" customWidth="1"/>
    <col min="6682" max="6685" width="21.26953125" style="18" customWidth="1"/>
    <col min="6686" max="6686" width="22.26953125" style="18" customWidth="1"/>
    <col min="6687" max="6688" width="11.453125" style="18"/>
    <col min="6689" max="6689" width="14.81640625" style="18" bestFit="1" customWidth="1"/>
    <col min="6690" max="6914" width="11.453125" style="18"/>
    <col min="6915" max="6915" width="34.453125" style="18" customWidth="1"/>
    <col min="6916" max="6917" width="19.453125" style="18" bestFit="1" customWidth="1"/>
    <col min="6918" max="6918" width="19.7265625" style="18" customWidth="1"/>
    <col min="6919" max="6920" width="20.453125" style="18" customWidth="1"/>
    <col min="6921" max="6922" width="19.7265625" style="18" customWidth="1"/>
    <col min="6923" max="6923" width="25.26953125" style="18" customWidth="1"/>
    <col min="6924" max="6924" width="26" style="18" customWidth="1"/>
    <col min="6925" max="6925" width="22.26953125" style="18" customWidth="1"/>
    <col min="6926" max="6926" width="24.81640625" style="18" customWidth="1"/>
    <col min="6927" max="6927" width="21.1796875" style="18" customWidth="1"/>
    <col min="6928" max="6928" width="21.453125" style="18" customWidth="1"/>
    <col min="6929" max="6929" width="27.81640625" style="18" customWidth="1"/>
    <col min="6930" max="6930" width="23.453125" style="18" customWidth="1"/>
    <col min="6931" max="6931" width="21.453125" style="18" customWidth="1"/>
    <col min="6932" max="6934" width="20.7265625" style="18" customWidth="1"/>
    <col min="6935" max="6935" width="32.26953125" style="18" bestFit="1" customWidth="1"/>
    <col min="6936" max="6936" width="20.7265625" style="18" customWidth="1"/>
    <col min="6937" max="6937" width="22" style="18" customWidth="1"/>
    <col min="6938" max="6941" width="21.26953125" style="18" customWidth="1"/>
    <col min="6942" max="6942" width="22.26953125" style="18" customWidth="1"/>
    <col min="6943" max="6944" width="11.453125" style="18"/>
    <col min="6945" max="6945" width="14.81640625" style="18" bestFit="1" customWidth="1"/>
    <col min="6946" max="7170" width="11.453125" style="18"/>
    <col min="7171" max="7171" width="34.453125" style="18" customWidth="1"/>
    <col min="7172" max="7173" width="19.453125" style="18" bestFit="1" customWidth="1"/>
    <col min="7174" max="7174" width="19.7265625" style="18" customWidth="1"/>
    <col min="7175" max="7176" width="20.453125" style="18" customWidth="1"/>
    <col min="7177" max="7178" width="19.7265625" style="18" customWidth="1"/>
    <col min="7179" max="7179" width="25.26953125" style="18" customWidth="1"/>
    <col min="7180" max="7180" width="26" style="18" customWidth="1"/>
    <col min="7181" max="7181" width="22.26953125" style="18" customWidth="1"/>
    <col min="7182" max="7182" width="24.81640625" style="18" customWidth="1"/>
    <col min="7183" max="7183" width="21.1796875" style="18" customWidth="1"/>
    <col min="7184" max="7184" width="21.453125" style="18" customWidth="1"/>
    <col min="7185" max="7185" width="27.81640625" style="18" customWidth="1"/>
    <col min="7186" max="7186" width="23.453125" style="18" customWidth="1"/>
    <col min="7187" max="7187" width="21.453125" style="18" customWidth="1"/>
    <col min="7188" max="7190" width="20.7265625" style="18" customWidth="1"/>
    <col min="7191" max="7191" width="32.26953125" style="18" bestFit="1" customWidth="1"/>
    <col min="7192" max="7192" width="20.7265625" style="18" customWidth="1"/>
    <col min="7193" max="7193" width="22" style="18" customWidth="1"/>
    <col min="7194" max="7197" width="21.26953125" style="18" customWidth="1"/>
    <col min="7198" max="7198" width="22.26953125" style="18" customWidth="1"/>
    <col min="7199" max="7200" width="11.453125" style="18"/>
    <col min="7201" max="7201" width="14.81640625" style="18" bestFit="1" customWidth="1"/>
    <col min="7202" max="7426" width="11.453125" style="18"/>
    <col min="7427" max="7427" width="34.453125" style="18" customWidth="1"/>
    <col min="7428" max="7429" width="19.453125" style="18" bestFit="1" customWidth="1"/>
    <col min="7430" max="7430" width="19.7265625" style="18" customWidth="1"/>
    <col min="7431" max="7432" width="20.453125" style="18" customWidth="1"/>
    <col min="7433" max="7434" width="19.7265625" style="18" customWidth="1"/>
    <col min="7435" max="7435" width="25.26953125" style="18" customWidth="1"/>
    <col min="7436" max="7436" width="26" style="18" customWidth="1"/>
    <col min="7437" max="7437" width="22.26953125" style="18" customWidth="1"/>
    <col min="7438" max="7438" width="24.81640625" style="18" customWidth="1"/>
    <col min="7439" max="7439" width="21.1796875" style="18" customWidth="1"/>
    <col min="7440" max="7440" width="21.453125" style="18" customWidth="1"/>
    <col min="7441" max="7441" width="27.81640625" style="18" customWidth="1"/>
    <col min="7442" max="7442" width="23.453125" style="18" customWidth="1"/>
    <col min="7443" max="7443" width="21.453125" style="18" customWidth="1"/>
    <col min="7444" max="7446" width="20.7265625" style="18" customWidth="1"/>
    <col min="7447" max="7447" width="32.26953125" style="18" bestFit="1" customWidth="1"/>
    <col min="7448" max="7448" width="20.7265625" style="18" customWidth="1"/>
    <col min="7449" max="7449" width="22" style="18" customWidth="1"/>
    <col min="7450" max="7453" width="21.26953125" style="18" customWidth="1"/>
    <col min="7454" max="7454" width="22.26953125" style="18" customWidth="1"/>
    <col min="7455" max="7456" width="11.453125" style="18"/>
    <col min="7457" max="7457" width="14.81640625" style="18" bestFit="1" customWidth="1"/>
    <col min="7458" max="7682" width="11.453125" style="18"/>
    <col min="7683" max="7683" width="34.453125" style="18" customWidth="1"/>
    <col min="7684" max="7685" width="19.453125" style="18" bestFit="1" customWidth="1"/>
    <col min="7686" max="7686" width="19.7265625" style="18" customWidth="1"/>
    <col min="7687" max="7688" width="20.453125" style="18" customWidth="1"/>
    <col min="7689" max="7690" width="19.7265625" style="18" customWidth="1"/>
    <col min="7691" max="7691" width="25.26953125" style="18" customWidth="1"/>
    <col min="7692" max="7692" width="26" style="18" customWidth="1"/>
    <col min="7693" max="7693" width="22.26953125" style="18" customWidth="1"/>
    <col min="7694" max="7694" width="24.81640625" style="18" customWidth="1"/>
    <col min="7695" max="7695" width="21.1796875" style="18" customWidth="1"/>
    <col min="7696" max="7696" width="21.453125" style="18" customWidth="1"/>
    <col min="7697" max="7697" width="27.81640625" style="18" customWidth="1"/>
    <col min="7698" max="7698" width="23.453125" style="18" customWidth="1"/>
    <col min="7699" max="7699" width="21.453125" style="18" customWidth="1"/>
    <col min="7700" max="7702" width="20.7265625" style="18" customWidth="1"/>
    <col min="7703" max="7703" width="32.26953125" style="18" bestFit="1" customWidth="1"/>
    <col min="7704" max="7704" width="20.7265625" style="18" customWidth="1"/>
    <col min="7705" max="7705" width="22" style="18" customWidth="1"/>
    <col min="7706" max="7709" width="21.26953125" style="18" customWidth="1"/>
    <col min="7710" max="7710" width="22.26953125" style="18" customWidth="1"/>
    <col min="7711" max="7712" width="11.453125" style="18"/>
    <col min="7713" max="7713" width="14.81640625" style="18" bestFit="1" customWidth="1"/>
    <col min="7714" max="7938" width="11.453125" style="18"/>
    <col min="7939" max="7939" width="34.453125" style="18" customWidth="1"/>
    <col min="7940" max="7941" width="19.453125" style="18" bestFit="1" customWidth="1"/>
    <col min="7942" max="7942" width="19.7265625" style="18" customWidth="1"/>
    <col min="7943" max="7944" width="20.453125" style="18" customWidth="1"/>
    <col min="7945" max="7946" width="19.7265625" style="18" customWidth="1"/>
    <col min="7947" max="7947" width="25.26953125" style="18" customWidth="1"/>
    <col min="7948" max="7948" width="26" style="18" customWidth="1"/>
    <col min="7949" max="7949" width="22.26953125" style="18" customWidth="1"/>
    <col min="7950" max="7950" width="24.81640625" style="18" customWidth="1"/>
    <col min="7951" max="7951" width="21.1796875" style="18" customWidth="1"/>
    <col min="7952" max="7952" width="21.453125" style="18" customWidth="1"/>
    <col min="7953" max="7953" width="27.81640625" style="18" customWidth="1"/>
    <col min="7954" max="7954" width="23.453125" style="18" customWidth="1"/>
    <col min="7955" max="7955" width="21.453125" style="18" customWidth="1"/>
    <col min="7956" max="7958" width="20.7265625" style="18" customWidth="1"/>
    <col min="7959" max="7959" width="32.26953125" style="18" bestFit="1" customWidth="1"/>
    <col min="7960" max="7960" width="20.7265625" style="18" customWidth="1"/>
    <col min="7961" max="7961" width="22" style="18" customWidth="1"/>
    <col min="7962" max="7965" width="21.26953125" style="18" customWidth="1"/>
    <col min="7966" max="7966" width="22.26953125" style="18" customWidth="1"/>
    <col min="7967" max="7968" width="11.453125" style="18"/>
    <col min="7969" max="7969" width="14.81640625" style="18" bestFit="1" customWidth="1"/>
    <col min="7970" max="8194" width="11.453125" style="18"/>
    <col min="8195" max="8195" width="34.453125" style="18" customWidth="1"/>
    <col min="8196" max="8197" width="19.453125" style="18" bestFit="1" customWidth="1"/>
    <col min="8198" max="8198" width="19.7265625" style="18" customWidth="1"/>
    <col min="8199" max="8200" width="20.453125" style="18" customWidth="1"/>
    <col min="8201" max="8202" width="19.7265625" style="18" customWidth="1"/>
    <col min="8203" max="8203" width="25.26953125" style="18" customWidth="1"/>
    <col min="8204" max="8204" width="26" style="18" customWidth="1"/>
    <col min="8205" max="8205" width="22.26953125" style="18" customWidth="1"/>
    <col min="8206" max="8206" width="24.81640625" style="18" customWidth="1"/>
    <col min="8207" max="8207" width="21.1796875" style="18" customWidth="1"/>
    <col min="8208" max="8208" width="21.453125" style="18" customWidth="1"/>
    <col min="8209" max="8209" width="27.81640625" style="18" customWidth="1"/>
    <col min="8210" max="8210" width="23.453125" style="18" customWidth="1"/>
    <col min="8211" max="8211" width="21.453125" style="18" customWidth="1"/>
    <col min="8212" max="8214" width="20.7265625" style="18" customWidth="1"/>
    <col min="8215" max="8215" width="32.26953125" style="18" bestFit="1" customWidth="1"/>
    <col min="8216" max="8216" width="20.7265625" style="18" customWidth="1"/>
    <col min="8217" max="8217" width="22" style="18" customWidth="1"/>
    <col min="8218" max="8221" width="21.26953125" style="18" customWidth="1"/>
    <col min="8222" max="8222" width="22.26953125" style="18" customWidth="1"/>
    <col min="8223" max="8224" width="11.453125" style="18"/>
    <col min="8225" max="8225" width="14.81640625" style="18" bestFit="1" customWidth="1"/>
    <col min="8226" max="8450" width="11.453125" style="18"/>
    <col min="8451" max="8451" width="34.453125" style="18" customWidth="1"/>
    <col min="8452" max="8453" width="19.453125" style="18" bestFit="1" customWidth="1"/>
    <col min="8454" max="8454" width="19.7265625" style="18" customWidth="1"/>
    <col min="8455" max="8456" width="20.453125" style="18" customWidth="1"/>
    <col min="8457" max="8458" width="19.7265625" style="18" customWidth="1"/>
    <col min="8459" max="8459" width="25.26953125" style="18" customWidth="1"/>
    <col min="8460" max="8460" width="26" style="18" customWidth="1"/>
    <col min="8461" max="8461" width="22.26953125" style="18" customWidth="1"/>
    <col min="8462" max="8462" width="24.81640625" style="18" customWidth="1"/>
    <col min="8463" max="8463" width="21.1796875" style="18" customWidth="1"/>
    <col min="8464" max="8464" width="21.453125" style="18" customWidth="1"/>
    <col min="8465" max="8465" width="27.81640625" style="18" customWidth="1"/>
    <col min="8466" max="8466" width="23.453125" style="18" customWidth="1"/>
    <col min="8467" max="8467" width="21.453125" style="18" customWidth="1"/>
    <col min="8468" max="8470" width="20.7265625" style="18" customWidth="1"/>
    <col min="8471" max="8471" width="32.26953125" style="18" bestFit="1" customWidth="1"/>
    <col min="8472" max="8472" width="20.7265625" style="18" customWidth="1"/>
    <col min="8473" max="8473" width="22" style="18" customWidth="1"/>
    <col min="8474" max="8477" width="21.26953125" style="18" customWidth="1"/>
    <col min="8478" max="8478" width="22.26953125" style="18" customWidth="1"/>
    <col min="8479" max="8480" width="11.453125" style="18"/>
    <col min="8481" max="8481" width="14.81640625" style="18" bestFit="1" customWidth="1"/>
    <col min="8482" max="8706" width="11.453125" style="18"/>
    <col min="8707" max="8707" width="34.453125" style="18" customWidth="1"/>
    <col min="8708" max="8709" width="19.453125" style="18" bestFit="1" customWidth="1"/>
    <col min="8710" max="8710" width="19.7265625" style="18" customWidth="1"/>
    <col min="8711" max="8712" width="20.453125" style="18" customWidth="1"/>
    <col min="8713" max="8714" width="19.7265625" style="18" customWidth="1"/>
    <col min="8715" max="8715" width="25.26953125" style="18" customWidth="1"/>
    <col min="8716" max="8716" width="26" style="18" customWidth="1"/>
    <col min="8717" max="8717" width="22.26953125" style="18" customWidth="1"/>
    <col min="8718" max="8718" width="24.81640625" style="18" customWidth="1"/>
    <col min="8719" max="8719" width="21.1796875" style="18" customWidth="1"/>
    <col min="8720" max="8720" width="21.453125" style="18" customWidth="1"/>
    <col min="8721" max="8721" width="27.81640625" style="18" customWidth="1"/>
    <col min="8722" max="8722" width="23.453125" style="18" customWidth="1"/>
    <col min="8723" max="8723" width="21.453125" style="18" customWidth="1"/>
    <col min="8724" max="8726" width="20.7265625" style="18" customWidth="1"/>
    <col min="8727" max="8727" width="32.26953125" style="18" bestFit="1" customWidth="1"/>
    <col min="8728" max="8728" width="20.7265625" style="18" customWidth="1"/>
    <col min="8729" max="8729" width="22" style="18" customWidth="1"/>
    <col min="8730" max="8733" width="21.26953125" style="18" customWidth="1"/>
    <col min="8734" max="8734" width="22.26953125" style="18" customWidth="1"/>
    <col min="8735" max="8736" width="11.453125" style="18"/>
    <col min="8737" max="8737" width="14.81640625" style="18" bestFit="1" customWidth="1"/>
    <col min="8738" max="8962" width="11.453125" style="18"/>
    <col min="8963" max="8963" width="34.453125" style="18" customWidth="1"/>
    <col min="8964" max="8965" width="19.453125" style="18" bestFit="1" customWidth="1"/>
    <col min="8966" max="8966" width="19.7265625" style="18" customWidth="1"/>
    <col min="8967" max="8968" width="20.453125" style="18" customWidth="1"/>
    <col min="8969" max="8970" width="19.7265625" style="18" customWidth="1"/>
    <col min="8971" max="8971" width="25.26953125" style="18" customWidth="1"/>
    <col min="8972" max="8972" width="26" style="18" customWidth="1"/>
    <col min="8973" max="8973" width="22.26953125" style="18" customWidth="1"/>
    <col min="8974" max="8974" width="24.81640625" style="18" customWidth="1"/>
    <col min="8975" max="8975" width="21.1796875" style="18" customWidth="1"/>
    <col min="8976" max="8976" width="21.453125" style="18" customWidth="1"/>
    <col min="8977" max="8977" width="27.81640625" style="18" customWidth="1"/>
    <col min="8978" max="8978" width="23.453125" style="18" customWidth="1"/>
    <col min="8979" max="8979" width="21.453125" style="18" customWidth="1"/>
    <col min="8980" max="8982" width="20.7265625" style="18" customWidth="1"/>
    <col min="8983" max="8983" width="32.26953125" style="18" bestFit="1" customWidth="1"/>
    <col min="8984" max="8984" width="20.7265625" style="18" customWidth="1"/>
    <col min="8985" max="8985" width="22" style="18" customWidth="1"/>
    <col min="8986" max="8989" width="21.26953125" style="18" customWidth="1"/>
    <col min="8990" max="8990" width="22.26953125" style="18" customWidth="1"/>
    <col min="8991" max="8992" width="11.453125" style="18"/>
    <col min="8993" max="8993" width="14.81640625" style="18" bestFit="1" customWidth="1"/>
    <col min="8994" max="9218" width="11.453125" style="18"/>
    <col min="9219" max="9219" width="34.453125" style="18" customWidth="1"/>
    <col min="9220" max="9221" width="19.453125" style="18" bestFit="1" customWidth="1"/>
    <col min="9222" max="9222" width="19.7265625" style="18" customWidth="1"/>
    <col min="9223" max="9224" width="20.453125" style="18" customWidth="1"/>
    <col min="9225" max="9226" width="19.7265625" style="18" customWidth="1"/>
    <col min="9227" max="9227" width="25.26953125" style="18" customWidth="1"/>
    <col min="9228" max="9228" width="26" style="18" customWidth="1"/>
    <col min="9229" max="9229" width="22.26953125" style="18" customWidth="1"/>
    <col min="9230" max="9230" width="24.81640625" style="18" customWidth="1"/>
    <col min="9231" max="9231" width="21.1796875" style="18" customWidth="1"/>
    <col min="9232" max="9232" width="21.453125" style="18" customWidth="1"/>
    <col min="9233" max="9233" width="27.81640625" style="18" customWidth="1"/>
    <col min="9234" max="9234" width="23.453125" style="18" customWidth="1"/>
    <col min="9235" max="9235" width="21.453125" style="18" customWidth="1"/>
    <col min="9236" max="9238" width="20.7265625" style="18" customWidth="1"/>
    <col min="9239" max="9239" width="32.26953125" style="18" bestFit="1" customWidth="1"/>
    <col min="9240" max="9240" width="20.7265625" style="18" customWidth="1"/>
    <col min="9241" max="9241" width="22" style="18" customWidth="1"/>
    <col min="9242" max="9245" width="21.26953125" style="18" customWidth="1"/>
    <col min="9246" max="9246" width="22.26953125" style="18" customWidth="1"/>
    <col min="9247" max="9248" width="11.453125" style="18"/>
    <col min="9249" max="9249" width="14.81640625" style="18" bestFit="1" customWidth="1"/>
    <col min="9250" max="9474" width="11.453125" style="18"/>
    <col min="9475" max="9475" width="34.453125" style="18" customWidth="1"/>
    <col min="9476" max="9477" width="19.453125" style="18" bestFit="1" customWidth="1"/>
    <col min="9478" max="9478" width="19.7265625" style="18" customWidth="1"/>
    <col min="9479" max="9480" width="20.453125" style="18" customWidth="1"/>
    <col min="9481" max="9482" width="19.7265625" style="18" customWidth="1"/>
    <col min="9483" max="9483" width="25.26953125" style="18" customWidth="1"/>
    <col min="9484" max="9484" width="26" style="18" customWidth="1"/>
    <col min="9485" max="9485" width="22.26953125" style="18" customWidth="1"/>
    <col min="9486" max="9486" width="24.81640625" style="18" customWidth="1"/>
    <col min="9487" max="9487" width="21.1796875" style="18" customWidth="1"/>
    <col min="9488" max="9488" width="21.453125" style="18" customWidth="1"/>
    <col min="9489" max="9489" width="27.81640625" style="18" customWidth="1"/>
    <col min="9490" max="9490" width="23.453125" style="18" customWidth="1"/>
    <col min="9491" max="9491" width="21.453125" style="18" customWidth="1"/>
    <col min="9492" max="9494" width="20.7265625" style="18" customWidth="1"/>
    <col min="9495" max="9495" width="32.26953125" style="18" bestFit="1" customWidth="1"/>
    <col min="9496" max="9496" width="20.7265625" style="18" customWidth="1"/>
    <col min="9497" max="9497" width="22" style="18" customWidth="1"/>
    <col min="9498" max="9501" width="21.26953125" style="18" customWidth="1"/>
    <col min="9502" max="9502" width="22.26953125" style="18" customWidth="1"/>
    <col min="9503" max="9504" width="11.453125" style="18"/>
    <col min="9505" max="9505" width="14.81640625" style="18" bestFit="1" customWidth="1"/>
    <col min="9506" max="9730" width="11.453125" style="18"/>
    <col min="9731" max="9731" width="34.453125" style="18" customWidth="1"/>
    <col min="9732" max="9733" width="19.453125" style="18" bestFit="1" customWidth="1"/>
    <col min="9734" max="9734" width="19.7265625" style="18" customWidth="1"/>
    <col min="9735" max="9736" width="20.453125" style="18" customWidth="1"/>
    <col min="9737" max="9738" width="19.7265625" style="18" customWidth="1"/>
    <col min="9739" max="9739" width="25.26953125" style="18" customWidth="1"/>
    <col min="9740" max="9740" width="26" style="18" customWidth="1"/>
    <col min="9741" max="9741" width="22.26953125" style="18" customWidth="1"/>
    <col min="9742" max="9742" width="24.81640625" style="18" customWidth="1"/>
    <col min="9743" max="9743" width="21.1796875" style="18" customWidth="1"/>
    <col min="9744" max="9744" width="21.453125" style="18" customWidth="1"/>
    <col min="9745" max="9745" width="27.81640625" style="18" customWidth="1"/>
    <col min="9746" max="9746" width="23.453125" style="18" customWidth="1"/>
    <col min="9747" max="9747" width="21.453125" style="18" customWidth="1"/>
    <col min="9748" max="9750" width="20.7265625" style="18" customWidth="1"/>
    <col min="9751" max="9751" width="32.26953125" style="18" bestFit="1" customWidth="1"/>
    <col min="9752" max="9752" width="20.7265625" style="18" customWidth="1"/>
    <col min="9753" max="9753" width="22" style="18" customWidth="1"/>
    <col min="9754" max="9757" width="21.26953125" style="18" customWidth="1"/>
    <col min="9758" max="9758" width="22.26953125" style="18" customWidth="1"/>
    <col min="9759" max="9760" width="11.453125" style="18"/>
    <col min="9761" max="9761" width="14.81640625" style="18" bestFit="1" customWidth="1"/>
    <col min="9762" max="9986" width="11.453125" style="18"/>
    <col min="9987" max="9987" width="34.453125" style="18" customWidth="1"/>
    <col min="9988" max="9989" width="19.453125" style="18" bestFit="1" customWidth="1"/>
    <col min="9990" max="9990" width="19.7265625" style="18" customWidth="1"/>
    <col min="9991" max="9992" width="20.453125" style="18" customWidth="1"/>
    <col min="9993" max="9994" width="19.7265625" style="18" customWidth="1"/>
    <col min="9995" max="9995" width="25.26953125" style="18" customWidth="1"/>
    <col min="9996" max="9996" width="26" style="18" customWidth="1"/>
    <col min="9997" max="9997" width="22.26953125" style="18" customWidth="1"/>
    <col min="9998" max="9998" width="24.81640625" style="18" customWidth="1"/>
    <col min="9999" max="9999" width="21.1796875" style="18" customWidth="1"/>
    <col min="10000" max="10000" width="21.453125" style="18" customWidth="1"/>
    <col min="10001" max="10001" width="27.81640625" style="18" customWidth="1"/>
    <col min="10002" max="10002" width="23.453125" style="18" customWidth="1"/>
    <col min="10003" max="10003" width="21.453125" style="18" customWidth="1"/>
    <col min="10004" max="10006" width="20.7265625" style="18" customWidth="1"/>
    <col min="10007" max="10007" width="32.26953125" style="18" bestFit="1" customWidth="1"/>
    <col min="10008" max="10008" width="20.7265625" style="18" customWidth="1"/>
    <col min="10009" max="10009" width="22" style="18" customWidth="1"/>
    <col min="10010" max="10013" width="21.26953125" style="18" customWidth="1"/>
    <col min="10014" max="10014" width="22.26953125" style="18" customWidth="1"/>
    <col min="10015" max="10016" width="11.453125" style="18"/>
    <col min="10017" max="10017" width="14.81640625" style="18" bestFit="1" customWidth="1"/>
    <col min="10018" max="10242" width="11.453125" style="18"/>
    <col min="10243" max="10243" width="34.453125" style="18" customWidth="1"/>
    <col min="10244" max="10245" width="19.453125" style="18" bestFit="1" customWidth="1"/>
    <col min="10246" max="10246" width="19.7265625" style="18" customWidth="1"/>
    <col min="10247" max="10248" width="20.453125" style="18" customWidth="1"/>
    <col min="10249" max="10250" width="19.7265625" style="18" customWidth="1"/>
    <col min="10251" max="10251" width="25.26953125" style="18" customWidth="1"/>
    <col min="10252" max="10252" width="26" style="18" customWidth="1"/>
    <col min="10253" max="10253" width="22.26953125" style="18" customWidth="1"/>
    <col min="10254" max="10254" width="24.81640625" style="18" customWidth="1"/>
    <col min="10255" max="10255" width="21.1796875" style="18" customWidth="1"/>
    <col min="10256" max="10256" width="21.453125" style="18" customWidth="1"/>
    <col min="10257" max="10257" width="27.81640625" style="18" customWidth="1"/>
    <col min="10258" max="10258" width="23.453125" style="18" customWidth="1"/>
    <col min="10259" max="10259" width="21.453125" style="18" customWidth="1"/>
    <col min="10260" max="10262" width="20.7265625" style="18" customWidth="1"/>
    <col min="10263" max="10263" width="32.26953125" style="18" bestFit="1" customWidth="1"/>
    <col min="10264" max="10264" width="20.7265625" style="18" customWidth="1"/>
    <col min="10265" max="10265" width="22" style="18" customWidth="1"/>
    <col min="10266" max="10269" width="21.26953125" style="18" customWidth="1"/>
    <col min="10270" max="10270" width="22.26953125" style="18" customWidth="1"/>
    <col min="10271" max="10272" width="11.453125" style="18"/>
    <col min="10273" max="10273" width="14.81640625" style="18" bestFit="1" customWidth="1"/>
    <col min="10274" max="10498" width="11.453125" style="18"/>
    <col min="10499" max="10499" width="34.453125" style="18" customWidth="1"/>
    <col min="10500" max="10501" width="19.453125" style="18" bestFit="1" customWidth="1"/>
    <col min="10502" max="10502" width="19.7265625" style="18" customWidth="1"/>
    <col min="10503" max="10504" width="20.453125" style="18" customWidth="1"/>
    <col min="10505" max="10506" width="19.7265625" style="18" customWidth="1"/>
    <col min="10507" max="10507" width="25.26953125" style="18" customWidth="1"/>
    <col min="10508" max="10508" width="26" style="18" customWidth="1"/>
    <col min="10509" max="10509" width="22.26953125" style="18" customWidth="1"/>
    <col min="10510" max="10510" width="24.81640625" style="18" customWidth="1"/>
    <col min="10511" max="10511" width="21.1796875" style="18" customWidth="1"/>
    <col min="10512" max="10512" width="21.453125" style="18" customWidth="1"/>
    <col min="10513" max="10513" width="27.81640625" style="18" customWidth="1"/>
    <col min="10514" max="10514" width="23.453125" style="18" customWidth="1"/>
    <col min="10515" max="10515" width="21.453125" style="18" customWidth="1"/>
    <col min="10516" max="10518" width="20.7265625" style="18" customWidth="1"/>
    <col min="10519" max="10519" width="32.26953125" style="18" bestFit="1" customWidth="1"/>
    <col min="10520" max="10520" width="20.7265625" style="18" customWidth="1"/>
    <col min="10521" max="10521" width="22" style="18" customWidth="1"/>
    <col min="10522" max="10525" width="21.26953125" style="18" customWidth="1"/>
    <col min="10526" max="10526" width="22.26953125" style="18" customWidth="1"/>
    <col min="10527" max="10528" width="11.453125" style="18"/>
    <col min="10529" max="10529" width="14.81640625" style="18" bestFit="1" customWidth="1"/>
    <col min="10530" max="10754" width="11.453125" style="18"/>
    <col min="10755" max="10755" width="34.453125" style="18" customWidth="1"/>
    <col min="10756" max="10757" width="19.453125" style="18" bestFit="1" customWidth="1"/>
    <col min="10758" max="10758" width="19.7265625" style="18" customWidth="1"/>
    <col min="10759" max="10760" width="20.453125" style="18" customWidth="1"/>
    <col min="10761" max="10762" width="19.7265625" style="18" customWidth="1"/>
    <col min="10763" max="10763" width="25.26953125" style="18" customWidth="1"/>
    <col min="10764" max="10764" width="26" style="18" customWidth="1"/>
    <col min="10765" max="10765" width="22.26953125" style="18" customWidth="1"/>
    <col min="10766" max="10766" width="24.81640625" style="18" customWidth="1"/>
    <col min="10767" max="10767" width="21.1796875" style="18" customWidth="1"/>
    <col min="10768" max="10768" width="21.453125" style="18" customWidth="1"/>
    <col min="10769" max="10769" width="27.81640625" style="18" customWidth="1"/>
    <col min="10770" max="10770" width="23.453125" style="18" customWidth="1"/>
    <col min="10771" max="10771" width="21.453125" style="18" customWidth="1"/>
    <col min="10772" max="10774" width="20.7265625" style="18" customWidth="1"/>
    <col min="10775" max="10775" width="32.26953125" style="18" bestFit="1" customWidth="1"/>
    <col min="10776" max="10776" width="20.7265625" style="18" customWidth="1"/>
    <col min="10777" max="10777" width="22" style="18" customWidth="1"/>
    <col min="10778" max="10781" width="21.26953125" style="18" customWidth="1"/>
    <col min="10782" max="10782" width="22.26953125" style="18" customWidth="1"/>
    <col min="10783" max="10784" width="11.453125" style="18"/>
    <col min="10785" max="10785" width="14.81640625" style="18" bestFit="1" customWidth="1"/>
    <col min="10786" max="11010" width="11.453125" style="18"/>
    <col min="11011" max="11011" width="34.453125" style="18" customWidth="1"/>
    <col min="11012" max="11013" width="19.453125" style="18" bestFit="1" customWidth="1"/>
    <col min="11014" max="11014" width="19.7265625" style="18" customWidth="1"/>
    <col min="11015" max="11016" width="20.453125" style="18" customWidth="1"/>
    <col min="11017" max="11018" width="19.7265625" style="18" customWidth="1"/>
    <col min="11019" max="11019" width="25.26953125" style="18" customWidth="1"/>
    <col min="11020" max="11020" width="26" style="18" customWidth="1"/>
    <col min="11021" max="11021" width="22.26953125" style="18" customWidth="1"/>
    <col min="11022" max="11022" width="24.81640625" style="18" customWidth="1"/>
    <col min="11023" max="11023" width="21.1796875" style="18" customWidth="1"/>
    <col min="11024" max="11024" width="21.453125" style="18" customWidth="1"/>
    <col min="11025" max="11025" width="27.81640625" style="18" customWidth="1"/>
    <col min="11026" max="11026" width="23.453125" style="18" customWidth="1"/>
    <col min="11027" max="11027" width="21.453125" style="18" customWidth="1"/>
    <col min="11028" max="11030" width="20.7265625" style="18" customWidth="1"/>
    <col min="11031" max="11031" width="32.26953125" style="18" bestFit="1" customWidth="1"/>
    <col min="11032" max="11032" width="20.7265625" style="18" customWidth="1"/>
    <col min="11033" max="11033" width="22" style="18" customWidth="1"/>
    <col min="11034" max="11037" width="21.26953125" style="18" customWidth="1"/>
    <col min="11038" max="11038" width="22.26953125" style="18" customWidth="1"/>
    <col min="11039" max="11040" width="11.453125" style="18"/>
    <col min="11041" max="11041" width="14.81640625" style="18" bestFit="1" customWidth="1"/>
    <col min="11042" max="11266" width="11.453125" style="18"/>
    <col min="11267" max="11267" width="34.453125" style="18" customWidth="1"/>
    <col min="11268" max="11269" width="19.453125" style="18" bestFit="1" customWidth="1"/>
    <col min="11270" max="11270" width="19.7265625" style="18" customWidth="1"/>
    <col min="11271" max="11272" width="20.453125" style="18" customWidth="1"/>
    <col min="11273" max="11274" width="19.7265625" style="18" customWidth="1"/>
    <col min="11275" max="11275" width="25.26953125" style="18" customWidth="1"/>
    <col min="11276" max="11276" width="26" style="18" customWidth="1"/>
    <col min="11277" max="11277" width="22.26953125" style="18" customWidth="1"/>
    <col min="11278" max="11278" width="24.81640625" style="18" customWidth="1"/>
    <col min="11279" max="11279" width="21.1796875" style="18" customWidth="1"/>
    <col min="11280" max="11280" width="21.453125" style="18" customWidth="1"/>
    <col min="11281" max="11281" width="27.81640625" style="18" customWidth="1"/>
    <col min="11282" max="11282" width="23.453125" style="18" customWidth="1"/>
    <col min="11283" max="11283" width="21.453125" style="18" customWidth="1"/>
    <col min="11284" max="11286" width="20.7265625" style="18" customWidth="1"/>
    <col min="11287" max="11287" width="32.26953125" style="18" bestFit="1" customWidth="1"/>
    <col min="11288" max="11288" width="20.7265625" style="18" customWidth="1"/>
    <col min="11289" max="11289" width="22" style="18" customWidth="1"/>
    <col min="11290" max="11293" width="21.26953125" style="18" customWidth="1"/>
    <col min="11294" max="11294" width="22.26953125" style="18" customWidth="1"/>
    <col min="11295" max="11296" width="11.453125" style="18"/>
    <col min="11297" max="11297" width="14.81640625" style="18" bestFit="1" customWidth="1"/>
    <col min="11298" max="11522" width="11.453125" style="18"/>
    <col min="11523" max="11523" width="34.453125" style="18" customWidth="1"/>
    <col min="11524" max="11525" width="19.453125" style="18" bestFit="1" customWidth="1"/>
    <col min="11526" max="11526" width="19.7265625" style="18" customWidth="1"/>
    <col min="11527" max="11528" width="20.453125" style="18" customWidth="1"/>
    <col min="11529" max="11530" width="19.7265625" style="18" customWidth="1"/>
    <col min="11531" max="11531" width="25.26953125" style="18" customWidth="1"/>
    <col min="11532" max="11532" width="26" style="18" customWidth="1"/>
    <col min="11533" max="11533" width="22.26953125" style="18" customWidth="1"/>
    <col min="11534" max="11534" width="24.81640625" style="18" customWidth="1"/>
    <col min="11535" max="11535" width="21.1796875" style="18" customWidth="1"/>
    <col min="11536" max="11536" width="21.453125" style="18" customWidth="1"/>
    <col min="11537" max="11537" width="27.81640625" style="18" customWidth="1"/>
    <col min="11538" max="11538" width="23.453125" style="18" customWidth="1"/>
    <col min="11539" max="11539" width="21.453125" style="18" customWidth="1"/>
    <col min="11540" max="11542" width="20.7265625" style="18" customWidth="1"/>
    <col min="11543" max="11543" width="32.26953125" style="18" bestFit="1" customWidth="1"/>
    <col min="11544" max="11544" width="20.7265625" style="18" customWidth="1"/>
    <col min="11545" max="11545" width="22" style="18" customWidth="1"/>
    <col min="11546" max="11549" width="21.26953125" style="18" customWidth="1"/>
    <col min="11550" max="11550" width="22.26953125" style="18" customWidth="1"/>
    <col min="11551" max="11552" width="11.453125" style="18"/>
    <col min="11553" max="11553" width="14.81640625" style="18" bestFit="1" customWidth="1"/>
    <col min="11554" max="11778" width="11.453125" style="18"/>
    <col min="11779" max="11779" width="34.453125" style="18" customWidth="1"/>
    <col min="11780" max="11781" width="19.453125" style="18" bestFit="1" customWidth="1"/>
    <col min="11782" max="11782" width="19.7265625" style="18" customWidth="1"/>
    <col min="11783" max="11784" width="20.453125" style="18" customWidth="1"/>
    <col min="11785" max="11786" width="19.7265625" style="18" customWidth="1"/>
    <col min="11787" max="11787" width="25.26953125" style="18" customWidth="1"/>
    <col min="11788" max="11788" width="26" style="18" customWidth="1"/>
    <col min="11789" max="11789" width="22.26953125" style="18" customWidth="1"/>
    <col min="11790" max="11790" width="24.81640625" style="18" customWidth="1"/>
    <col min="11791" max="11791" width="21.1796875" style="18" customWidth="1"/>
    <col min="11792" max="11792" width="21.453125" style="18" customWidth="1"/>
    <col min="11793" max="11793" width="27.81640625" style="18" customWidth="1"/>
    <col min="11794" max="11794" width="23.453125" style="18" customWidth="1"/>
    <col min="11795" max="11795" width="21.453125" style="18" customWidth="1"/>
    <col min="11796" max="11798" width="20.7265625" style="18" customWidth="1"/>
    <col min="11799" max="11799" width="32.26953125" style="18" bestFit="1" customWidth="1"/>
    <col min="11800" max="11800" width="20.7265625" style="18" customWidth="1"/>
    <col min="11801" max="11801" width="22" style="18" customWidth="1"/>
    <col min="11802" max="11805" width="21.26953125" style="18" customWidth="1"/>
    <col min="11806" max="11806" width="22.26953125" style="18" customWidth="1"/>
    <col min="11807" max="11808" width="11.453125" style="18"/>
    <col min="11809" max="11809" width="14.81640625" style="18" bestFit="1" customWidth="1"/>
    <col min="11810" max="12034" width="11.453125" style="18"/>
    <col min="12035" max="12035" width="34.453125" style="18" customWidth="1"/>
    <col min="12036" max="12037" width="19.453125" style="18" bestFit="1" customWidth="1"/>
    <col min="12038" max="12038" width="19.7265625" style="18" customWidth="1"/>
    <col min="12039" max="12040" width="20.453125" style="18" customWidth="1"/>
    <col min="12041" max="12042" width="19.7265625" style="18" customWidth="1"/>
    <col min="12043" max="12043" width="25.26953125" style="18" customWidth="1"/>
    <col min="12044" max="12044" width="26" style="18" customWidth="1"/>
    <col min="12045" max="12045" width="22.26953125" style="18" customWidth="1"/>
    <col min="12046" max="12046" width="24.81640625" style="18" customWidth="1"/>
    <col min="12047" max="12047" width="21.1796875" style="18" customWidth="1"/>
    <col min="12048" max="12048" width="21.453125" style="18" customWidth="1"/>
    <col min="12049" max="12049" width="27.81640625" style="18" customWidth="1"/>
    <col min="12050" max="12050" width="23.453125" style="18" customWidth="1"/>
    <col min="12051" max="12051" width="21.453125" style="18" customWidth="1"/>
    <col min="12052" max="12054" width="20.7265625" style="18" customWidth="1"/>
    <col min="12055" max="12055" width="32.26953125" style="18" bestFit="1" customWidth="1"/>
    <col min="12056" max="12056" width="20.7265625" style="18" customWidth="1"/>
    <col min="12057" max="12057" width="22" style="18" customWidth="1"/>
    <col min="12058" max="12061" width="21.26953125" style="18" customWidth="1"/>
    <col min="12062" max="12062" width="22.26953125" style="18" customWidth="1"/>
    <col min="12063" max="12064" width="11.453125" style="18"/>
    <col min="12065" max="12065" width="14.81640625" style="18" bestFit="1" customWidth="1"/>
    <col min="12066" max="12290" width="11.453125" style="18"/>
    <col min="12291" max="12291" width="34.453125" style="18" customWidth="1"/>
    <col min="12292" max="12293" width="19.453125" style="18" bestFit="1" customWidth="1"/>
    <col min="12294" max="12294" width="19.7265625" style="18" customWidth="1"/>
    <col min="12295" max="12296" width="20.453125" style="18" customWidth="1"/>
    <col min="12297" max="12298" width="19.7265625" style="18" customWidth="1"/>
    <col min="12299" max="12299" width="25.26953125" style="18" customWidth="1"/>
    <col min="12300" max="12300" width="26" style="18" customWidth="1"/>
    <col min="12301" max="12301" width="22.26953125" style="18" customWidth="1"/>
    <col min="12302" max="12302" width="24.81640625" style="18" customWidth="1"/>
    <col min="12303" max="12303" width="21.1796875" style="18" customWidth="1"/>
    <col min="12304" max="12304" width="21.453125" style="18" customWidth="1"/>
    <col min="12305" max="12305" width="27.81640625" style="18" customWidth="1"/>
    <col min="12306" max="12306" width="23.453125" style="18" customWidth="1"/>
    <col min="12307" max="12307" width="21.453125" style="18" customWidth="1"/>
    <col min="12308" max="12310" width="20.7265625" style="18" customWidth="1"/>
    <col min="12311" max="12311" width="32.26953125" style="18" bestFit="1" customWidth="1"/>
    <col min="12312" max="12312" width="20.7265625" style="18" customWidth="1"/>
    <col min="12313" max="12313" width="22" style="18" customWidth="1"/>
    <col min="12314" max="12317" width="21.26953125" style="18" customWidth="1"/>
    <col min="12318" max="12318" width="22.26953125" style="18" customWidth="1"/>
    <col min="12319" max="12320" width="11.453125" style="18"/>
    <col min="12321" max="12321" width="14.81640625" style="18" bestFit="1" customWidth="1"/>
    <col min="12322" max="12546" width="11.453125" style="18"/>
    <col min="12547" max="12547" width="34.453125" style="18" customWidth="1"/>
    <col min="12548" max="12549" width="19.453125" style="18" bestFit="1" customWidth="1"/>
    <col min="12550" max="12550" width="19.7265625" style="18" customWidth="1"/>
    <col min="12551" max="12552" width="20.453125" style="18" customWidth="1"/>
    <col min="12553" max="12554" width="19.7265625" style="18" customWidth="1"/>
    <col min="12555" max="12555" width="25.26953125" style="18" customWidth="1"/>
    <col min="12556" max="12556" width="26" style="18" customWidth="1"/>
    <col min="12557" max="12557" width="22.26953125" style="18" customWidth="1"/>
    <col min="12558" max="12558" width="24.81640625" style="18" customWidth="1"/>
    <col min="12559" max="12559" width="21.1796875" style="18" customWidth="1"/>
    <col min="12560" max="12560" width="21.453125" style="18" customWidth="1"/>
    <col min="12561" max="12561" width="27.81640625" style="18" customWidth="1"/>
    <col min="12562" max="12562" width="23.453125" style="18" customWidth="1"/>
    <col min="12563" max="12563" width="21.453125" style="18" customWidth="1"/>
    <col min="12564" max="12566" width="20.7265625" style="18" customWidth="1"/>
    <col min="12567" max="12567" width="32.26953125" style="18" bestFit="1" customWidth="1"/>
    <col min="12568" max="12568" width="20.7265625" style="18" customWidth="1"/>
    <col min="12569" max="12569" width="22" style="18" customWidth="1"/>
    <col min="12570" max="12573" width="21.26953125" style="18" customWidth="1"/>
    <col min="12574" max="12574" width="22.26953125" style="18" customWidth="1"/>
    <col min="12575" max="12576" width="11.453125" style="18"/>
    <col min="12577" max="12577" width="14.81640625" style="18" bestFit="1" customWidth="1"/>
    <col min="12578" max="12802" width="11.453125" style="18"/>
    <col min="12803" max="12803" width="34.453125" style="18" customWidth="1"/>
    <col min="12804" max="12805" width="19.453125" style="18" bestFit="1" customWidth="1"/>
    <col min="12806" max="12806" width="19.7265625" style="18" customWidth="1"/>
    <col min="12807" max="12808" width="20.453125" style="18" customWidth="1"/>
    <col min="12809" max="12810" width="19.7265625" style="18" customWidth="1"/>
    <col min="12811" max="12811" width="25.26953125" style="18" customWidth="1"/>
    <col min="12812" max="12812" width="26" style="18" customWidth="1"/>
    <col min="12813" max="12813" width="22.26953125" style="18" customWidth="1"/>
    <col min="12814" max="12814" width="24.81640625" style="18" customWidth="1"/>
    <col min="12815" max="12815" width="21.1796875" style="18" customWidth="1"/>
    <col min="12816" max="12816" width="21.453125" style="18" customWidth="1"/>
    <col min="12817" max="12817" width="27.81640625" style="18" customWidth="1"/>
    <col min="12818" max="12818" width="23.453125" style="18" customWidth="1"/>
    <col min="12819" max="12819" width="21.453125" style="18" customWidth="1"/>
    <col min="12820" max="12822" width="20.7265625" style="18" customWidth="1"/>
    <col min="12823" max="12823" width="32.26953125" style="18" bestFit="1" customWidth="1"/>
    <col min="12824" max="12824" width="20.7265625" style="18" customWidth="1"/>
    <col min="12825" max="12825" width="22" style="18" customWidth="1"/>
    <col min="12826" max="12829" width="21.26953125" style="18" customWidth="1"/>
    <col min="12830" max="12830" width="22.26953125" style="18" customWidth="1"/>
    <col min="12831" max="12832" width="11.453125" style="18"/>
    <col min="12833" max="12833" width="14.81640625" style="18" bestFit="1" customWidth="1"/>
    <col min="12834" max="13058" width="11.453125" style="18"/>
    <col min="13059" max="13059" width="34.453125" style="18" customWidth="1"/>
    <col min="13060" max="13061" width="19.453125" style="18" bestFit="1" customWidth="1"/>
    <col min="13062" max="13062" width="19.7265625" style="18" customWidth="1"/>
    <col min="13063" max="13064" width="20.453125" style="18" customWidth="1"/>
    <col min="13065" max="13066" width="19.7265625" style="18" customWidth="1"/>
    <col min="13067" max="13067" width="25.26953125" style="18" customWidth="1"/>
    <col min="13068" max="13068" width="26" style="18" customWidth="1"/>
    <col min="13069" max="13069" width="22.26953125" style="18" customWidth="1"/>
    <col min="13070" max="13070" width="24.81640625" style="18" customWidth="1"/>
    <col min="13071" max="13071" width="21.1796875" style="18" customWidth="1"/>
    <col min="13072" max="13072" width="21.453125" style="18" customWidth="1"/>
    <col min="13073" max="13073" width="27.81640625" style="18" customWidth="1"/>
    <col min="13074" max="13074" width="23.453125" style="18" customWidth="1"/>
    <col min="13075" max="13075" width="21.453125" style="18" customWidth="1"/>
    <col min="13076" max="13078" width="20.7265625" style="18" customWidth="1"/>
    <col min="13079" max="13079" width="32.26953125" style="18" bestFit="1" customWidth="1"/>
    <col min="13080" max="13080" width="20.7265625" style="18" customWidth="1"/>
    <col min="13081" max="13081" width="22" style="18" customWidth="1"/>
    <col min="13082" max="13085" width="21.26953125" style="18" customWidth="1"/>
    <col min="13086" max="13086" width="22.26953125" style="18" customWidth="1"/>
    <col min="13087" max="13088" width="11.453125" style="18"/>
    <col min="13089" max="13089" width="14.81640625" style="18" bestFit="1" customWidth="1"/>
    <col min="13090" max="13314" width="11.453125" style="18"/>
    <col min="13315" max="13315" width="34.453125" style="18" customWidth="1"/>
    <col min="13316" max="13317" width="19.453125" style="18" bestFit="1" customWidth="1"/>
    <col min="13318" max="13318" width="19.7265625" style="18" customWidth="1"/>
    <col min="13319" max="13320" width="20.453125" style="18" customWidth="1"/>
    <col min="13321" max="13322" width="19.7265625" style="18" customWidth="1"/>
    <col min="13323" max="13323" width="25.26953125" style="18" customWidth="1"/>
    <col min="13324" max="13324" width="26" style="18" customWidth="1"/>
    <col min="13325" max="13325" width="22.26953125" style="18" customWidth="1"/>
    <col min="13326" max="13326" width="24.81640625" style="18" customWidth="1"/>
    <col min="13327" max="13327" width="21.1796875" style="18" customWidth="1"/>
    <col min="13328" max="13328" width="21.453125" style="18" customWidth="1"/>
    <col min="13329" max="13329" width="27.81640625" style="18" customWidth="1"/>
    <col min="13330" max="13330" width="23.453125" style="18" customWidth="1"/>
    <col min="13331" max="13331" width="21.453125" style="18" customWidth="1"/>
    <col min="13332" max="13334" width="20.7265625" style="18" customWidth="1"/>
    <col min="13335" max="13335" width="32.26953125" style="18" bestFit="1" customWidth="1"/>
    <col min="13336" max="13336" width="20.7265625" style="18" customWidth="1"/>
    <col min="13337" max="13337" width="22" style="18" customWidth="1"/>
    <col min="13338" max="13341" width="21.26953125" style="18" customWidth="1"/>
    <col min="13342" max="13342" width="22.26953125" style="18" customWidth="1"/>
    <col min="13343" max="13344" width="11.453125" style="18"/>
    <col min="13345" max="13345" width="14.81640625" style="18" bestFit="1" customWidth="1"/>
    <col min="13346" max="13570" width="11.453125" style="18"/>
    <col min="13571" max="13571" width="34.453125" style="18" customWidth="1"/>
    <col min="13572" max="13573" width="19.453125" style="18" bestFit="1" customWidth="1"/>
    <col min="13574" max="13574" width="19.7265625" style="18" customWidth="1"/>
    <col min="13575" max="13576" width="20.453125" style="18" customWidth="1"/>
    <col min="13577" max="13578" width="19.7265625" style="18" customWidth="1"/>
    <col min="13579" max="13579" width="25.26953125" style="18" customWidth="1"/>
    <col min="13580" max="13580" width="26" style="18" customWidth="1"/>
    <col min="13581" max="13581" width="22.26953125" style="18" customWidth="1"/>
    <col min="13582" max="13582" width="24.81640625" style="18" customWidth="1"/>
    <col min="13583" max="13583" width="21.1796875" style="18" customWidth="1"/>
    <col min="13584" max="13584" width="21.453125" style="18" customWidth="1"/>
    <col min="13585" max="13585" width="27.81640625" style="18" customWidth="1"/>
    <col min="13586" max="13586" width="23.453125" style="18" customWidth="1"/>
    <col min="13587" max="13587" width="21.453125" style="18" customWidth="1"/>
    <col min="13588" max="13590" width="20.7265625" style="18" customWidth="1"/>
    <col min="13591" max="13591" width="32.26953125" style="18" bestFit="1" customWidth="1"/>
    <col min="13592" max="13592" width="20.7265625" style="18" customWidth="1"/>
    <col min="13593" max="13593" width="22" style="18" customWidth="1"/>
    <col min="13594" max="13597" width="21.26953125" style="18" customWidth="1"/>
    <col min="13598" max="13598" width="22.26953125" style="18" customWidth="1"/>
    <col min="13599" max="13600" width="11.453125" style="18"/>
    <col min="13601" max="13601" width="14.81640625" style="18" bestFit="1" customWidth="1"/>
    <col min="13602" max="13826" width="11.453125" style="18"/>
    <col min="13827" max="13827" width="34.453125" style="18" customWidth="1"/>
    <col min="13828" max="13829" width="19.453125" style="18" bestFit="1" customWidth="1"/>
    <col min="13830" max="13830" width="19.7265625" style="18" customWidth="1"/>
    <col min="13831" max="13832" width="20.453125" style="18" customWidth="1"/>
    <col min="13833" max="13834" width="19.7265625" style="18" customWidth="1"/>
    <col min="13835" max="13835" width="25.26953125" style="18" customWidth="1"/>
    <col min="13836" max="13836" width="26" style="18" customWidth="1"/>
    <col min="13837" max="13837" width="22.26953125" style="18" customWidth="1"/>
    <col min="13838" max="13838" width="24.81640625" style="18" customWidth="1"/>
    <col min="13839" max="13839" width="21.1796875" style="18" customWidth="1"/>
    <col min="13840" max="13840" width="21.453125" style="18" customWidth="1"/>
    <col min="13841" max="13841" width="27.81640625" style="18" customWidth="1"/>
    <col min="13842" max="13842" width="23.453125" style="18" customWidth="1"/>
    <col min="13843" max="13843" width="21.453125" style="18" customWidth="1"/>
    <col min="13844" max="13846" width="20.7265625" style="18" customWidth="1"/>
    <col min="13847" max="13847" width="32.26953125" style="18" bestFit="1" customWidth="1"/>
    <col min="13848" max="13848" width="20.7265625" style="18" customWidth="1"/>
    <col min="13849" max="13849" width="22" style="18" customWidth="1"/>
    <col min="13850" max="13853" width="21.26953125" style="18" customWidth="1"/>
    <col min="13854" max="13854" width="22.26953125" style="18" customWidth="1"/>
    <col min="13855" max="13856" width="11.453125" style="18"/>
    <col min="13857" max="13857" width="14.81640625" style="18" bestFit="1" customWidth="1"/>
    <col min="13858" max="14082" width="11.453125" style="18"/>
    <col min="14083" max="14083" width="34.453125" style="18" customWidth="1"/>
    <col min="14084" max="14085" width="19.453125" style="18" bestFit="1" customWidth="1"/>
    <col min="14086" max="14086" width="19.7265625" style="18" customWidth="1"/>
    <col min="14087" max="14088" width="20.453125" style="18" customWidth="1"/>
    <col min="14089" max="14090" width="19.7265625" style="18" customWidth="1"/>
    <col min="14091" max="14091" width="25.26953125" style="18" customWidth="1"/>
    <col min="14092" max="14092" width="26" style="18" customWidth="1"/>
    <col min="14093" max="14093" width="22.26953125" style="18" customWidth="1"/>
    <col min="14094" max="14094" width="24.81640625" style="18" customWidth="1"/>
    <col min="14095" max="14095" width="21.1796875" style="18" customWidth="1"/>
    <col min="14096" max="14096" width="21.453125" style="18" customWidth="1"/>
    <col min="14097" max="14097" width="27.81640625" style="18" customWidth="1"/>
    <col min="14098" max="14098" width="23.453125" style="18" customWidth="1"/>
    <col min="14099" max="14099" width="21.453125" style="18" customWidth="1"/>
    <col min="14100" max="14102" width="20.7265625" style="18" customWidth="1"/>
    <col min="14103" max="14103" width="32.26953125" style="18" bestFit="1" customWidth="1"/>
    <col min="14104" max="14104" width="20.7265625" style="18" customWidth="1"/>
    <col min="14105" max="14105" width="22" style="18" customWidth="1"/>
    <col min="14106" max="14109" width="21.26953125" style="18" customWidth="1"/>
    <col min="14110" max="14110" width="22.26953125" style="18" customWidth="1"/>
    <col min="14111" max="14112" width="11.453125" style="18"/>
    <col min="14113" max="14113" width="14.81640625" style="18" bestFit="1" customWidth="1"/>
    <col min="14114" max="14338" width="11.453125" style="18"/>
    <col min="14339" max="14339" width="34.453125" style="18" customWidth="1"/>
    <col min="14340" max="14341" width="19.453125" style="18" bestFit="1" customWidth="1"/>
    <col min="14342" max="14342" width="19.7265625" style="18" customWidth="1"/>
    <col min="14343" max="14344" width="20.453125" style="18" customWidth="1"/>
    <col min="14345" max="14346" width="19.7265625" style="18" customWidth="1"/>
    <col min="14347" max="14347" width="25.26953125" style="18" customWidth="1"/>
    <col min="14348" max="14348" width="26" style="18" customWidth="1"/>
    <col min="14349" max="14349" width="22.26953125" style="18" customWidth="1"/>
    <col min="14350" max="14350" width="24.81640625" style="18" customWidth="1"/>
    <col min="14351" max="14351" width="21.1796875" style="18" customWidth="1"/>
    <col min="14352" max="14352" width="21.453125" style="18" customWidth="1"/>
    <col min="14353" max="14353" width="27.81640625" style="18" customWidth="1"/>
    <col min="14354" max="14354" width="23.453125" style="18" customWidth="1"/>
    <col min="14355" max="14355" width="21.453125" style="18" customWidth="1"/>
    <col min="14356" max="14358" width="20.7265625" style="18" customWidth="1"/>
    <col min="14359" max="14359" width="32.26953125" style="18" bestFit="1" customWidth="1"/>
    <col min="14360" max="14360" width="20.7265625" style="18" customWidth="1"/>
    <col min="14361" max="14361" width="22" style="18" customWidth="1"/>
    <col min="14362" max="14365" width="21.26953125" style="18" customWidth="1"/>
    <col min="14366" max="14366" width="22.26953125" style="18" customWidth="1"/>
    <col min="14367" max="14368" width="11.453125" style="18"/>
    <col min="14369" max="14369" width="14.81640625" style="18" bestFit="1" customWidth="1"/>
    <col min="14370" max="14594" width="11.453125" style="18"/>
    <col min="14595" max="14595" width="34.453125" style="18" customWidth="1"/>
    <col min="14596" max="14597" width="19.453125" style="18" bestFit="1" customWidth="1"/>
    <col min="14598" max="14598" width="19.7265625" style="18" customWidth="1"/>
    <col min="14599" max="14600" width="20.453125" style="18" customWidth="1"/>
    <col min="14601" max="14602" width="19.7265625" style="18" customWidth="1"/>
    <col min="14603" max="14603" width="25.26953125" style="18" customWidth="1"/>
    <col min="14604" max="14604" width="26" style="18" customWidth="1"/>
    <col min="14605" max="14605" width="22.26953125" style="18" customWidth="1"/>
    <col min="14606" max="14606" width="24.81640625" style="18" customWidth="1"/>
    <col min="14607" max="14607" width="21.1796875" style="18" customWidth="1"/>
    <col min="14608" max="14608" width="21.453125" style="18" customWidth="1"/>
    <col min="14609" max="14609" width="27.81640625" style="18" customWidth="1"/>
    <col min="14610" max="14610" width="23.453125" style="18" customWidth="1"/>
    <col min="14611" max="14611" width="21.453125" style="18" customWidth="1"/>
    <col min="14612" max="14614" width="20.7265625" style="18" customWidth="1"/>
    <col min="14615" max="14615" width="32.26953125" style="18" bestFit="1" customWidth="1"/>
    <col min="14616" max="14616" width="20.7265625" style="18" customWidth="1"/>
    <col min="14617" max="14617" width="22" style="18" customWidth="1"/>
    <col min="14618" max="14621" width="21.26953125" style="18" customWidth="1"/>
    <col min="14622" max="14622" width="22.26953125" style="18" customWidth="1"/>
    <col min="14623" max="14624" width="11.453125" style="18"/>
    <col min="14625" max="14625" width="14.81640625" style="18" bestFit="1" customWidth="1"/>
    <col min="14626" max="14850" width="11.453125" style="18"/>
    <col min="14851" max="14851" width="34.453125" style="18" customWidth="1"/>
    <col min="14852" max="14853" width="19.453125" style="18" bestFit="1" customWidth="1"/>
    <col min="14854" max="14854" width="19.7265625" style="18" customWidth="1"/>
    <col min="14855" max="14856" width="20.453125" style="18" customWidth="1"/>
    <col min="14857" max="14858" width="19.7265625" style="18" customWidth="1"/>
    <col min="14859" max="14859" width="25.26953125" style="18" customWidth="1"/>
    <col min="14860" max="14860" width="26" style="18" customWidth="1"/>
    <col min="14861" max="14861" width="22.26953125" style="18" customWidth="1"/>
    <col min="14862" max="14862" width="24.81640625" style="18" customWidth="1"/>
    <col min="14863" max="14863" width="21.1796875" style="18" customWidth="1"/>
    <col min="14864" max="14864" width="21.453125" style="18" customWidth="1"/>
    <col min="14865" max="14865" width="27.81640625" style="18" customWidth="1"/>
    <col min="14866" max="14866" width="23.453125" style="18" customWidth="1"/>
    <col min="14867" max="14867" width="21.453125" style="18" customWidth="1"/>
    <col min="14868" max="14870" width="20.7265625" style="18" customWidth="1"/>
    <col min="14871" max="14871" width="32.26953125" style="18" bestFit="1" customWidth="1"/>
    <col min="14872" max="14872" width="20.7265625" style="18" customWidth="1"/>
    <col min="14873" max="14873" width="22" style="18" customWidth="1"/>
    <col min="14874" max="14877" width="21.26953125" style="18" customWidth="1"/>
    <col min="14878" max="14878" width="22.26953125" style="18" customWidth="1"/>
    <col min="14879" max="14880" width="11.453125" style="18"/>
    <col min="14881" max="14881" width="14.81640625" style="18" bestFit="1" customWidth="1"/>
    <col min="14882" max="15106" width="11.453125" style="18"/>
    <col min="15107" max="15107" width="34.453125" style="18" customWidth="1"/>
    <col min="15108" max="15109" width="19.453125" style="18" bestFit="1" customWidth="1"/>
    <col min="15110" max="15110" width="19.7265625" style="18" customWidth="1"/>
    <col min="15111" max="15112" width="20.453125" style="18" customWidth="1"/>
    <col min="15113" max="15114" width="19.7265625" style="18" customWidth="1"/>
    <col min="15115" max="15115" width="25.26953125" style="18" customWidth="1"/>
    <col min="15116" max="15116" width="26" style="18" customWidth="1"/>
    <col min="15117" max="15117" width="22.26953125" style="18" customWidth="1"/>
    <col min="15118" max="15118" width="24.81640625" style="18" customWidth="1"/>
    <col min="15119" max="15119" width="21.1796875" style="18" customWidth="1"/>
    <col min="15120" max="15120" width="21.453125" style="18" customWidth="1"/>
    <col min="15121" max="15121" width="27.81640625" style="18" customWidth="1"/>
    <col min="15122" max="15122" width="23.453125" style="18" customWidth="1"/>
    <col min="15123" max="15123" width="21.453125" style="18" customWidth="1"/>
    <col min="15124" max="15126" width="20.7265625" style="18" customWidth="1"/>
    <col min="15127" max="15127" width="32.26953125" style="18" bestFit="1" customWidth="1"/>
    <col min="15128" max="15128" width="20.7265625" style="18" customWidth="1"/>
    <col min="15129" max="15129" width="22" style="18" customWidth="1"/>
    <col min="15130" max="15133" width="21.26953125" style="18" customWidth="1"/>
    <col min="15134" max="15134" width="22.26953125" style="18" customWidth="1"/>
    <col min="15135" max="15136" width="11.453125" style="18"/>
    <col min="15137" max="15137" width="14.81640625" style="18" bestFit="1" customWidth="1"/>
    <col min="15138" max="15362" width="11.453125" style="18"/>
    <col min="15363" max="15363" width="34.453125" style="18" customWidth="1"/>
    <col min="15364" max="15365" width="19.453125" style="18" bestFit="1" customWidth="1"/>
    <col min="15366" max="15366" width="19.7265625" style="18" customWidth="1"/>
    <col min="15367" max="15368" width="20.453125" style="18" customWidth="1"/>
    <col min="15369" max="15370" width="19.7265625" style="18" customWidth="1"/>
    <col min="15371" max="15371" width="25.26953125" style="18" customWidth="1"/>
    <col min="15372" max="15372" width="26" style="18" customWidth="1"/>
    <col min="15373" max="15373" width="22.26953125" style="18" customWidth="1"/>
    <col min="15374" max="15374" width="24.81640625" style="18" customWidth="1"/>
    <col min="15375" max="15375" width="21.1796875" style="18" customWidth="1"/>
    <col min="15376" max="15376" width="21.453125" style="18" customWidth="1"/>
    <col min="15377" max="15377" width="27.81640625" style="18" customWidth="1"/>
    <col min="15378" max="15378" width="23.453125" style="18" customWidth="1"/>
    <col min="15379" max="15379" width="21.453125" style="18" customWidth="1"/>
    <col min="15380" max="15382" width="20.7265625" style="18" customWidth="1"/>
    <col min="15383" max="15383" width="32.26953125" style="18" bestFit="1" customWidth="1"/>
    <col min="15384" max="15384" width="20.7265625" style="18" customWidth="1"/>
    <col min="15385" max="15385" width="22" style="18" customWidth="1"/>
    <col min="15386" max="15389" width="21.26953125" style="18" customWidth="1"/>
    <col min="15390" max="15390" width="22.26953125" style="18" customWidth="1"/>
    <col min="15391" max="15392" width="11.453125" style="18"/>
    <col min="15393" max="15393" width="14.81640625" style="18" bestFit="1" customWidth="1"/>
    <col min="15394" max="15618" width="11.453125" style="18"/>
    <col min="15619" max="15619" width="34.453125" style="18" customWidth="1"/>
    <col min="15620" max="15621" width="19.453125" style="18" bestFit="1" customWidth="1"/>
    <col min="15622" max="15622" width="19.7265625" style="18" customWidth="1"/>
    <col min="15623" max="15624" width="20.453125" style="18" customWidth="1"/>
    <col min="15625" max="15626" width="19.7265625" style="18" customWidth="1"/>
    <col min="15627" max="15627" width="25.26953125" style="18" customWidth="1"/>
    <col min="15628" max="15628" width="26" style="18" customWidth="1"/>
    <col min="15629" max="15629" width="22.26953125" style="18" customWidth="1"/>
    <col min="15630" max="15630" width="24.81640625" style="18" customWidth="1"/>
    <col min="15631" max="15631" width="21.1796875" style="18" customWidth="1"/>
    <col min="15632" max="15632" width="21.453125" style="18" customWidth="1"/>
    <col min="15633" max="15633" width="27.81640625" style="18" customWidth="1"/>
    <col min="15634" max="15634" width="23.453125" style="18" customWidth="1"/>
    <col min="15635" max="15635" width="21.453125" style="18" customWidth="1"/>
    <col min="15636" max="15638" width="20.7265625" style="18" customWidth="1"/>
    <col min="15639" max="15639" width="32.26953125" style="18" bestFit="1" customWidth="1"/>
    <col min="15640" max="15640" width="20.7265625" style="18" customWidth="1"/>
    <col min="15641" max="15641" width="22" style="18" customWidth="1"/>
    <col min="15642" max="15645" width="21.26953125" style="18" customWidth="1"/>
    <col min="15646" max="15646" width="22.26953125" style="18" customWidth="1"/>
    <col min="15647" max="15648" width="11.453125" style="18"/>
    <col min="15649" max="15649" width="14.81640625" style="18" bestFit="1" customWidth="1"/>
    <col min="15650" max="15874" width="11.453125" style="18"/>
    <col min="15875" max="15875" width="34.453125" style="18" customWidth="1"/>
    <col min="15876" max="15877" width="19.453125" style="18" bestFit="1" customWidth="1"/>
    <col min="15878" max="15878" width="19.7265625" style="18" customWidth="1"/>
    <col min="15879" max="15880" width="20.453125" style="18" customWidth="1"/>
    <col min="15881" max="15882" width="19.7265625" style="18" customWidth="1"/>
    <col min="15883" max="15883" width="25.26953125" style="18" customWidth="1"/>
    <col min="15884" max="15884" width="26" style="18" customWidth="1"/>
    <col min="15885" max="15885" width="22.26953125" style="18" customWidth="1"/>
    <col min="15886" max="15886" width="24.81640625" style="18" customWidth="1"/>
    <col min="15887" max="15887" width="21.1796875" style="18" customWidth="1"/>
    <col min="15888" max="15888" width="21.453125" style="18" customWidth="1"/>
    <col min="15889" max="15889" width="27.81640625" style="18" customWidth="1"/>
    <col min="15890" max="15890" width="23.453125" style="18" customWidth="1"/>
    <col min="15891" max="15891" width="21.453125" style="18" customWidth="1"/>
    <col min="15892" max="15894" width="20.7265625" style="18" customWidth="1"/>
    <col min="15895" max="15895" width="32.26953125" style="18" bestFit="1" customWidth="1"/>
    <col min="15896" max="15896" width="20.7265625" style="18" customWidth="1"/>
    <col min="15897" max="15897" width="22" style="18" customWidth="1"/>
    <col min="15898" max="15901" width="21.26953125" style="18" customWidth="1"/>
    <col min="15902" max="15902" width="22.26953125" style="18" customWidth="1"/>
    <col min="15903" max="15904" width="11.453125" style="18"/>
    <col min="15905" max="15905" width="14.81640625" style="18" bestFit="1" customWidth="1"/>
    <col min="15906" max="16130" width="11.453125" style="18"/>
    <col min="16131" max="16131" width="34.453125" style="18" customWidth="1"/>
    <col min="16132" max="16133" width="19.453125" style="18" bestFit="1" customWidth="1"/>
    <col min="16134" max="16134" width="19.7265625" style="18" customWidth="1"/>
    <col min="16135" max="16136" width="20.453125" style="18" customWidth="1"/>
    <col min="16137" max="16138" width="19.7265625" style="18" customWidth="1"/>
    <col min="16139" max="16139" width="25.26953125" style="18" customWidth="1"/>
    <col min="16140" max="16140" width="26" style="18" customWidth="1"/>
    <col min="16141" max="16141" width="22.26953125" style="18" customWidth="1"/>
    <col min="16142" max="16142" width="24.81640625" style="18" customWidth="1"/>
    <col min="16143" max="16143" width="21.1796875" style="18" customWidth="1"/>
    <col min="16144" max="16144" width="21.453125" style="18" customWidth="1"/>
    <col min="16145" max="16145" width="27.81640625" style="18" customWidth="1"/>
    <col min="16146" max="16146" width="23.453125" style="18" customWidth="1"/>
    <col min="16147" max="16147" width="21.453125" style="18" customWidth="1"/>
    <col min="16148" max="16150" width="20.7265625" style="18" customWidth="1"/>
    <col min="16151" max="16151" width="32.26953125" style="18" bestFit="1" customWidth="1"/>
    <col min="16152" max="16152" width="20.7265625" style="18" customWidth="1"/>
    <col min="16153" max="16153" width="22" style="18" customWidth="1"/>
    <col min="16154" max="16157" width="21.26953125" style="18" customWidth="1"/>
    <col min="16158" max="16158" width="22.26953125" style="18" customWidth="1"/>
    <col min="16159" max="16160" width="11.453125" style="18"/>
    <col min="16161" max="16161" width="14.81640625" style="18" bestFit="1" customWidth="1"/>
    <col min="16162" max="16384" width="11.453125" style="18"/>
  </cols>
  <sheetData>
    <row r="1" spans="1:30" s="3" customFormat="1" ht="29.5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29.5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29.5" x14ac:dyDescent="0.35">
      <c r="A3" s="306" t="s">
        <v>0</v>
      </c>
      <c r="B3" s="306"/>
      <c r="C3" s="306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2"/>
      <c r="Z3" s="2"/>
      <c r="AA3" s="2"/>
      <c r="AB3" s="2"/>
      <c r="AC3" s="2"/>
      <c r="AD3" s="4"/>
    </row>
    <row r="4" spans="1:30" s="3" customFormat="1" ht="29.5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29.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29.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29.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29.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5" x14ac:dyDescent="0.35">
      <c r="A9" s="4" t="s">
        <v>1</v>
      </c>
      <c r="B9" s="4"/>
      <c r="C9" s="4"/>
      <c r="D9" s="1"/>
      <c r="E9" s="293" t="s">
        <v>2</v>
      </c>
      <c r="F9" s="293"/>
      <c r="G9" s="293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293"/>
      <c r="S9" s="293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35">
      <c r="A10" s="4"/>
      <c r="B10" s="4"/>
      <c r="C10" s="4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5" x14ac:dyDescent="0.35">
      <c r="A11" s="4" t="s">
        <v>4</v>
      </c>
      <c r="B11" s="4"/>
      <c r="C11" s="4"/>
      <c r="D11" s="1"/>
      <c r="E11" s="6">
        <v>2</v>
      </c>
      <c r="F11" s="1"/>
      <c r="G11" s="1"/>
      <c r="H11" s="1"/>
      <c r="I11" s="1"/>
      <c r="J11" s="1"/>
      <c r="K11" s="294" t="s">
        <v>5</v>
      </c>
      <c r="L11" s="294"/>
      <c r="M11" s="7"/>
      <c r="N11" s="7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5" x14ac:dyDescent="0.35">
      <c r="A12" s="4"/>
      <c r="B12" s="4"/>
      <c r="C12" s="4"/>
      <c r="D12" s="1"/>
      <c r="E12" s="5"/>
      <c r="F12" s="1"/>
      <c r="G12" s="1"/>
      <c r="H12" s="1"/>
      <c r="I12" s="1"/>
      <c r="J12" s="1"/>
      <c r="K12" s="7"/>
      <c r="L12" s="7"/>
      <c r="M12" s="7"/>
      <c r="N12" s="7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5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1"/>
      <c r="X13" s="1"/>
      <c r="Y13" s="1"/>
    </row>
    <row r="14" spans="1:30" s="3" customFormat="1" ht="25.5" thickBot="1" x14ac:dyDescent="0.4">
      <c r="A14" s="4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5.5" thickBot="1" x14ac:dyDescent="0.4">
      <c r="A15" s="88" t="s">
        <v>7</v>
      </c>
      <c r="B15" s="303" t="s">
        <v>25</v>
      </c>
      <c r="C15" s="304"/>
      <c r="D15" s="304"/>
      <c r="E15" s="304"/>
      <c r="F15" s="304"/>
      <c r="G15" s="304"/>
      <c r="H15" s="304"/>
      <c r="I15" s="304"/>
      <c r="J15" s="304"/>
      <c r="K15" s="305"/>
      <c r="L15" s="297" t="s">
        <v>8</v>
      </c>
      <c r="M15" s="298"/>
      <c r="N15" s="298"/>
      <c r="O15" s="298"/>
      <c r="P15" s="298"/>
      <c r="Q15" s="298"/>
      <c r="R15" s="298"/>
      <c r="S15" s="299"/>
      <c r="T15" s="12"/>
    </row>
    <row r="16" spans="1:30" ht="40" customHeight="1" x14ac:dyDescent="0.35">
      <c r="A16" s="89" t="s">
        <v>9</v>
      </c>
      <c r="B16" s="16"/>
      <c r="C16" s="15"/>
      <c r="D16" s="20"/>
      <c r="E16" s="15"/>
      <c r="F16" s="15"/>
      <c r="G16" s="15"/>
      <c r="H16" s="20"/>
      <c r="I16" s="15"/>
      <c r="J16" s="15"/>
      <c r="K16" s="120"/>
      <c r="L16" s="129"/>
      <c r="M16" s="130"/>
      <c r="N16" s="130"/>
      <c r="O16" s="130"/>
      <c r="P16" s="130"/>
      <c r="Q16" s="130"/>
      <c r="R16" s="130"/>
      <c r="S16" s="131"/>
      <c r="T16" s="17" t="s">
        <v>10</v>
      </c>
      <c r="V16" s="19"/>
      <c r="W16" s="19"/>
    </row>
    <row r="17" spans="1:30" ht="40" customHeight="1" x14ac:dyDescent="0.35">
      <c r="A17" s="90" t="s">
        <v>11</v>
      </c>
      <c r="B17" s="14">
        <v>1</v>
      </c>
      <c r="C17" s="20">
        <v>2</v>
      </c>
      <c r="D17" s="20">
        <v>3</v>
      </c>
      <c r="E17" s="20">
        <v>4</v>
      </c>
      <c r="F17" s="20">
        <v>5</v>
      </c>
      <c r="G17" s="20">
        <v>6</v>
      </c>
      <c r="H17" s="20">
        <v>7</v>
      </c>
      <c r="I17" s="20">
        <v>8</v>
      </c>
      <c r="J17" s="20">
        <v>9</v>
      </c>
      <c r="K17" s="121">
        <v>10</v>
      </c>
      <c r="L17" s="14">
        <v>1</v>
      </c>
      <c r="M17" s="20">
        <v>2</v>
      </c>
      <c r="N17" s="20">
        <v>3</v>
      </c>
      <c r="O17" s="20">
        <v>4</v>
      </c>
      <c r="P17" s="20">
        <v>1</v>
      </c>
      <c r="Q17" s="20">
        <v>2</v>
      </c>
      <c r="R17" s="20">
        <v>3</v>
      </c>
      <c r="S17" s="21">
        <v>4</v>
      </c>
      <c r="T17" s="17"/>
      <c r="V17" s="2"/>
      <c r="W17" s="19"/>
    </row>
    <row r="18" spans="1:30" ht="40" customHeight="1" x14ac:dyDescent="0.35">
      <c r="A18" s="91" t="s">
        <v>12</v>
      </c>
      <c r="B18" s="22">
        <v>9.7859999999999996</v>
      </c>
      <c r="C18" s="23">
        <v>9.7859999999999996</v>
      </c>
      <c r="D18" s="23">
        <v>9.7859999999999996</v>
      </c>
      <c r="E18" s="23">
        <v>9.7859999999999996</v>
      </c>
      <c r="F18" s="23">
        <v>9.7859999999999996</v>
      </c>
      <c r="G18" s="23">
        <v>9.7859999999999996</v>
      </c>
      <c r="H18" s="23">
        <v>9.7859999999999996</v>
      </c>
      <c r="I18" s="23">
        <v>9.7720000000000002</v>
      </c>
      <c r="J18" s="23">
        <v>9.7720000000000002</v>
      </c>
      <c r="K18" s="122">
        <v>9.7720000000000002</v>
      </c>
      <c r="L18" s="22">
        <v>9.7439999999999998</v>
      </c>
      <c r="M18" s="23">
        <v>9.73</v>
      </c>
      <c r="N18" s="23">
        <v>9.73</v>
      </c>
      <c r="O18" s="23">
        <v>9.73</v>
      </c>
      <c r="P18" s="23">
        <v>9.73</v>
      </c>
      <c r="Q18" s="23">
        <v>9.73</v>
      </c>
      <c r="R18" s="23">
        <v>9.73</v>
      </c>
      <c r="S18" s="24">
        <v>9.73</v>
      </c>
      <c r="T18" s="25">
        <f>SUM(B18:S18)</f>
        <v>175.67199999999997</v>
      </c>
      <c r="V18" s="2">
        <v>14</v>
      </c>
      <c r="W18" s="19"/>
    </row>
    <row r="19" spans="1:30" ht="40" customHeight="1" x14ac:dyDescent="0.35">
      <c r="A19" s="92" t="s">
        <v>13</v>
      </c>
      <c r="B19" s="22">
        <v>11.5335</v>
      </c>
      <c r="C19" s="23">
        <v>11.5335</v>
      </c>
      <c r="D19" s="23">
        <v>11.5335</v>
      </c>
      <c r="E19" s="23">
        <v>11.5335</v>
      </c>
      <c r="F19" s="23">
        <v>11.5335</v>
      </c>
      <c r="G19" s="23">
        <v>11.5335</v>
      </c>
      <c r="H19" s="23">
        <v>11.5335</v>
      </c>
      <c r="I19" s="23">
        <v>11.516999999999999</v>
      </c>
      <c r="J19" s="23">
        <v>11.516999999999999</v>
      </c>
      <c r="K19" s="122">
        <v>11.516999999999999</v>
      </c>
      <c r="L19" s="22">
        <v>11.484</v>
      </c>
      <c r="M19" s="23">
        <v>11.467499999999999</v>
      </c>
      <c r="N19" s="23">
        <v>11.467499999999999</v>
      </c>
      <c r="O19" s="23">
        <v>11.467499999999999</v>
      </c>
      <c r="P19" s="23">
        <v>11.467499999999999</v>
      </c>
      <c r="Q19" s="23">
        <v>11.467499999999999</v>
      </c>
      <c r="R19" s="23">
        <v>11.467499999999999</v>
      </c>
      <c r="S19" s="24">
        <v>11.467499999999999</v>
      </c>
      <c r="T19" s="25">
        <f t="shared" ref="T19:T24" si="0">SUM(B19:S19)</f>
        <v>207.042</v>
      </c>
      <c r="V19" s="2">
        <v>16.5</v>
      </c>
      <c r="W19" s="19"/>
    </row>
    <row r="20" spans="1:30" ht="39.75" customHeight="1" x14ac:dyDescent="0.35">
      <c r="A20" s="91" t="s">
        <v>14</v>
      </c>
      <c r="B20" s="76">
        <v>14.329499999999999</v>
      </c>
      <c r="C20" s="23">
        <v>14.329499999999999</v>
      </c>
      <c r="D20" s="23">
        <v>14.329499999999999</v>
      </c>
      <c r="E20" s="23">
        <v>14.329499999999999</v>
      </c>
      <c r="F20" s="23">
        <v>14.329499999999999</v>
      </c>
      <c r="G20" s="23">
        <v>14.329499999999999</v>
      </c>
      <c r="H20" s="23">
        <v>14.329499999999999</v>
      </c>
      <c r="I20" s="23">
        <v>14.308999999999999</v>
      </c>
      <c r="J20" s="23">
        <v>14.308999999999999</v>
      </c>
      <c r="K20" s="122">
        <v>14.308999999999999</v>
      </c>
      <c r="L20" s="22">
        <v>14.268000000000001</v>
      </c>
      <c r="M20" s="23">
        <v>14.2475</v>
      </c>
      <c r="N20" s="23">
        <v>14.2475</v>
      </c>
      <c r="O20" s="23">
        <v>14.2475</v>
      </c>
      <c r="P20" s="23">
        <v>14.2475</v>
      </c>
      <c r="Q20" s="23">
        <v>14.2475</v>
      </c>
      <c r="R20" s="23">
        <v>14.2475</v>
      </c>
      <c r="S20" s="24">
        <v>14.2475</v>
      </c>
      <c r="T20" s="25">
        <f t="shared" si="0"/>
        <v>257.23399999999998</v>
      </c>
      <c r="V20" s="2">
        <v>20.5</v>
      </c>
      <c r="W20" s="19"/>
    </row>
    <row r="21" spans="1:30" ht="40" customHeight="1" x14ac:dyDescent="0.35">
      <c r="A21" s="92" t="s">
        <v>15</v>
      </c>
      <c r="B21" s="22">
        <v>16.426500000000001</v>
      </c>
      <c r="C21" s="23">
        <v>16.426500000000001</v>
      </c>
      <c r="D21" s="23">
        <v>16.426500000000001</v>
      </c>
      <c r="E21" s="23">
        <v>16.426500000000001</v>
      </c>
      <c r="F21" s="23">
        <v>16.426500000000001</v>
      </c>
      <c r="G21" s="23">
        <v>16.426500000000001</v>
      </c>
      <c r="H21" s="23">
        <v>16.426500000000001</v>
      </c>
      <c r="I21" s="23">
        <v>16.402999999999999</v>
      </c>
      <c r="J21" s="23">
        <v>16.402999999999999</v>
      </c>
      <c r="K21" s="122">
        <v>16.402999999999999</v>
      </c>
      <c r="L21" s="22">
        <v>16.356000000000002</v>
      </c>
      <c r="M21" s="23">
        <v>16.3325</v>
      </c>
      <c r="N21" s="23">
        <v>16.3325</v>
      </c>
      <c r="O21" s="23">
        <v>16.3325</v>
      </c>
      <c r="P21" s="23">
        <v>16.3325</v>
      </c>
      <c r="Q21" s="23">
        <v>16.3325</v>
      </c>
      <c r="R21" s="23">
        <v>16.3325</v>
      </c>
      <c r="S21" s="24">
        <v>16.3325</v>
      </c>
      <c r="T21" s="25">
        <f t="shared" si="0"/>
        <v>294.87799999999999</v>
      </c>
      <c r="V21" s="2">
        <v>23.5</v>
      </c>
      <c r="W21" s="19"/>
    </row>
    <row r="22" spans="1:30" ht="40" customHeight="1" x14ac:dyDescent="0.35">
      <c r="A22" s="91" t="s">
        <v>16</v>
      </c>
      <c r="B22" s="22">
        <f t="shared" ref="B22:K22" si="1">B27*$V$22/1000</f>
        <v>18.652799999999999</v>
      </c>
      <c r="C22" s="23">
        <f t="shared" si="1"/>
        <v>18.679600000000001</v>
      </c>
      <c r="D22" s="23">
        <f t="shared" si="1"/>
        <v>18.706400000000002</v>
      </c>
      <c r="E22" s="23">
        <f t="shared" si="1"/>
        <v>18.706400000000002</v>
      </c>
      <c r="F22" s="23">
        <f t="shared" si="1"/>
        <v>18.706400000000002</v>
      </c>
      <c r="G22" s="23">
        <f t="shared" si="1"/>
        <v>18.626000000000001</v>
      </c>
      <c r="H22" s="23">
        <f t="shared" si="1"/>
        <v>18.679600000000001</v>
      </c>
      <c r="I22" s="23">
        <f t="shared" si="1"/>
        <v>18.652799999999999</v>
      </c>
      <c r="J22" s="23">
        <f t="shared" si="1"/>
        <v>18.5992</v>
      </c>
      <c r="K22" s="122">
        <f t="shared" si="1"/>
        <v>18.626000000000001</v>
      </c>
      <c r="L22" s="22">
        <v>17.795200000000001</v>
      </c>
      <c r="M22" s="23">
        <v>21.815200000000001</v>
      </c>
      <c r="N22" s="23">
        <v>21.815200000000001</v>
      </c>
      <c r="O22" s="23">
        <v>18.813600000000001</v>
      </c>
      <c r="P22" s="23">
        <v>18.813600000000001</v>
      </c>
      <c r="Q22" s="23">
        <v>28.756400000000003</v>
      </c>
      <c r="R22" s="23">
        <v>19.644400000000001</v>
      </c>
      <c r="S22" s="24">
        <v>18.5992</v>
      </c>
      <c r="T22" s="25">
        <f t="shared" si="0"/>
        <v>352.68800000000005</v>
      </c>
      <c r="V22" s="2">
        <v>26.8</v>
      </c>
      <c r="W22" s="19"/>
    </row>
    <row r="23" spans="1:30" ht="40" customHeight="1" x14ac:dyDescent="0.35">
      <c r="A23" s="92" t="s">
        <v>17</v>
      </c>
      <c r="B23" s="22">
        <f t="shared" ref="B23:K23" si="2">B27*$V$23/1000</f>
        <v>20.532</v>
      </c>
      <c r="C23" s="23">
        <f t="shared" si="2"/>
        <v>20.561499999999999</v>
      </c>
      <c r="D23" s="23">
        <f t="shared" si="2"/>
        <v>20.591000000000001</v>
      </c>
      <c r="E23" s="23">
        <f t="shared" si="2"/>
        <v>20.591000000000001</v>
      </c>
      <c r="F23" s="23">
        <f t="shared" si="2"/>
        <v>20.591000000000001</v>
      </c>
      <c r="G23" s="23">
        <f t="shared" si="2"/>
        <v>20.502500000000001</v>
      </c>
      <c r="H23" s="23">
        <f t="shared" si="2"/>
        <v>20.561499999999999</v>
      </c>
      <c r="I23" s="23">
        <f t="shared" si="2"/>
        <v>20.532</v>
      </c>
      <c r="J23" s="23">
        <f t="shared" si="2"/>
        <v>20.472999999999999</v>
      </c>
      <c r="K23" s="122">
        <f t="shared" si="2"/>
        <v>20.502500000000001</v>
      </c>
      <c r="L23" s="22">
        <v>19.588000000000001</v>
      </c>
      <c r="M23" s="23">
        <v>24.013000000000002</v>
      </c>
      <c r="N23" s="23">
        <v>24.013000000000002</v>
      </c>
      <c r="O23" s="23">
        <v>20.709</v>
      </c>
      <c r="P23" s="23">
        <v>20.709</v>
      </c>
      <c r="Q23" s="23">
        <v>31.653500000000001</v>
      </c>
      <c r="R23" s="23">
        <v>21.6235</v>
      </c>
      <c r="S23" s="24">
        <v>20.472999999999999</v>
      </c>
      <c r="T23" s="25">
        <f t="shared" si="0"/>
        <v>388.21999999999997</v>
      </c>
      <c r="V23" s="2">
        <v>29.5</v>
      </c>
      <c r="W23" s="19"/>
    </row>
    <row r="24" spans="1:30" ht="40" customHeight="1" x14ac:dyDescent="0.35">
      <c r="A24" s="91" t="s">
        <v>18</v>
      </c>
      <c r="B24" s="22">
        <f t="shared" ref="B24:K24" si="3">B27*$V$24/1000</f>
        <v>22.271999999999998</v>
      </c>
      <c r="C24" s="23">
        <f t="shared" si="3"/>
        <v>22.303999999999998</v>
      </c>
      <c r="D24" s="23">
        <f t="shared" si="3"/>
        <v>22.335999999999999</v>
      </c>
      <c r="E24" s="23">
        <f t="shared" si="3"/>
        <v>22.335999999999999</v>
      </c>
      <c r="F24" s="23">
        <f t="shared" si="3"/>
        <v>22.335999999999999</v>
      </c>
      <c r="G24" s="23">
        <f t="shared" si="3"/>
        <v>22.24</v>
      </c>
      <c r="H24" s="23">
        <f t="shared" si="3"/>
        <v>22.303999999999998</v>
      </c>
      <c r="I24" s="23">
        <f t="shared" si="3"/>
        <v>22.271999999999998</v>
      </c>
      <c r="J24" s="23">
        <f t="shared" si="3"/>
        <v>22.207999999999998</v>
      </c>
      <c r="K24" s="122">
        <f t="shared" si="3"/>
        <v>22.24</v>
      </c>
      <c r="L24" s="22">
        <f>L27*$V$24/1000</f>
        <v>21.248000000000001</v>
      </c>
      <c r="M24" s="23">
        <f t="shared" ref="M24:R24" si="4">M27*$V$24/1000</f>
        <v>26.047999999999998</v>
      </c>
      <c r="N24" s="23">
        <f t="shared" si="4"/>
        <v>26.047999999999998</v>
      </c>
      <c r="O24" s="23">
        <f t="shared" si="4"/>
        <v>22.463999999999999</v>
      </c>
      <c r="P24" s="23">
        <f t="shared" si="4"/>
        <v>22.463999999999999</v>
      </c>
      <c r="Q24" s="23">
        <f t="shared" si="4"/>
        <v>34.335999999999999</v>
      </c>
      <c r="R24" s="23">
        <f t="shared" si="4"/>
        <v>23.456</v>
      </c>
      <c r="S24" s="24"/>
      <c r="T24" s="25">
        <f t="shared" si="0"/>
        <v>398.91199999999998</v>
      </c>
      <c r="V24" s="2">
        <v>32</v>
      </c>
    </row>
    <row r="25" spans="1:30" ht="41.5" customHeight="1" x14ac:dyDescent="0.35">
      <c r="A25" s="92" t="s">
        <v>10</v>
      </c>
      <c r="B25" s="26">
        <f t="shared" ref="B25:C25" si="5">SUM(B18:B24)</f>
        <v>113.53229999999999</v>
      </c>
      <c r="C25" s="27">
        <f t="shared" si="5"/>
        <v>113.6206</v>
      </c>
      <c r="D25" s="27">
        <f>SUM(D18:D24)</f>
        <v>113.70890000000001</v>
      </c>
      <c r="E25" s="27">
        <f t="shared" ref="E25:G25" si="6">SUM(E18:E24)</f>
        <v>113.70890000000001</v>
      </c>
      <c r="F25" s="27">
        <f t="shared" si="6"/>
        <v>113.70890000000001</v>
      </c>
      <c r="G25" s="27">
        <f t="shared" si="6"/>
        <v>113.444</v>
      </c>
      <c r="H25" s="27">
        <f>SUM(H18:H24)</f>
        <v>113.6206</v>
      </c>
      <c r="I25" s="27">
        <f t="shared" ref="I25:K25" si="7">SUM(I18:I24)</f>
        <v>113.45779999999999</v>
      </c>
      <c r="J25" s="27">
        <f t="shared" si="7"/>
        <v>113.2812</v>
      </c>
      <c r="K25" s="123">
        <f t="shared" si="7"/>
        <v>113.36949999999999</v>
      </c>
      <c r="L25" s="26">
        <f>SUM(L18:L24)</f>
        <v>110.4832</v>
      </c>
      <c r="M25" s="27">
        <f t="shared" ref="M25:O25" si="8">SUM(M18:M24)</f>
        <v>123.65370000000001</v>
      </c>
      <c r="N25" s="27">
        <f t="shared" si="8"/>
        <v>123.65370000000001</v>
      </c>
      <c r="O25" s="27">
        <f t="shared" si="8"/>
        <v>113.76410000000001</v>
      </c>
      <c r="P25" s="27">
        <f>SUM(P18:P24)</f>
        <v>113.76410000000001</v>
      </c>
      <c r="Q25" s="27">
        <f t="shared" ref="Q25:S25" si="9">SUM(Q18:Q24)</f>
        <v>146.52339999999998</v>
      </c>
      <c r="R25" s="27">
        <f t="shared" si="9"/>
        <v>116.5014</v>
      </c>
      <c r="S25" s="28">
        <f t="shared" si="9"/>
        <v>90.849699999999999</v>
      </c>
      <c r="T25" s="25">
        <f>SUM(B25:S25)</f>
        <v>2074.6460000000006</v>
      </c>
    </row>
    <row r="26" spans="1:30" s="2" customFormat="1" ht="36.75" customHeight="1" x14ac:dyDescent="0.35">
      <c r="A26" s="93" t="s">
        <v>19</v>
      </c>
      <c r="B26" s="29">
        <v>23.5</v>
      </c>
      <c r="C26" s="30">
        <v>23.5</v>
      </c>
      <c r="D26" s="30">
        <v>23.5</v>
      </c>
      <c r="E26" s="30">
        <v>23.5</v>
      </c>
      <c r="F26" s="30">
        <v>23.5</v>
      </c>
      <c r="G26" s="30">
        <v>23.5</v>
      </c>
      <c r="H26" s="30">
        <v>23.5</v>
      </c>
      <c r="I26" s="30">
        <v>23.5</v>
      </c>
      <c r="J26" s="30">
        <v>23.5</v>
      </c>
      <c r="K26" s="124">
        <v>23.5</v>
      </c>
      <c r="L26" s="29">
        <v>23.5</v>
      </c>
      <c r="M26" s="30">
        <v>23.5</v>
      </c>
      <c r="N26" s="30">
        <v>23.5</v>
      </c>
      <c r="O26" s="30">
        <v>23.5</v>
      </c>
      <c r="P26" s="30">
        <v>23.5</v>
      </c>
      <c r="Q26" s="30">
        <v>23.5</v>
      </c>
      <c r="R26" s="30">
        <v>23.5</v>
      </c>
      <c r="S26" s="31">
        <v>23.5</v>
      </c>
      <c r="T26" s="32">
        <f>+((T25/T27)/7)*1000</f>
        <v>23.774907749077499</v>
      </c>
    </row>
    <row r="27" spans="1:30" s="2" customFormat="1" ht="33" customHeight="1" x14ac:dyDescent="0.35">
      <c r="A27" s="94" t="s">
        <v>20</v>
      </c>
      <c r="B27" s="33">
        <v>696</v>
      </c>
      <c r="C27" s="34">
        <v>697</v>
      </c>
      <c r="D27" s="34">
        <v>698</v>
      </c>
      <c r="E27" s="34">
        <v>698</v>
      </c>
      <c r="F27" s="34">
        <v>698</v>
      </c>
      <c r="G27" s="34">
        <v>695</v>
      </c>
      <c r="H27" s="34">
        <v>697</v>
      </c>
      <c r="I27" s="34">
        <v>696</v>
      </c>
      <c r="J27" s="34">
        <v>694</v>
      </c>
      <c r="K27" s="125">
        <v>695</v>
      </c>
      <c r="L27" s="33">
        <v>664</v>
      </c>
      <c r="M27" s="34">
        <v>814</v>
      </c>
      <c r="N27" s="34">
        <v>814</v>
      </c>
      <c r="O27" s="34">
        <v>702</v>
      </c>
      <c r="P27" s="34">
        <v>702</v>
      </c>
      <c r="Q27" s="34">
        <v>1073</v>
      </c>
      <c r="R27" s="34">
        <v>733</v>
      </c>
      <c r="S27" s="35"/>
      <c r="T27" s="36">
        <f>SUM(B27:S27)</f>
        <v>12466</v>
      </c>
      <c r="U27" s="2">
        <f>((T25*1000)/T27)/7</f>
        <v>23.774907749077499</v>
      </c>
    </row>
    <row r="28" spans="1:30" s="2" customFormat="1" ht="33" customHeight="1" x14ac:dyDescent="0.35">
      <c r="A28" s="95" t="s">
        <v>21</v>
      </c>
      <c r="B28" s="37">
        <f t="shared" ref="B28:C28" si="10">(B27*B26)/1000</f>
        <v>16.356000000000002</v>
      </c>
      <c r="C28" s="38">
        <f t="shared" si="10"/>
        <v>16.3795</v>
      </c>
      <c r="D28" s="38">
        <f>(D27*D26)/1000</f>
        <v>16.402999999999999</v>
      </c>
      <c r="E28" s="38">
        <f>(E27*E26)/1000</f>
        <v>16.402999999999999</v>
      </c>
      <c r="F28" s="38">
        <f t="shared" ref="F28:G28" si="11">(F27*F26)/1000</f>
        <v>16.402999999999999</v>
      </c>
      <c r="G28" s="38">
        <f t="shared" si="11"/>
        <v>16.3325</v>
      </c>
      <c r="H28" s="38">
        <f>(H27*H26)/1000</f>
        <v>16.3795</v>
      </c>
      <c r="I28" s="38">
        <f>(I27*I26)/1000</f>
        <v>16.356000000000002</v>
      </c>
      <c r="J28" s="38">
        <f t="shared" ref="J28:K28" si="12">(J27*J26)/1000</f>
        <v>16.309000000000001</v>
      </c>
      <c r="K28" s="126">
        <f t="shared" si="12"/>
        <v>16.3325</v>
      </c>
      <c r="L28" s="37">
        <f>(L27*L26)/1000</f>
        <v>15.603999999999999</v>
      </c>
      <c r="M28" s="38">
        <f>(M27*M26)/1000</f>
        <v>19.129000000000001</v>
      </c>
      <c r="N28" s="38">
        <f t="shared" ref="N28:S28" si="13">(N27*N26)/1000</f>
        <v>19.129000000000001</v>
      </c>
      <c r="O28" s="38">
        <f t="shared" si="13"/>
        <v>16.497</v>
      </c>
      <c r="P28" s="38">
        <f t="shared" si="13"/>
        <v>16.497</v>
      </c>
      <c r="Q28" s="38">
        <f t="shared" si="13"/>
        <v>25.215499999999999</v>
      </c>
      <c r="R28" s="38">
        <f t="shared" si="13"/>
        <v>17.2255</v>
      </c>
      <c r="S28" s="39">
        <f t="shared" si="13"/>
        <v>0</v>
      </c>
      <c r="T28" s="40"/>
    </row>
    <row r="29" spans="1:30" ht="33.75" customHeight="1" x14ac:dyDescent="0.35">
      <c r="A29" s="96" t="s">
        <v>22</v>
      </c>
      <c r="B29" s="41">
        <f t="shared" ref="B29:C29" si="14">((B27*B26)*7)/1000</f>
        <v>114.492</v>
      </c>
      <c r="C29" s="42">
        <f t="shared" si="14"/>
        <v>114.65649999999999</v>
      </c>
      <c r="D29" s="42">
        <f>((D27*D26)*7)/1000</f>
        <v>114.821</v>
      </c>
      <c r="E29" s="42">
        <f>((E27*E26)*7)/1000</f>
        <v>114.821</v>
      </c>
      <c r="F29" s="42">
        <f t="shared" ref="F29:G29" si="15">((F27*F26)*7)/1000</f>
        <v>114.821</v>
      </c>
      <c r="G29" s="42">
        <f t="shared" si="15"/>
        <v>114.3275</v>
      </c>
      <c r="H29" s="42">
        <f>((H27*H26)*7)/1000</f>
        <v>114.65649999999999</v>
      </c>
      <c r="I29" s="42">
        <f>((I27*I26)*7)/1000</f>
        <v>114.492</v>
      </c>
      <c r="J29" s="42">
        <f t="shared" ref="J29:K29" si="16">((J27*J26)*7)/1000</f>
        <v>114.163</v>
      </c>
      <c r="K29" s="127">
        <f t="shared" si="16"/>
        <v>114.3275</v>
      </c>
      <c r="L29" s="41">
        <f>((L27*L26)*7)/1000</f>
        <v>109.22799999999999</v>
      </c>
      <c r="M29" s="42">
        <f>((M27*M26)*7)/1000</f>
        <v>133.90299999999999</v>
      </c>
      <c r="N29" s="42">
        <f t="shared" ref="N29:S29" si="17">((N27*N26)*7)/1000</f>
        <v>133.90299999999999</v>
      </c>
      <c r="O29" s="42">
        <f t="shared" si="17"/>
        <v>115.479</v>
      </c>
      <c r="P29" s="43">
        <f t="shared" si="17"/>
        <v>115.479</v>
      </c>
      <c r="Q29" s="43">
        <f t="shared" si="17"/>
        <v>176.5085</v>
      </c>
      <c r="R29" s="43">
        <f t="shared" si="17"/>
        <v>120.57850000000001</v>
      </c>
      <c r="S29" s="44">
        <f t="shared" si="17"/>
        <v>0</v>
      </c>
      <c r="T29" s="45"/>
    </row>
    <row r="30" spans="1:30" ht="33.75" customHeight="1" thickBot="1" x14ac:dyDescent="0.4">
      <c r="A30" s="97" t="s">
        <v>23</v>
      </c>
      <c r="B30" s="46">
        <f t="shared" ref="B30:C30" si="18">+(B25/B27)/7*1000</f>
        <v>23.303017241379312</v>
      </c>
      <c r="C30" s="47">
        <f t="shared" si="18"/>
        <v>23.287681902029103</v>
      </c>
      <c r="D30" s="47">
        <f>+(D25/D27)/7*1000</f>
        <v>23.272390503479329</v>
      </c>
      <c r="E30" s="47">
        <f t="shared" ref="E30:G30" si="19">+(E25/E27)/7*1000</f>
        <v>23.272390503479329</v>
      </c>
      <c r="F30" s="47">
        <f t="shared" si="19"/>
        <v>23.272390503479329</v>
      </c>
      <c r="G30" s="47">
        <f t="shared" si="19"/>
        <v>23.318396711202471</v>
      </c>
      <c r="H30" s="47">
        <f>+(H25/H27)/7*1000</f>
        <v>23.287681902029103</v>
      </c>
      <c r="I30" s="47">
        <f t="shared" ref="I30:K30" si="20">+(I25/I27)/7*1000</f>
        <v>23.287725779967158</v>
      </c>
      <c r="J30" s="47">
        <f t="shared" si="20"/>
        <v>23.318484973240018</v>
      </c>
      <c r="K30" s="128">
        <f t="shared" si="20"/>
        <v>23.303083247687564</v>
      </c>
      <c r="L30" s="46">
        <f>+(L25/L27)/7*1000</f>
        <v>23.770051635111873</v>
      </c>
      <c r="M30" s="47">
        <f t="shared" ref="M30:S30" si="21">+(M25/M27)/7*1000</f>
        <v>21.701246051246052</v>
      </c>
      <c r="N30" s="47">
        <f t="shared" si="21"/>
        <v>21.701246051246052</v>
      </c>
      <c r="O30" s="47">
        <f t="shared" si="21"/>
        <v>23.151017501017506</v>
      </c>
      <c r="P30" s="47">
        <f t="shared" si="21"/>
        <v>23.151017501017506</v>
      </c>
      <c r="Q30" s="47">
        <f t="shared" si="21"/>
        <v>19.507841831979761</v>
      </c>
      <c r="R30" s="47">
        <f t="shared" si="21"/>
        <v>22.705398557786008</v>
      </c>
      <c r="S30" s="48" t="e">
        <f t="shared" si="21"/>
        <v>#DIV/0!</v>
      </c>
      <c r="T30" s="49"/>
    </row>
    <row r="31" spans="1:30" ht="33.75" customHeight="1" x14ac:dyDescent="0.35">
      <c r="A31" s="50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</row>
    <row r="32" spans="1:30" ht="33.75" customHeight="1" x14ac:dyDescent="0.35">
      <c r="A32" s="50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0"/>
    </row>
    <row r="33" spans="1:30" ht="33.75" customHeight="1" x14ac:dyDescent="0.35">
      <c r="A33" s="50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0"/>
    </row>
    <row r="34" spans="1:30" ht="33.75" customHeight="1" x14ac:dyDescent="0.35">
      <c r="A34" s="50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0"/>
    </row>
    <row r="35" spans="1:30" s="2" customFormat="1" ht="33.75" customHeight="1" thickBot="1" x14ac:dyDescent="0.4"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3"/>
    </row>
    <row r="36" spans="1:30" ht="33.75" customHeight="1" x14ac:dyDescent="0.35">
      <c r="A36" s="88" t="s">
        <v>24</v>
      </c>
      <c r="B36" s="295" t="s">
        <v>25</v>
      </c>
      <c r="C36" s="296"/>
      <c r="D36" s="296"/>
      <c r="E36" s="296"/>
      <c r="F36" s="296"/>
      <c r="G36" s="296"/>
      <c r="H36" s="99"/>
      <c r="I36" s="53" t="s">
        <v>26</v>
      </c>
      <c r="J36" s="107"/>
      <c r="K36" s="301" t="s">
        <v>25</v>
      </c>
      <c r="L36" s="301"/>
      <c r="M36" s="301"/>
      <c r="N36" s="301"/>
      <c r="O36" s="295"/>
      <c r="P36" s="111"/>
      <c r="Q36" s="54"/>
      <c r="R36" s="54"/>
      <c r="S36" s="3"/>
      <c r="T36" s="3"/>
      <c r="U36" s="55"/>
      <c r="V36" s="3"/>
      <c r="W36" s="54"/>
      <c r="X36" s="54"/>
      <c r="Y36" s="54"/>
      <c r="Z36" s="3"/>
    </row>
    <row r="37" spans="1:30" ht="33.75" customHeight="1" x14ac:dyDescent="0.35">
      <c r="A37" s="89" t="s">
        <v>27</v>
      </c>
      <c r="B37" s="98"/>
      <c r="C37" s="15"/>
      <c r="D37" s="15"/>
      <c r="E37" s="15"/>
      <c r="F37" s="15"/>
      <c r="G37" s="15"/>
      <c r="H37" s="100" t="s">
        <v>10</v>
      </c>
      <c r="J37" s="108"/>
      <c r="K37" s="98"/>
      <c r="L37" s="15"/>
      <c r="M37" s="15"/>
      <c r="N37" s="15"/>
      <c r="O37" s="15"/>
      <c r="P37" s="100" t="s">
        <v>10</v>
      </c>
      <c r="Q37" s="57"/>
      <c r="R37" s="57"/>
      <c r="S37" s="58"/>
      <c r="T37" s="3"/>
      <c r="U37" s="3"/>
      <c r="V37" s="55"/>
      <c r="W37" s="3"/>
      <c r="X37" s="54"/>
      <c r="Y37" s="54"/>
      <c r="Z37" s="54"/>
    </row>
    <row r="38" spans="1:30" ht="33.75" customHeight="1" x14ac:dyDescent="0.35">
      <c r="A38" s="90" t="s">
        <v>11</v>
      </c>
      <c r="B38" s="78">
        <v>1</v>
      </c>
      <c r="C38" s="20">
        <v>2</v>
      </c>
      <c r="D38" s="20">
        <v>3</v>
      </c>
      <c r="E38" s="20">
        <v>4</v>
      </c>
      <c r="F38" s="20">
        <v>5</v>
      </c>
      <c r="G38" s="20">
        <v>6</v>
      </c>
      <c r="H38" s="100"/>
      <c r="J38" s="109" t="s">
        <v>11</v>
      </c>
      <c r="K38" s="98">
        <v>1</v>
      </c>
      <c r="L38" s="56">
        <v>2</v>
      </c>
      <c r="M38" s="56">
        <v>3</v>
      </c>
      <c r="N38" s="56">
        <v>4</v>
      </c>
      <c r="O38" s="56">
        <v>5</v>
      </c>
      <c r="P38" s="100"/>
      <c r="Q38" s="57"/>
      <c r="R38" s="57"/>
      <c r="S38" s="59"/>
      <c r="T38" s="2"/>
      <c r="U38" s="60"/>
      <c r="V38" s="60"/>
      <c r="W38" s="2"/>
      <c r="X38" s="2"/>
      <c r="Y38" s="2"/>
      <c r="Z38" s="2"/>
    </row>
    <row r="39" spans="1:30" ht="33.75" customHeight="1" x14ac:dyDescent="0.35">
      <c r="A39" s="91" t="s">
        <v>12</v>
      </c>
      <c r="B39" s="79">
        <v>8.7639999999999993</v>
      </c>
      <c r="C39" s="79">
        <v>8.7639999999999993</v>
      </c>
      <c r="D39" s="79">
        <v>8.7639999999999993</v>
      </c>
      <c r="E39" s="79">
        <v>8.7639999999999993</v>
      </c>
      <c r="F39" s="79">
        <v>8.75</v>
      </c>
      <c r="G39" s="79">
        <v>8.75</v>
      </c>
      <c r="H39" s="101">
        <f t="shared" ref="H39:H46" si="22">SUM(B39:G39)</f>
        <v>52.555999999999997</v>
      </c>
      <c r="I39" s="2">
        <v>14</v>
      </c>
      <c r="J39" s="91" t="s">
        <v>12</v>
      </c>
      <c r="K39" s="79">
        <v>10.065</v>
      </c>
      <c r="L39" s="79">
        <v>10.065</v>
      </c>
      <c r="M39" s="79">
        <v>10.065</v>
      </c>
      <c r="N39" s="79">
        <v>10.065</v>
      </c>
      <c r="O39" s="79">
        <v>10.065</v>
      </c>
      <c r="P39" s="101">
        <f t="shared" ref="P39:P46" si="23">SUM(K39:O39)</f>
        <v>50.324999999999996</v>
      </c>
      <c r="Q39" s="2">
        <v>15</v>
      </c>
      <c r="R39" s="61"/>
      <c r="S39" s="62"/>
      <c r="T39" s="2"/>
      <c r="U39" s="60"/>
      <c r="V39" s="60"/>
      <c r="W39" s="2"/>
      <c r="X39" s="2"/>
      <c r="Y39" s="2"/>
      <c r="Z39" s="2"/>
    </row>
    <row r="40" spans="1:30" ht="33.75" customHeight="1" x14ac:dyDescent="0.35">
      <c r="A40" s="92" t="s">
        <v>13</v>
      </c>
      <c r="B40" s="79">
        <v>10.016</v>
      </c>
      <c r="C40" s="79">
        <v>10.016</v>
      </c>
      <c r="D40" s="79">
        <v>10.016</v>
      </c>
      <c r="E40" s="79">
        <v>10.016</v>
      </c>
      <c r="F40" s="79">
        <v>10</v>
      </c>
      <c r="G40" s="79">
        <v>10</v>
      </c>
      <c r="H40" s="101">
        <f t="shared" si="22"/>
        <v>60.064</v>
      </c>
      <c r="I40" s="2">
        <v>16</v>
      </c>
      <c r="J40" s="92" t="s">
        <v>13</v>
      </c>
      <c r="K40" s="79">
        <v>12.077999999999999</v>
      </c>
      <c r="L40" s="79">
        <v>12.077999999999999</v>
      </c>
      <c r="M40" s="79">
        <v>12.077999999999999</v>
      </c>
      <c r="N40" s="79">
        <v>12.077999999999999</v>
      </c>
      <c r="O40" s="79">
        <v>12.077999999999999</v>
      </c>
      <c r="P40" s="101">
        <f t="shared" si="23"/>
        <v>60.39</v>
      </c>
      <c r="Q40" s="2">
        <v>18</v>
      </c>
      <c r="R40" s="61"/>
      <c r="S40" s="59"/>
      <c r="T40" s="2"/>
      <c r="U40" s="60"/>
      <c r="V40" s="60"/>
      <c r="W40" s="2"/>
      <c r="X40" s="2"/>
      <c r="Y40" s="2"/>
      <c r="Z40" s="2"/>
    </row>
    <row r="41" spans="1:30" ht="33.75" customHeight="1" x14ac:dyDescent="0.35">
      <c r="A41" s="91" t="s">
        <v>14</v>
      </c>
      <c r="B41" s="80">
        <v>11.894</v>
      </c>
      <c r="C41" s="23">
        <v>11.894</v>
      </c>
      <c r="D41" s="23">
        <v>11.894</v>
      </c>
      <c r="E41" s="23">
        <v>11.894</v>
      </c>
      <c r="F41" s="23">
        <v>11.875</v>
      </c>
      <c r="G41" s="23">
        <v>11.875</v>
      </c>
      <c r="H41" s="101">
        <f t="shared" si="22"/>
        <v>71.325999999999993</v>
      </c>
      <c r="I41" s="2">
        <v>19</v>
      </c>
      <c r="J41" s="91" t="s">
        <v>14</v>
      </c>
      <c r="K41" s="80">
        <v>15.433</v>
      </c>
      <c r="L41" s="23">
        <v>15.433</v>
      </c>
      <c r="M41" s="23">
        <v>15.433</v>
      </c>
      <c r="N41" s="23">
        <v>15.433</v>
      </c>
      <c r="O41" s="23">
        <v>15.433</v>
      </c>
      <c r="P41" s="101">
        <f t="shared" si="23"/>
        <v>77.164999999999992</v>
      </c>
      <c r="Q41" s="2">
        <v>23</v>
      </c>
      <c r="R41" s="61"/>
      <c r="S41" s="52"/>
      <c r="T41" s="2"/>
      <c r="U41" s="60"/>
      <c r="V41" s="60"/>
      <c r="W41" s="2"/>
      <c r="X41" s="2"/>
      <c r="Y41" s="2"/>
      <c r="Z41" s="2"/>
    </row>
    <row r="42" spans="1:30" ht="33.75" customHeight="1" x14ac:dyDescent="0.35">
      <c r="A42" s="92" t="s">
        <v>15</v>
      </c>
      <c r="B42" s="79">
        <v>13.772</v>
      </c>
      <c r="C42" s="79">
        <v>13.772</v>
      </c>
      <c r="D42" s="79">
        <v>13.772</v>
      </c>
      <c r="E42" s="79">
        <v>13.772</v>
      </c>
      <c r="F42" s="79">
        <v>13.75</v>
      </c>
      <c r="G42" s="79">
        <v>13.75</v>
      </c>
      <c r="H42" s="101">
        <f t="shared" si="22"/>
        <v>82.587999999999994</v>
      </c>
      <c r="I42" s="2">
        <v>22</v>
      </c>
      <c r="J42" s="92" t="s">
        <v>15</v>
      </c>
      <c r="K42" s="79">
        <v>19.459</v>
      </c>
      <c r="L42" s="79">
        <v>19.459</v>
      </c>
      <c r="M42" s="79">
        <v>19.459</v>
      </c>
      <c r="N42" s="79">
        <v>19.459</v>
      </c>
      <c r="O42" s="79">
        <v>19.459</v>
      </c>
      <c r="P42" s="101">
        <f t="shared" si="23"/>
        <v>97.295000000000002</v>
      </c>
      <c r="Q42" s="2">
        <v>29</v>
      </c>
      <c r="R42" s="61"/>
      <c r="S42" s="52"/>
      <c r="T42" s="2"/>
      <c r="U42" s="60"/>
      <c r="V42" s="60"/>
      <c r="W42" s="2"/>
      <c r="X42" s="2"/>
      <c r="Y42" s="2"/>
      <c r="Z42" s="2"/>
    </row>
    <row r="43" spans="1:30" ht="33.75" customHeight="1" x14ac:dyDescent="0.35">
      <c r="A43" s="91" t="s">
        <v>16</v>
      </c>
      <c r="B43" s="79">
        <v>15.574999999999999</v>
      </c>
      <c r="C43" s="79">
        <v>15.525</v>
      </c>
      <c r="D43" s="79">
        <v>15.574999999999999</v>
      </c>
      <c r="E43" s="79">
        <v>15.625</v>
      </c>
      <c r="F43" s="79">
        <v>15.525</v>
      </c>
      <c r="G43" s="79">
        <v>15.55</v>
      </c>
      <c r="H43" s="101">
        <f t="shared" si="22"/>
        <v>93.375</v>
      </c>
      <c r="I43" s="2">
        <v>25</v>
      </c>
      <c r="J43" s="91" t="s">
        <v>16</v>
      </c>
      <c r="K43" s="79">
        <f>K48*$Q$43/1000</f>
        <v>23.31</v>
      </c>
      <c r="L43" s="79">
        <f t="shared" ref="L43:O43" si="24">L48*$Q$43/1000</f>
        <v>23.31</v>
      </c>
      <c r="M43" s="79">
        <f t="shared" si="24"/>
        <v>23.274999999999999</v>
      </c>
      <c r="N43" s="79">
        <f t="shared" si="24"/>
        <v>23.31</v>
      </c>
      <c r="O43" s="79">
        <f t="shared" si="24"/>
        <v>23.344999999999999</v>
      </c>
      <c r="P43" s="101">
        <f t="shared" si="23"/>
        <v>116.55</v>
      </c>
      <c r="Q43" s="2">
        <v>35</v>
      </c>
      <c r="R43" s="61"/>
      <c r="S43" s="52"/>
      <c r="T43" s="2"/>
      <c r="U43" s="60"/>
      <c r="V43" s="60"/>
      <c r="W43" s="2"/>
      <c r="X43" s="2"/>
      <c r="Y43" s="2"/>
      <c r="Z43" s="2"/>
    </row>
    <row r="44" spans="1:30" ht="33.75" customHeight="1" x14ac:dyDescent="0.35">
      <c r="A44" s="92" t="s">
        <v>17</v>
      </c>
      <c r="B44" s="79">
        <v>16.8</v>
      </c>
      <c r="C44" s="79">
        <v>15.8355</v>
      </c>
      <c r="D44" s="79">
        <v>15.8865</v>
      </c>
      <c r="E44" s="79">
        <v>15.9375</v>
      </c>
      <c r="F44" s="79">
        <v>15.8355</v>
      </c>
      <c r="G44" s="79">
        <v>15.861000000000001</v>
      </c>
      <c r="H44" s="101">
        <f t="shared" si="22"/>
        <v>96.155999999999992</v>
      </c>
      <c r="I44" s="2">
        <v>25.5</v>
      </c>
      <c r="J44" s="92" t="s">
        <v>17</v>
      </c>
      <c r="K44" s="79">
        <f>K48*$Q$44/1000</f>
        <v>27.306000000000001</v>
      </c>
      <c r="L44" s="79">
        <f t="shared" ref="L44:O44" si="25">L48*$Q$44/1000</f>
        <v>27.306000000000001</v>
      </c>
      <c r="M44" s="79">
        <f t="shared" si="25"/>
        <v>27.265000000000001</v>
      </c>
      <c r="N44" s="79">
        <f t="shared" si="25"/>
        <v>27.306000000000001</v>
      </c>
      <c r="O44" s="79">
        <f t="shared" si="25"/>
        <v>27.347000000000001</v>
      </c>
      <c r="P44" s="101">
        <f t="shared" si="23"/>
        <v>136.53</v>
      </c>
      <c r="Q44" s="2">
        <v>41</v>
      </c>
      <c r="R44" s="61"/>
      <c r="S44" s="52"/>
      <c r="T44" s="2"/>
      <c r="U44" s="60"/>
      <c r="V44" s="60"/>
      <c r="W44" s="2"/>
      <c r="X44" s="2"/>
      <c r="Y44" s="2"/>
      <c r="Z44" s="2"/>
    </row>
    <row r="45" spans="1:30" ht="33.75" customHeight="1" x14ac:dyDescent="0.35">
      <c r="A45" s="91" t="s">
        <v>18</v>
      </c>
      <c r="B45" s="79">
        <f>B48*$I$45/1000</f>
        <v>12.22</v>
      </c>
      <c r="C45" s="79">
        <f t="shared" ref="C45:G45" si="26">C48*$I$45/1000</f>
        <v>15.054</v>
      </c>
      <c r="D45" s="79">
        <f t="shared" si="26"/>
        <v>15.054</v>
      </c>
      <c r="E45" s="79">
        <f t="shared" si="26"/>
        <v>21.71</v>
      </c>
      <c r="F45" s="79">
        <f t="shared" si="26"/>
        <v>20.149999999999999</v>
      </c>
      <c r="G45" s="79">
        <f t="shared" si="26"/>
        <v>12.558</v>
      </c>
      <c r="H45" s="101">
        <f t="shared" si="22"/>
        <v>96.746000000000009</v>
      </c>
      <c r="I45" s="2">
        <v>26</v>
      </c>
      <c r="J45" s="91" t="s">
        <v>18</v>
      </c>
      <c r="K45" s="79">
        <f>K48*$Q$45/1000</f>
        <v>30.969000000000001</v>
      </c>
      <c r="L45" s="79">
        <f t="shared" ref="L45:O45" si="27">L48*$Q$45/1000</f>
        <v>30.969000000000001</v>
      </c>
      <c r="M45" s="79">
        <f t="shared" si="27"/>
        <v>30.922499999999999</v>
      </c>
      <c r="N45" s="79">
        <f t="shared" si="27"/>
        <v>30.969000000000001</v>
      </c>
      <c r="O45" s="79">
        <f t="shared" si="27"/>
        <v>31.015499999999999</v>
      </c>
      <c r="P45" s="101">
        <f t="shared" si="23"/>
        <v>154.845</v>
      </c>
      <c r="Q45" s="2">
        <v>46.5</v>
      </c>
      <c r="R45" s="61"/>
      <c r="S45" s="52"/>
      <c r="T45" s="2"/>
      <c r="U45" s="60"/>
      <c r="V45" s="60"/>
      <c r="W45" s="2"/>
      <c r="X45" s="2"/>
      <c r="Y45" s="2"/>
      <c r="Z45" s="2"/>
    </row>
    <row r="46" spans="1:30" ht="33.75" customHeight="1" x14ac:dyDescent="0.35">
      <c r="A46" s="92" t="s">
        <v>10</v>
      </c>
      <c r="B46" s="81">
        <f t="shared" ref="B46:G46" si="28">SUM(B39:B45)</f>
        <v>89.040999999999997</v>
      </c>
      <c r="C46" s="27">
        <f t="shared" si="28"/>
        <v>90.860500000000002</v>
      </c>
      <c r="D46" s="27">
        <f t="shared" si="28"/>
        <v>90.961500000000001</v>
      </c>
      <c r="E46" s="27">
        <f t="shared" si="28"/>
        <v>97.718500000000006</v>
      </c>
      <c r="F46" s="27">
        <f t="shared" si="28"/>
        <v>95.885500000000008</v>
      </c>
      <c r="G46" s="27">
        <f t="shared" si="28"/>
        <v>88.343999999999994</v>
      </c>
      <c r="H46" s="101">
        <f t="shared" si="22"/>
        <v>552.81099999999992</v>
      </c>
      <c r="J46" s="77" t="s">
        <v>10</v>
      </c>
      <c r="K46" s="81">
        <f>SUM(K39:K45)</f>
        <v>138.62</v>
      </c>
      <c r="L46" s="27">
        <f>SUM(L39:L45)</f>
        <v>138.62</v>
      </c>
      <c r="M46" s="27">
        <f>SUM(M39:M45)</f>
        <v>138.4975</v>
      </c>
      <c r="N46" s="27">
        <f>SUM(N39:N45)</f>
        <v>138.62</v>
      </c>
      <c r="O46" s="27">
        <f>SUM(O39:O45)</f>
        <v>138.74250000000001</v>
      </c>
      <c r="P46" s="101">
        <f t="shared" si="23"/>
        <v>693.10000000000014</v>
      </c>
      <c r="Q46" s="61"/>
      <c r="R46" s="61"/>
      <c r="S46" s="2"/>
      <c r="T46" s="2"/>
      <c r="U46" s="2"/>
      <c r="V46" s="2"/>
      <c r="W46" s="2"/>
      <c r="X46" s="2"/>
      <c r="Y46" s="2"/>
      <c r="Z46" s="2"/>
    </row>
    <row r="47" spans="1:30" ht="33.75" customHeight="1" x14ac:dyDescent="0.35">
      <c r="A47" s="93" t="s">
        <v>19</v>
      </c>
      <c r="B47" s="82">
        <v>22</v>
      </c>
      <c r="C47" s="30">
        <v>21</v>
      </c>
      <c r="D47" s="30">
        <v>21</v>
      </c>
      <c r="E47" s="30">
        <v>21</v>
      </c>
      <c r="F47" s="30">
        <v>21</v>
      </c>
      <c r="G47" s="30">
        <v>21</v>
      </c>
      <c r="H47" s="102">
        <f>+((H46/H48)/7)*1000</f>
        <v>21.223595807578601</v>
      </c>
      <c r="J47" s="110" t="s">
        <v>19</v>
      </c>
      <c r="K47" s="82">
        <v>30</v>
      </c>
      <c r="L47" s="30">
        <v>30</v>
      </c>
      <c r="M47" s="30">
        <v>30</v>
      </c>
      <c r="N47" s="30">
        <v>30</v>
      </c>
      <c r="O47" s="30">
        <v>30</v>
      </c>
      <c r="P47" s="102">
        <f>+((P46/P48)/7)*1000</f>
        <v>29.734019734019739</v>
      </c>
      <c r="Q47" s="63"/>
      <c r="R47" s="63"/>
    </row>
    <row r="48" spans="1:30" ht="33.75" customHeight="1" x14ac:dyDescent="0.35">
      <c r="A48" s="94" t="s">
        <v>20</v>
      </c>
      <c r="B48" s="83">
        <v>470</v>
      </c>
      <c r="C48" s="34">
        <v>579</v>
      </c>
      <c r="D48" s="34">
        <v>579</v>
      </c>
      <c r="E48" s="34">
        <v>835</v>
      </c>
      <c r="F48" s="34">
        <v>775</v>
      </c>
      <c r="G48" s="34">
        <v>483</v>
      </c>
      <c r="H48" s="103">
        <f>SUM(B48:G48)</f>
        <v>3721</v>
      </c>
      <c r="I48" s="64"/>
      <c r="J48" s="94" t="s">
        <v>20</v>
      </c>
      <c r="K48" s="106">
        <v>666</v>
      </c>
      <c r="L48" s="65">
        <v>666</v>
      </c>
      <c r="M48" s="65">
        <v>665</v>
      </c>
      <c r="N48" s="65">
        <v>666</v>
      </c>
      <c r="O48" s="65">
        <v>667</v>
      </c>
      <c r="P48" s="112">
        <f>SUM(K48:O48)</f>
        <v>3330</v>
      </c>
      <c r="Q48" s="66"/>
      <c r="R48" s="66"/>
    </row>
    <row r="49" spans="1:30" ht="33.75" customHeight="1" x14ac:dyDescent="0.35">
      <c r="A49" s="95" t="s">
        <v>21</v>
      </c>
      <c r="B49" s="84">
        <f t="shared" ref="B49:G49" si="29">(B48*B47)/1000</f>
        <v>10.34</v>
      </c>
      <c r="C49" s="38">
        <f t="shared" si="29"/>
        <v>12.159000000000001</v>
      </c>
      <c r="D49" s="38">
        <f t="shared" si="29"/>
        <v>12.159000000000001</v>
      </c>
      <c r="E49" s="38">
        <f t="shared" si="29"/>
        <v>17.535</v>
      </c>
      <c r="F49" s="38">
        <f t="shared" si="29"/>
        <v>16.274999999999999</v>
      </c>
      <c r="G49" s="38">
        <f t="shared" si="29"/>
        <v>10.143000000000001</v>
      </c>
      <c r="H49" s="104">
        <f>((H46*1000)/H48)/7</f>
        <v>21.223595807578601</v>
      </c>
      <c r="J49" s="95" t="s">
        <v>21</v>
      </c>
      <c r="K49" s="84">
        <f>(K48*K47)/1000</f>
        <v>19.98</v>
      </c>
      <c r="L49" s="38">
        <f>(L48*L47)/1000</f>
        <v>19.98</v>
      </c>
      <c r="M49" s="38">
        <f>(M48*M47)/1000</f>
        <v>19.95</v>
      </c>
      <c r="N49" s="38">
        <f>(N48*N47)/1000</f>
        <v>19.98</v>
      </c>
      <c r="O49" s="38">
        <f>(O48*O47)/1000</f>
        <v>20.010000000000002</v>
      </c>
      <c r="P49" s="113">
        <f>((P46*1000)/P48)/7</f>
        <v>29.734019734019739</v>
      </c>
      <c r="Q49" s="66"/>
      <c r="R49" s="66"/>
    </row>
    <row r="50" spans="1:30" ht="33.75" customHeight="1" x14ac:dyDescent="0.35">
      <c r="A50" s="96" t="s">
        <v>22</v>
      </c>
      <c r="B50" s="85">
        <f t="shared" ref="B50:G50" si="30">((B48*B47)*7)/1000</f>
        <v>72.38</v>
      </c>
      <c r="C50" s="42">
        <f t="shared" si="30"/>
        <v>85.113</v>
      </c>
      <c r="D50" s="42">
        <f t="shared" si="30"/>
        <v>85.113</v>
      </c>
      <c r="E50" s="42">
        <f t="shared" si="30"/>
        <v>122.745</v>
      </c>
      <c r="F50" s="42">
        <f t="shared" si="30"/>
        <v>113.925</v>
      </c>
      <c r="G50" s="42">
        <f t="shared" si="30"/>
        <v>71.001000000000005</v>
      </c>
      <c r="H50" s="87"/>
      <c r="J50" s="96" t="s">
        <v>22</v>
      </c>
      <c r="K50" s="85">
        <f>((K48*K47)*7)/1000</f>
        <v>139.86000000000001</v>
      </c>
      <c r="L50" s="42">
        <f>((L48*L47)*7)/1000</f>
        <v>139.86000000000001</v>
      </c>
      <c r="M50" s="42">
        <f>((M48*M47)*7)/1000</f>
        <v>139.65</v>
      </c>
      <c r="N50" s="42">
        <f>((N48*N47)*7)/1000</f>
        <v>139.86000000000001</v>
      </c>
      <c r="O50" s="42">
        <f>((O48*O47)*7)/1000</f>
        <v>140.07</v>
      </c>
      <c r="P50" s="114"/>
    </row>
    <row r="51" spans="1:30" ht="33.75" customHeight="1" thickBot="1" x14ac:dyDescent="0.4">
      <c r="A51" s="97" t="s">
        <v>23</v>
      </c>
      <c r="B51" s="86">
        <f t="shared" ref="B51:G51" si="31">+(B46/B48)/7*1000</f>
        <v>27.064133738601825</v>
      </c>
      <c r="C51" s="47">
        <f t="shared" si="31"/>
        <v>22.418085368862574</v>
      </c>
      <c r="D51" s="47">
        <f t="shared" si="31"/>
        <v>22.44300518134715</v>
      </c>
      <c r="E51" s="47">
        <f t="shared" si="31"/>
        <v>16.718306244653554</v>
      </c>
      <c r="F51" s="47">
        <f t="shared" si="31"/>
        <v>17.674746543778802</v>
      </c>
      <c r="G51" s="47">
        <f t="shared" si="31"/>
        <v>26.129547471162379</v>
      </c>
      <c r="H51" s="105"/>
      <c r="I51" s="50"/>
      <c r="J51" s="97" t="s">
        <v>23</v>
      </c>
      <c r="K51" s="86">
        <f>+(K46/K48)/7*1000</f>
        <v>29.734019734019736</v>
      </c>
      <c r="L51" s="47">
        <f>+(L46/L48)/7*1000</f>
        <v>29.734019734019736</v>
      </c>
      <c r="M51" s="47">
        <f>+(M46/M48)/7*1000</f>
        <v>29.752416756176153</v>
      </c>
      <c r="N51" s="47">
        <f>+(N46/N48)/7*1000</f>
        <v>29.734019734019736</v>
      </c>
      <c r="O51" s="47">
        <f>+(O46/O48)/7*1000</f>
        <v>29.715677875348039</v>
      </c>
      <c r="P51" s="48"/>
      <c r="Q51" s="51"/>
      <c r="R51" s="51"/>
    </row>
    <row r="52" spans="1:30" ht="33.75" customHeight="1" x14ac:dyDescent="0.35">
      <c r="A52" s="50"/>
      <c r="B52" s="51"/>
      <c r="C52" s="51"/>
      <c r="D52" s="51"/>
      <c r="E52" s="51"/>
      <c r="F52" s="51"/>
      <c r="G52" s="51"/>
      <c r="H52" s="50"/>
      <c r="I52" s="50"/>
      <c r="J52" s="50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2"/>
      <c r="V52" s="2"/>
      <c r="W52" s="2"/>
      <c r="X52" s="2"/>
      <c r="Y52" s="2"/>
    </row>
    <row r="53" spans="1:30" ht="33.75" customHeight="1" x14ac:dyDescent="0.35">
      <c r="A53" s="50"/>
      <c r="B53" s="51"/>
      <c r="C53" s="51"/>
      <c r="D53" s="51"/>
      <c r="E53" s="51"/>
      <c r="F53" s="51"/>
      <c r="G53" s="51"/>
      <c r="H53" s="50"/>
      <c r="I53" s="50"/>
      <c r="J53" s="51"/>
      <c r="K53" s="51"/>
      <c r="L53" s="51"/>
      <c r="M53" s="51"/>
      <c r="N53" s="51"/>
      <c r="O53" s="51"/>
      <c r="P53" s="51"/>
      <c r="Q53" s="51"/>
      <c r="R53" s="52"/>
      <c r="S53" s="52"/>
      <c r="T53" s="52"/>
      <c r="U53" s="2"/>
      <c r="V53" s="2"/>
      <c r="W53" s="2"/>
      <c r="X53" s="2"/>
      <c r="AB53" s="3"/>
    </row>
    <row r="54" spans="1:30" ht="33.75" customHeight="1" thickBot="1" x14ac:dyDescent="0.4">
      <c r="A54" s="67"/>
      <c r="B54" s="68"/>
      <c r="C54" s="68"/>
      <c r="D54" s="68"/>
      <c r="E54" s="68"/>
      <c r="F54" s="68"/>
      <c r="G54" s="68"/>
      <c r="H54" s="68"/>
      <c r="I54" s="68"/>
      <c r="J54" s="302"/>
      <c r="K54" s="302"/>
      <c r="L54" s="68"/>
      <c r="M54" s="68"/>
      <c r="N54" s="68"/>
      <c r="O54" s="69"/>
      <c r="T54" s="52"/>
      <c r="U54" s="52"/>
      <c r="V54" s="52"/>
      <c r="W54" s="2"/>
      <c r="X54" s="2"/>
      <c r="Y54" s="2"/>
      <c r="Z54" s="2"/>
      <c r="AB54" s="2"/>
      <c r="AC54" s="2"/>
      <c r="AD54" s="2"/>
    </row>
    <row r="55" spans="1:30" ht="33.75" customHeight="1" x14ac:dyDescent="0.35">
      <c r="A55" s="118" t="s">
        <v>28</v>
      </c>
      <c r="B55" s="300" t="s">
        <v>8</v>
      </c>
      <c r="C55" s="301"/>
      <c r="D55" s="301"/>
      <c r="E55" s="301"/>
      <c r="F55" s="295"/>
      <c r="G55" s="115"/>
      <c r="H55" s="70"/>
      <c r="I55" s="70"/>
      <c r="J55" s="71"/>
      <c r="K55" s="71"/>
      <c r="T55" s="52"/>
      <c r="U55" s="52"/>
      <c r="V55" s="52"/>
      <c r="W55" s="2"/>
      <c r="X55" s="2"/>
      <c r="Y55" s="2"/>
      <c r="Z55" s="2"/>
      <c r="AB55" s="2"/>
      <c r="AC55" s="2"/>
      <c r="AD55" s="2"/>
    </row>
    <row r="56" spans="1:30" ht="33.75" customHeight="1" x14ac:dyDescent="0.35">
      <c r="A56" s="89" t="s">
        <v>27</v>
      </c>
      <c r="B56" s="98"/>
      <c r="C56" s="15"/>
      <c r="D56" s="15"/>
      <c r="E56" s="15"/>
      <c r="F56" s="15"/>
      <c r="G56" s="100" t="s">
        <v>10</v>
      </c>
      <c r="I56" s="54"/>
      <c r="J56" s="54"/>
      <c r="K56" s="54"/>
      <c r="L56" s="54"/>
      <c r="M56" s="72"/>
      <c r="N56" s="72"/>
      <c r="O56" s="72"/>
      <c r="P56" s="54"/>
      <c r="Q56" s="54"/>
      <c r="R56" s="73"/>
      <c r="S56" s="73"/>
      <c r="T56" s="73"/>
      <c r="U56" s="2"/>
      <c r="V56" s="2"/>
      <c r="W56" s="2"/>
      <c r="X56" s="2"/>
      <c r="Z56" s="2"/>
      <c r="AA56" s="2"/>
      <c r="AB56" s="2"/>
    </row>
    <row r="57" spans="1:30" ht="33.75" customHeight="1" x14ac:dyDescent="0.35">
      <c r="A57" s="89" t="s">
        <v>11</v>
      </c>
      <c r="B57" s="98">
        <v>1</v>
      </c>
      <c r="C57" s="56">
        <v>2</v>
      </c>
      <c r="D57" s="56">
        <v>3</v>
      </c>
      <c r="E57" s="56">
        <v>4</v>
      </c>
      <c r="F57" s="56">
        <v>5</v>
      </c>
      <c r="G57" s="100"/>
      <c r="H57" s="54"/>
      <c r="I57" s="54"/>
      <c r="J57" s="54"/>
      <c r="K57" s="54"/>
      <c r="L57" s="54"/>
      <c r="M57" s="72"/>
      <c r="N57" s="72"/>
      <c r="O57" s="72"/>
      <c r="P57" s="54"/>
      <c r="Q57" s="54"/>
      <c r="R57" s="73"/>
      <c r="S57" s="73"/>
      <c r="T57" s="73"/>
      <c r="U57" s="2"/>
      <c r="V57" s="2"/>
      <c r="W57" s="2"/>
      <c r="X57" s="2"/>
      <c r="Y57" s="2"/>
      <c r="Z57" s="2"/>
      <c r="AA57" s="2"/>
      <c r="AB57" s="2"/>
    </row>
    <row r="58" spans="1:30" ht="33.75" customHeight="1" x14ac:dyDescent="0.35">
      <c r="A58" s="91" t="s">
        <v>12</v>
      </c>
      <c r="B58" s="79">
        <v>10.08</v>
      </c>
      <c r="C58" s="79">
        <v>10.08</v>
      </c>
      <c r="D58" s="79">
        <v>10.08</v>
      </c>
      <c r="E58" s="79">
        <v>10.065</v>
      </c>
      <c r="F58" s="79">
        <v>10.065</v>
      </c>
      <c r="G58" s="101">
        <f t="shared" ref="G58:G65" si="32">SUM(B58:F58)</f>
        <v>50.37</v>
      </c>
      <c r="H58" s="74"/>
      <c r="I58" s="54">
        <v>15</v>
      </c>
      <c r="J58" s="54"/>
      <c r="K58" s="54"/>
      <c r="L58" s="54"/>
      <c r="M58" s="72"/>
      <c r="N58" s="72"/>
      <c r="O58" s="72"/>
      <c r="P58" s="54"/>
      <c r="Q58" s="54"/>
      <c r="R58" s="73"/>
      <c r="S58" s="73"/>
      <c r="T58" s="73"/>
      <c r="U58" s="2"/>
      <c r="V58" s="2"/>
      <c r="W58" s="2"/>
      <c r="X58" s="2"/>
      <c r="Y58" s="2"/>
      <c r="Z58" s="2"/>
      <c r="AA58" s="2"/>
      <c r="AB58" s="2"/>
    </row>
    <row r="59" spans="1:30" ht="33.75" customHeight="1" x14ac:dyDescent="0.35">
      <c r="A59" s="92" t="s">
        <v>13</v>
      </c>
      <c r="B59" s="79">
        <v>12.096</v>
      </c>
      <c r="C59" s="79">
        <v>12.096</v>
      </c>
      <c r="D59" s="79">
        <v>12.096</v>
      </c>
      <c r="E59" s="79">
        <v>12.077999999999999</v>
      </c>
      <c r="F59" s="79">
        <v>12.077999999999999</v>
      </c>
      <c r="G59" s="101">
        <f t="shared" si="32"/>
        <v>60.444000000000003</v>
      </c>
      <c r="H59" s="74"/>
      <c r="I59" s="54">
        <v>18</v>
      </c>
      <c r="J59" s="54"/>
      <c r="K59" s="54"/>
      <c r="L59" s="54"/>
      <c r="M59" s="72"/>
      <c r="N59" s="72"/>
      <c r="O59" s="72"/>
      <c r="P59" s="54"/>
      <c r="Q59" s="54"/>
      <c r="R59" s="73"/>
      <c r="S59" s="73"/>
      <c r="T59" s="73"/>
      <c r="U59" s="2"/>
      <c r="V59" s="2"/>
      <c r="W59" s="2"/>
      <c r="X59" s="2"/>
      <c r="Y59" s="2"/>
      <c r="Z59" s="2"/>
      <c r="AA59" s="2"/>
      <c r="AB59" s="2"/>
    </row>
    <row r="60" spans="1:30" ht="33.75" customHeight="1" x14ac:dyDescent="0.35">
      <c r="A60" s="91" t="s">
        <v>14</v>
      </c>
      <c r="B60" s="80">
        <v>15.456</v>
      </c>
      <c r="C60" s="23">
        <v>15.456</v>
      </c>
      <c r="D60" s="23">
        <v>15.456</v>
      </c>
      <c r="E60" s="23">
        <v>15.433</v>
      </c>
      <c r="F60" s="23">
        <v>15.433</v>
      </c>
      <c r="G60" s="101">
        <f t="shared" si="32"/>
        <v>77.233999999999995</v>
      </c>
      <c r="H60" s="74"/>
      <c r="I60" s="54">
        <v>23</v>
      </c>
      <c r="J60" s="54"/>
      <c r="K60" s="54"/>
      <c r="L60" s="54"/>
      <c r="M60" s="72"/>
      <c r="N60" s="72"/>
      <c r="O60" s="72"/>
      <c r="P60" s="54"/>
      <c r="Q60" s="54"/>
      <c r="R60" s="73"/>
      <c r="S60" s="73"/>
      <c r="T60" s="73"/>
      <c r="U60" s="2"/>
      <c r="V60" s="2"/>
      <c r="W60" s="2"/>
      <c r="X60" s="2"/>
      <c r="Y60" s="2"/>
      <c r="Z60" s="2"/>
      <c r="AA60" s="2"/>
      <c r="AB60" s="2"/>
    </row>
    <row r="61" spans="1:30" ht="33.75" customHeight="1" x14ac:dyDescent="0.35">
      <c r="A61" s="92" t="s">
        <v>15</v>
      </c>
      <c r="B61" s="79">
        <v>19.488</v>
      </c>
      <c r="C61" s="79">
        <v>19.488</v>
      </c>
      <c r="D61" s="79">
        <v>19.488</v>
      </c>
      <c r="E61" s="79">
        <v>19.459</v>
      </c>
      <c r="F61" s="79">
        <v>19.459</v>
      </c>
      <c r="G61" s="101">
        <f t="shared" si="32"/>
        <v>97.382000000000005</v>
      </c>
      <c r="H61" s="74"/>
      <c r="I61" s="54">
        <v>29</v>
      </c>
      <c r="J61" s="54"/>
      <c r="K61" s="54"/>
      <c r="L61" s="54"/>
      <c r="M61" s="72"/>
      <c r="N61" s="72"/>
      <c r="O61" s="72"/>
      <c r="P61" s="54"/>
      <c r="Q61" s="54"/>
      <c r="R61" s="73"/>
      <c r="S61" s="73"/>
      <c r="T61" s="73"/>
      <c r="U61" s="3"/>
      <c r="V61" s="3"/>
      <c r="W61" s="2"/>
      <c r="X61" s="2"/>
      <c r="Y61" s="2"/>
      <c r="Z61" s="2"/>
      <c r="AA61" s="2"/>
      <c r="AB61" s="2"/>
    </row>
    <row r="62" spans="1:30" ht="33.75" customHeight="1" x14ac:dyDescent="0.35">
      <c r="A62" s="91" t="s">
        <v>16</v>
      </c>
      <c r="B62" s="79">
        <f>B67*$I$62/1000</f>
        <v>23.24</v>
      </c>
      <c r="C62" s="79">
        <f>C67*$I$62/1000</f>
        <v>23.135000000000002</v>
      </c>
      <c r="D62" s="79">
        <f>D67*$I$62/1000</f>
        <v>23.204999999999998</v>
      </c>
      <c r="E62" s="79">
        <f>E67*$I$62/1000</f>
        <v>23.274999999999999</v>
      </c>
      <c r="F62" s="79">
        <f>F67*$I$62/1000</f>
        <v>23.274999999999999</v>
      </c>
      <c r="G62" s="101">
        <f t="shared" si="32"/>
        <v>116.13</v>
      </c>
      <c r="H62" s="74"/>
      <c r="I62" s="54">
        <v>35</v>
      </c>
      <c r="J62" s="54"/>
      <c r="K62" s="54"/>
      <c r="L62" s="54"/>
      <c r="M62" s="72"/>
      <c r="N62" s="72"/>
      <c r="O62" s="72"/>
      <c r="P62" s="54"/>
      <c r="Q62" s="54"/>
      <c r="R62" s="73"/>
      <c r="S62" s="73"/>
      <c r="T62" s="73"/>
      <c r="U62" s="3"/>
      <c r="V62" s="3"/>
      <c r="W62" s="2"/>
      <c r="X62" s="2"/>
      <c r="Y62" s="2"/>
      <c r="Z62" s="2"/>
      <c r="AA62" s="2"/>
      <c r="AB62" s="2"/>
    </row>
    <row r="63" spans="1:30" ht="33.75" customHeight="1" x14ac:dyDescent="0.35">
      <c r="A63" s="92" t="s">
        <v>17</v>
      </c>
      <c r="B63" s="79">
        <f>B67*$I$63/1000</f>
        <v>27.224</v>
      </c>
      <c r="C63" s="79">
        <f>C67*$I$63/1000</f>
        <v>27.100999999999999</v>
      </c>
      <c r="D63" s="79">
        <f>D67*$I$63/1000</f>
        <v>27.183</v>
      </c>
      <c r="E63" s="79">
        <f>E67*$I$63/1000</f>
        <v>27.265000000000001</v>
      </c>
      <c r="F63" s="79">
        <f>F67*$I$63/1000</f>
        <v>27.265000000000001</v>
      </c>
      <c r="G63" s="101">
        <f t="shared" si="32"/>
        <v>136.03800000000001</v>
      </c>
      <c r="H63" s="74"/>
      <c r="I63" s="54">
        <v>41</v>
      </c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3"/>
      <c r="V63" s="3"/>
      <c r="Y63" s="2"/>
      <c r="Z63" s="2"/>
      <c r="AA63" s="2"/>
      <c r="AB63" s="2"/>
    </row>
    <row r="64" spans="1:30" ht="33.75" customHeight="1" x14ac:dyDescent="0.35">
      <c r="A64" s="91" t="s">
        <v>18</v>
      </c>
      <c r="B64" s="79">
        <f>B67*$I$64/1000</f>
        <v>29.88</v>
      </c>
      <c r="C64" s="79">
        <f>C67*$I$64/1000</f>
        <v>29.745000000000001</v>
      </c>
      <c r="D64" s="79">
        <f>D67*$I$64/1000</f>
        <v>29.835000000000001</v>
      </c>
      <c r="E64" s="79">
        <f>E67*$I$64/1000</f>
        <v>29.925000000000001</v>
      </c>
      <c r="F64" s="79">
        <f>F67*$I$64/1000</f>
        <v>29.925000000000001</v>
      </c>
      <c r="G64" s="101">
        <f t="shared" si="32"/>
        <v>149.31</v>
      </c>
      <c r="H64" s="74"/>
      <c r="I64" s="54">
        <v>45</v>
      </c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3"/>
      <c r="V64" s="3"/>
      <c r="Y64" s="2"/>
      <c r="Z64" s="2"/>
      <c r="AA64" s="2"/>
      <c r="AB64" s="2"/>
    </row>
    <row r="65" spans="1:28" ht="33.75" customHeight="1" x14ac:dyDescent="0.35">
      <c r="A65" s="119" t="s">
        <v>10</v>
      </c>
      <c r="B65" s="81">
        <f>SUM(B58:B64)</f>
        <v>137.464</v>
      </c>
      <c r="C65" s="27">
        <f>SUM(C58:C64)</f>
        <v>137.101</v>
      </c>
      <c r="D65" s="27">
        <f>SUM(D58:D64)</f>
        <v>137.34300000000002</v>
      </c>
      <c r="E65" s="27">
        <f>SUM(E58:E64)</f>
        <v>137.5</v>
      </c>
      <c r="F65" s="27">
        <f>SUM(F58:F64)</f>
        <v>137.5</v>
      </c>
      <c r="G65" s="101">
        <f t="shared" si="32"/>
        <v>686.90800000000002</v>
      </c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3"/>
      <c r="V65" s="3"/>
      <c r="W65" s="3"/>
      <c r="X65" s="3"/>
      <c r="Y65" s="2"/>
      <c r="Z65" s="2"/>
      <c r="AA65" s="2"/>
      <c r="AB65" s="2"/>
    </row>
    <row r="66" spans="1:28" ht="33.75" customHeight="1" x14ac:dyDescent="0.35">
      <c r="A66" s="93" t="s">
        <v>19</v>
      </c>
      <c r="B66" s="82">
        <v>30</v>
      </c>
      <c r="C66" s="30">
        <v>30</v>
      </c>
      <c r="D66" s="30">
        <v>30</v>
      </c>
      <c r="E66" s="30">
        <v>30</v>
      </c>
      <c r="F66" s="30">
        <v>30</v>
      </c>
      <c r="G66" s="102">
        <f>+((G65/G67)/7)*1000</f>
        <v>29.574959097563077</v>
      </c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3"/>
      <c r="V66" s="3"/>
      <c r="W66" s="3"/>
      <c r="X66" s="3"/>
      <c r="Y66" s="2"/>
      <c r="Z66" s="2"/>
      <c r="AA66" s="2"/>
      <c r="AB66" s="2"/>
    </row>
    <row r="67" spans="1:28" ht="33.75" customHeight="1" x14ac:dyDescent="0.35">
      <c r="A67" s="94" t="s">
        <v>20</v>
      </c>
      <c r="B67" s="106">
        <v>664</v>
      </c>
      <c r="C67" s="65">
        <v>661</v>
      </c>
      <c r="D67" s="65">
        <v>663</v>
      </c>
      <c r="E67" s="65">
        <v>665</v>
      </c>
      <c r="F67" s="65">
        <v>665</v>
      </c>
      <c r="G67" s="112">
        <f>SUM(B67:F67)</f>
        <v>3318</v>
      </c>
      <c r="I67" s="75"/>
      <c r="M67" s="3"/>
      <c r="N67" s="3"/>
      <c r="O67" s="3"/>
      <c r="P67" s="3"/>
      <c r="Q67" s="3"/>
    </row>
    <row r="68" spans="1:28" ht="33.75" customHeight="1" x14ac:dyDescent="0.35">
      <c r="A68" s="95" t="s">
        <v>21</v>
      </c>
      <c r="B68" s="84">
        <f>(B67*B66)/1000</f>
        <v>19.920000000000002</v>
      </c>
      <c r="C68" s="38">
        <f>(C67*C66)/1000</f>
        <v>19.829999999999998</v>
      </c>
      <c r="D68" s="38">
        <f>(D67*D66)/1000</f>
        <v>19.89</v>
      </c>
      <c r="E68" s="38">
        <f>(E67*E66)/1000</f>
        <v>19.95</v>
      </c>
      <c r="F68" s="38">
        <f>(F67*F66)/1000</f>
        <v>19.95</v>
      </c>
      <c r="G68" s="116">
        <f>((G65*1000)/G67)/7</f>
        <v>29.574959097563074</v>
      </c>
      <c r="M68" s="3"/>
      <c r="N68" s="3"/>
      <c r="O68" s="3"/>
      <c r="P68" s="3"/>
      <c r="Q68" s="3"/>
    </row>
    <row r="69" spans="1:28" ht="33.75" customHeight="1" x14ac:dyDescent="0.35">
      <c r="A69" s="96" t="s">
        <v>22</v>
      </c>
      <c r="B69" s="85">
        <f>((B67*B66)*7)/1000</f>
        <v>139.44</v>
      </c>
      <c r="C69" s="42">
        <f>((C67*C66)*7)/1000</f>
        <v>138.81</v>
      </c>
      <c r="D69" s="42">
        <f>((D67*D66)*7)/1000</f>
        <v>139.22999999999999</v>
      </c>
      <c r="E69" s="42">
        <f>((E67*E66)*7)/1000</f>
        <v>139.65</v>
      </c>
      <c r="F69" s="42">
        <f>((F67*F66)*7)/1000</f>
        <v>139.65</v>
      </c>
      <c r="G69" s="87"/>
      <c r="H69" s="50"/>
      <c r="Q69" s="3"/>
    </row>
    <row r="70" spans="1:28" ht="33.75" customHeight="1" thickBot="1" x14ac:dyDescent="0.4">
      <c r="A70" s="97" t="s">
        <v>23</v>
      </c>
      <c r="B70" s="86">
        <f>+(B65/B67)/7*1000</f>
        <v>29.574870912220309</v>
      </c>
      <c r="C70" s="47">
        <f>+(C65/C67)/7*1000</f>
        <v>29.630646207045604</v>
      </c>
      <c r="D70" s="47">
        <f>+(D65/D67)/7*1000</f>
        <v>29.593406593406598</v>
      </c>
      <c r="E70" s="47">
        <f>+(E65/E67)/7*1000</f>
        <v>29.538131041890438</v>
      </c>
      <c r="F70" s="47">
        <f>+(F65/F67)/7*1000</f>
        <v>29.538131041890438</v>
      </c>
      <c r="G70" s="117"/>
      <c r="Q70" s="3"/>
    </row>
    <row r="71" spans="1:28" ht="33.75" customHeight="1" x14ac:dyDescent="0.35"/>
    <row r="72" spans="1:28" ht="33.75" customHeight="1" x14ac:dyDescent="0.35">
      <c r="B72" s="54"/>
      <c r="C72" s="54"/>
      <c r="D72" s="54"/>
      <c r="E72" s="54"/>
      <c r="F72" s="54"/>
      <c r="G72" s="54"/>
      <c r="H72" s="54"/>
      <c r="I72" s="66"/>
    </row>
    <row r="73" spans="1:28" ht="33.75" customHeight="1" x14ac:dyDescent="0.35"/>
    <row r="74" spans="1:28" ht="33.75" customHeight="1" x14ac:dyDescent="0.35">
      <c r="A74" s="54"/>
      <c r="B74" s="73"/>
      <c r="C74" s="73"/>
      <c r="D74" s="73"/>
      <c r="E74" s="73"/>
      <c r="F74" s="73"/>
      <c r="G74" s="73"/>
      <c r="H74" s="54"/>
      <c r="I74" s="54"/>
      <c r="J74" s="54"/>
    </row>
    <row r="75" spans="1:28" ht="33.75" customHeight="1" x14ac:dyDescent="0.35">
      <c r="A75" s="54"/>
      <c r="B75" s="54"/>
      <c r="C75" s="54"/>
      <c r="D75" s="54"/>
      <c r="E75" s="54"/>
      <c r="F75" s="54"/>
      <c r="G75" s="54"/>
      <c r="H75" s="54"/>
      <c r="I75" s="54"/>
      <c r="J75" s="54"/>
    </row>
    <row r="76" spans="1:28" ht="33.75" customHeight="1" x14ac:dyDescent="0.35">
      <c r="A76" s="54"/>
      <c r="B76" s="54"/>
      <c r="C76" s="54"/>
      <c r="D76" s="54"/>
      <c r="E76" s="54"/>
      <c r="F76" s="54"/>
      <c r="G76" s="54"/>
      <c r="H76" s="54"/>
      <c r="I76" s="54"/>
      <c r="J76" s="54"/>
    </row>
    <row r="77" spans="1:28" ht="33.75" customHeight="1" x14ac:dyDescent="0.35">
      <c r="A77" s="54"/>
      <c r="B77" s="54"/>
      <c r="C77" s="54"/>
      <c r="D77" s="54"/>
      <c r="E77" s="54"/>
      <c r="F77" s="54"/>
      <c r="G77" s="54"/>
      <c r="H77" s="54"/>
      <c r="I77" s="54"/>
      <c r="J77" s="54"/>
    </row>
    <row r="78" spans="1:28" ht="33.75" customHeight="1" x14ac:dyDescent="0.35">
      <c r="A78" s="54"/>
      <c r="B78" s="54"/>
      <c r="C78" s="54"/>
      <c r="D78" s="54"/>
      <c r="E78" s="54"/>
      <c r="F78" s="54"/>
      <c r="G78" s="54"/>
      <c r="H78" s="54"/>
      <c r="I78" s="54"/>
      <c r="J78" s="54"/>
    </row>
    <row r="79" spans="1:28" ht="33.75" customHeight="1" x14ac:dyDescent="0.35">
      <c r="A79" s="54"/>
      <c r="B79" s="54"/>
      <c r="C79" s="54"/>
      <c r="D79" s="54"/>
      <c r="E79" s="54"/>
      <c r="F79" s="54"/>
      <c r="G79" s="54"/>
      <c r="H79" s="54"/>
      <c r="I79" s="54"/>
      <c r="J79" s="54"/>
    </row>
    <row r="80" spans="1:28" ht="33.75" customHeight="1" x14ac:dyDescent="0.35"/>
    <row r="81" ht="33.75" customHeight="1" x14ac:dyDescent="0.35"/>
    <row r="82" ht="33.75" customHeight="1" x14ac:dyDescent="0.35"/>
    <row r="83" ht="33.75" customHeight="1" x14ac:dyDescent="0.35"/>
    <row r="84" ht="33.75" customHeight="1" x14ac:dyDescent="0.35"/>
    <row r="85" ht="33.75" customHeight="1" x14ac:dyDescent="0.35"/>
    <row r="86" ht="33.75" customHeight="1" x14ac:dyDescent="0.35"/>
    <row r="87" ht="33.75" customHeight="1" x14ac:dyDescent="0.35"/>
    <row r="88" ht="33.75" customHeight="1" x14ac:dyDescent="0.35"/>
    <row r="89" ht="33.75" customHeight="1" x14ac:dyDescent="0.35"/>
    <row r="90" ht="33.75" customHeight="1" x14ac:dyDescent="0.35"/>
    <row r="91" ht="33.75" customHeight="1" x14ac:dyDescent="0.35"/>
    <row r="92" ht="33.75" customHeight="1" x14ac:dyDescent="0.35"/>
    <row r="93" ht="33.75" customHeight="1" x14ac:dyDescent="0.35"/>
    <row r="94" ht="33.75" customHeight="1" x14ac:dyDescent="0.35"/>
    <row r="95" ht="33.75" customHeight="1" x14ac:dyDescent="0.35"/>
    <row r="96" ht="33.75" customHeight="1" x14ac:dyDescent="0.35"/>
    <row r="97" ht="33.75" customHeight="1" x14ac:dyDescent="0.35"/>
    <row r="98" ht="33.75" customHeight="1" x14ac:dyDescent="0.35"/>
    <row r="99" ht="33.75" customHeight="1" x14ac:dyDescent="0.35"/>
    <row r="100" ht="33.75" customHeight="1" x14ac:dyDescent="0.35"/>
    <row r="101" ht="33.75" customHeight="1" x14ac:dyDescent="0.35"/>
    <row r="102" ht="33.75" customHeight="1" x14ac:dyDescent="0.35"/>
    <row r="103" ht="33.75" customHeight="1" x14ac:dyDescent="0.35"/>
    <row r="104" ht="33.75" customHeight="1" x14ac:dyDescent="0.35"/>
    <row r="105" ht="33.75" customHeight="1" x14ac:dyDescent="0.35"/>
    <row r="106" ht="33.75" customHeight="1" x14ac:dyDescent="0.35"/>
    <row r="107" ht="33.75" customHeight="1" x14ac:dyDescent="0.35"/>
    <row r="108" ht="33.75" customHeight="1" x14ac:dyDescent="0.35"/>
    <row r="109" ht="33.75" customHeight="1" x14ac:dyDescent="0.35"/>
    <row r="110" ht="33.75" customHeight="1" x14ac:dyDescent="0.35"/>
    <row r="111" ht="33.75" customHeight="1" x14ac:dyDescent="0.35"/>
    <row r="112" ht="33.75" customHeight="1" x14ac:dyDescent="0.35"/>
    <row r="113" ht="33.75" customHeight="1" x14ac:dyDescent="0.35"/>
    <row r="114" ht="33.75" customHeight="1" x14ac:dyDescent="0.35"/>
    <row r="115" ht="33.75" customHeight="1" x14ac:dyDescent="0.35"/>
    <row r="116" ht="33.75" customHeight="1" x14ac:dyDescent="0.35"/>
    <row r="117" ht="33.75" customHeight="1" x14ac:dyDescent="0.35"/>
    <row r="118" ht="33.75" customHeight="1" x14ac:dyDescent="0.35"/>
    <row r="119" ht="33.75" customHeight="1" x14ac:dyDescent="0.35"/>
    <row r="120" ht="33.75" customHeight="1" x14ac:dyDescent="0.35"/>
    <row r="121" ht="33.75" customHeight="1" x14ac:dyDescent="0.35"/>
    <row r="122" ht="33.75" customHeight="1" x14ac:dyDescent="0.35"/>
    <row r="123" ht="33.75" customHeight="1" x14ac:dyDescent="0.35"/>
    <row r="124" ht="33.75" customHeight="1" x14ac:dyDescent="0.35"/>
    <row r="125" ht="33.75" customHeight="1" x14ac:dyDescent="0.35"/>
    <row r="126" ht="33.75" customHeight="1" x14ac:dyDescent="0.35"/>
    <row r="127" ht="33.75" customHeight="1" x14ac:dyDescent="0.35"/>
    <row r="128" ht="33.75" customHeight="1" x14ac:dyDescent="0.35"/>
    <row r="129" ht="33.75" customHeight="1" x14ac:dyDescent="0.35"/>
    <row r="130" ht="33.75" customHeight="1" x14ac:dyDescent="0.35"/>
    <row r="131" ht="33.75" customHeight="1" x14ac:dyDescent="0.35"/>
    <row r="132" ht="33.75" customHeight="1" x14ac:dyDescent="0.35"/>
    <row r="133" ht="33.75" customHeight="1" x14ac:dyDescent="0.35"/>
    <row r="134" ht="33.75" customHeight="1" x14ac:dyDescent="0.35"/>
    <row r="135" ht="33.75" customHeight="1" x14ac:dyDescent="0.35"/>
    <row r="136" ht="33.75" customHeight="1" x14ac:dyDescent="0.35"/>
    <row r="137" ht="33.75" customHeight="1" x14ac:dyDescent="0.35"/>
    <row r="138" ht="33.75" customHeight="1" x14ac:dyDescent="0.35"/>
    <row r="139" ht="33.75" customHeight="1" x14ac:dyDescent="0.35"/>
    <row r="140" ht="33.75" customHeight="1" x14ac:dyDescent="0.35"/>
    <row r="141" ht="33.75" customHeight="1" x14ac:dyDescent="0.35"/>
    <row r="142" ht="33.75" customHeight="1" x14ac:dyDescent="0.35"/>
    <row r="143" ht="33.75" customHeight="1" x14ac:dyDescent="0.35"/>
    <row r="144" ht="33.75" customHeight="1" x14ac:dyDescent="0.35"/>
    <row r="145" ht="33.75" customHeight="1" x14ac:dyDescent="0.35"/>
    <row r="146" ht="33.75" customHeight="1" x14ac:dyDescent="0.35"/>
    <row r="147" ht="33.75" customHeight="1" x14ac:dyDescent="0.35"/>
    <row r="148" ht="33.75" customHeight="1" x14ac:dyDescent="0.35"/>
    <row r="149" ht="33.75" customHeight="1" x14ac:dyDescent="0.35"/>
    <row r="150" ht="33.75" customHeight="1" x14ac:dyDescent="0.35"/>
    <row r="151" ht="33.75" customHeight="1" x14ac:dyDescent="0.35"/>
    <row r="152" ht="33.75" customHeight="1" x14ac:dyDescent="0.35"/>
    <row r="153" ht="33.75" customHeight="1" x14ac:dyDescent="0.35"/>
    <row r="154" ht="33.75" customHeight="1" x14ac:dyDescent="0.35"/>
    <row r="155" ht="33.75" customHeight="1" x14ac:dyDescent="0.35"/>
    <row r="156" ht="33.75" customHeight="1" x14ac:dyDescent="0.35"/>
    <row r="157" ht="33.75" customHeight="1" x14ac:dyDescent="0.35"/>
    <row r="158" ht="33.75" customHeight="1" x14ac:dyDescent="0.35"/>
    <row r="159" ht="33.75" customHeight="1" x14ac:dyDescent="0.35"/>
    <row r="160" ht="33.75" customHeight="1" x14ac:dyDescent="0.35"/>
    <row r="161" ht="33.75" customHeight="1" x14ac:dyDescent="0.35"/>
    <row r="162" ht="33.75" customHeight="1" x14ac:dyDescent="0.35"/>
    <row r="163" ht="33.75" customHeight="1" x14ac:dyDescent="0.35"/>
    <row r="164" ht="33.75" customHeight="1" x14ac:dyDescent="0.35"/>
    <row r="165" ht="33.75" customHeight="1" x14ac:dyDescent="0.35"/>
    <row r="166" ht="33.75" customHeight="1" x14ac:dyDescent="0.35"/>
    <row r="167" ht="33.75" customHeight="1" x14ac:dyDescent="0.35"/>
    <row r="168" ht="33.75" customHeight="1" x14ac:dyDescent="0.35"/>
    <row r="169" ht="33.75" customHeight="1" x14ac:dyDescent="0.35"/>
    <row r="170" ht="33.75" customHeight="1" x14ac:dyDescent="0.35"/>
    <row r="171" ht="33.75" customHeight="1" x14ac:dyDescent="0.35"/>
    <row r="172" ht="33.75" customHeight="1" x14ac:dyDescent="0.35"/>
    <row r="173" ht="33.75" customHeight="1" x14ac:dyDescent="0.35"/>
    <row r="174" ht="33.75" customHeight="1" x14ac:dyDescent="0.35"/>
    <row r="175" ht="33.75" customHeight="1" x14ac:dyDescent="0.35"/>
    <row r="176" ht="33.75" customHeight="1" x14ac:dyDescent="0.35"/>
    <row r="177" ht="33.75" customHeight="1" x14ac:dyDescent="0.35"/>
    <row r="178" ht="33.75" customHeight="1" x14ac:dyDescent="0.35"/>
    <row r="179" ht="33.75" customHeight="1" x14ac:dyDescent="0.35"/>
    <row r="180" ht="33.75" customHeight="1" x14ac:dyDescent="0.35"/>
    <row r="181" ht="33.75" customHeight="1" x14ac:dyDescent="0.35"/>
    <row r="182" ht="33.75" customHeight="1" x14ac:dyDescent="0.35"/>
    <row r="183" ht="33.75" customHeight="1" x14ac:dyDescent="0.35"/>
    <row r="184" ht="33.75" customHeight="1" x14ac:dyDescent="0.35"/>
    <row r="185" ht="33.75" customHeight="1" x14ac:dyDescent="0.35"/>
    <row r="186" ht="33.75" customHeight="1" x14ac:dyDescent="0.35"/>
    <row r="187" ht="33.75" customHeight="1" x14ac:dyDescent="0.35"/>
    <row r="188" ht="33.75" customHeight="1" x14ac:dyDescent="0.35"/>
    <row r="189" ht="33.75" customHeight="1" x14ac:dyDescent="0.35"/>
    <row r="190" ht="33.75" customHeight="1" x14ac:dyDescent="0.35"/>
    <row r="191" ht="33.75" customHeight="1" x14ac:dyDescent="0.35"/>
    <row r="192" ht="33.75" customHeight="1" x14ac:dyDescent="0.35"/>
    <row r="193" ht="33.75" customHeight="1" x14ac:dyDescent="0.35"/>
    <row r="194" ht="33.75" customHeight="1" x14ac:dyDescent="0.35"/>
    <row r="195" ht="33.75" customHeight="1" x14ac:dyDescent="0.35"/>
    <row r="196" ht="33.75" customHeight="1" x14ac:dyDescent="0.35"/>
    <row r="197" ht="33.75" customHeight="1" x14ac:dyDescent="0.35"/>
    <row r="198" ht="33.75" customHeight="1" x14ac:dyDescent="0.35"/>
    <row r="199" ht="33.75" customHeight="1" x14ac:dyDescent="0.35"/>
    <row r="200" ht="33.75" customHeight="1" x14ac:dyDescent="0.35"/>
    <row r="201" ht="33.75" customHeight="1" x14ac:dyDescent="0.35"/>
    <row r="202" ht="33.75" customHeight="1" x14ac:dyDescent="0.35"/>
    <row r="203" ht="33.75" customHeight="1" x14ac:dyDescent="0.35"/>
    <row r="204" ht="33.75" customHeight="1" x14ac:dyDescent="0.35"/>
    <row r="205" ht="33.75" customHeight="1" x14ac:dyDescent="0.35"/>
    <row r="206" ht="33.75" customHeight="1" x14ac:dyDescent="0.35"/>
    <row r="207" ht="33.75" customHeight="1" x14ac:dyDescent="0.35"/>
    <row r="208" ht="33.75" customHeight="1" x14ac:dyDescent="0.35"/>
    <row r="209" ht="33.75" customHeight="1" x14ac:dyDescent="0.35"/>
    <row r="210" ht="33.75" customHeight="1" x14ac:dyDescent="0.35"/>
    <row r="211" ht="33.75" customHeight="1" x14ac:dyDescent="0.35"/>
    <row r="212" ht="33.75" customHeight="1" x14ac:dyDescent="0.35"/>
    <row r="213" ht="33.75" customHeight="1" x14ac:dyDescent="0.35"/>
    <row r="214" ht="33.75" customHeight="1" x14ac:dyDescent="0.35"/>
    <row r="215" ht="33.75" customHeight="1" x14ac:dyDescent="0.35"/>
    <row r="216" ht="33.75" customHeight="1" x14ac:dyDescent="0.35"/>
    <row r="217" ht="33.75" customHeight="1" x14ac:dyDescent="0.35"/>
    <row r="218" ht="33.75" customHeight="1" x14ac:dyDescent="0.35"/>
    <row r="219" ht="33.75" customHeight="1" x14ac:dyDescent="0.35"/>
    <row r="220" ht="33.75" customHeight="1" x14ac:dyDescent="0.35"/>
    <row r="221" ht="33.75" customHeight="1" x14ac:dyDescent="0.35"/>
    <row r="222" ht="33.75" customHeight="1" x14ac:dyDescent="0.35"/>
    <row r="223" ht="33.75" customHeight="1" x14ac:dyDescent="0.35"/>
    <row r="224" ht="33.75" customHeight="1" x14ac:dyDescent="0.35"/>
    <row r="225" ht="33.75" customHeight="1" x14ac:dyDescent="0.35"/>
    <row r="226" ht="33.75" customHeight="1" x14ac:dyDescent="0.35"/>
    <row r="227" ht="33.75" customHeight="1" x14ac:dyDescent="0.35"/>
    <row r="228" ht="33.75" customHeight="1" x14ac:dyDescent="0.35"/>
    <row r="229" ht="33.75" customHeight="1" x14ac:dyDescent="0.35"/>
    <row r="230" ht="33.75" customHeight="1" x14ac:dyDescent="0.35"/>
    <row r="231" ht="33.75" customHeight="1" x14ac:dyDescent="0.35"/>
    <row r="232" ht="33.75" customHeight="1" x14ac:dyDescent="0.35"/>
    <row r="233" ht="33.75" customHeight="1" x14ac:dyDescent="0.35"/>
    <row r="234" ht="33.75" customHeight="1" x14ac:dyDescent="0.35"/>
    <row r="235" ht="33.75" customHeight="1" x14ac:dyDescent="0.35"/>
    <row r="236" ht="33.75" customHeight="1" x14ac:dyDescent="0.35"/>
    <row r="237" ht="33.75" customHeight="1" x14ac:dyDescent="0.35"/>
    <row r="238" ht="33.75" customHeight="1" x14ac:dyDescent="0.35"/>
    <row r="239" ht="33.75" customHeight="1" x14ac:dyDescent="0.35"/>
  </sheetData>
  <mergeCells count="10">
    <mergeCell ref="A3:C3"/>
    <mergeCell ref="E9:G9"/>
    <mergeCell ref="R9:S9"/>
    <mergeCell ref="K11:L11"/>
    <mergeCell ref="B36:G36"/>
    <mergeCell ref="L15:S15"/>
    <mergeCell ref="B55:F55"/>
    <mergeCell ref="J54:K54"/>
    <mergeCell ref="K36:O36"/>
    <mergeCell ref="B15:K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9"/>
  <sheetViews>
    <sheetView topLeftCell="A21" zoomScale="30" zoomScaleNormal="30" workbookViewId="0">
      <selection activeCell="B24" sqref="B24:Q24"/>
    </sheetView>
  </sheetViews>
  <sheetFormatPr baseColWidth="10" defaultRowHeight="14.5" x14ac:dyDescent="0.35"/>
  <cols>
    <col min="1" max="1" width="52.453125" style="18" bestFit="1" customWidth="1"/>
    <col min="2" max="3" width="22.7265625" style="18" bestFit="1" customWidth="1"/>
    <col min="4" max="7" width="21.26953125" style="18" bestFit="1" customWidth="1"/>
    <col min="8" max="8" width="20.1796875" style="18" bestFit="1" customWidth="1"/>
    <col min="9" max="9" width="28.26953125" style="18" bestFit="1" customWidth="1"/>
    <col min="10" max="10" width="33.453125" style="18" bestFit="1" customWidth="1"/>
    <col min="11" max="12" width="21.26953125" style="18" bestFit="1" customWidth="1"/>
    <col min="13" max="14" width="21.26953125" style="18" customWidth="1"/>
    <col min="15" max="15" width="21.26953125" style="18" bestFit="1" customWidth="1"/>
    <col min="16" max="16" width="21.26953125" style="18" customWidth="1"/>
    <col min="17" max="17" width="27.81640625" style="18" customWidth="1"/>
    <col min="18" max="18" width="23.453125" style="18" customWidth="1"/>
    <col min="19" max="19" width="21.453125" style="18" customWidth="1"/>
    <col min="20" max="22" width="20.7265625" style="18" customWidth="1"/>
    <col min="23" max="23" width="32.26953125" style="18" bestFit="1" customWidth="1"/>
    <col min="24" max="24" width="20.7265625" style="18" customWidth="1"/>
    <col min="25" max="25" width="22" style="18" customWidth="1"/>
    <col min="26" max="29" width="21.26953125" style="18" customWidth="1"/>
    <col min="30" max="30" width="22.26953125" style="18" customWidth="1"/>
    <col min="31" max="32" width="11.453125" style="18"/>
    <col min="33" max="33" width="14.81640625" style="18" bestFit="1" customWidth="1"/>
    <col min="34" max="258" width="11.453125" style="18"/>
    <col min="259" max="259" width="34.453125" style="18" customWidth="1"/>
    <col min="260" max="261" width="19.453125" style="18" bestFit="1" customWidth="1"/>
    <col min="262" max="262" width="19.7265625" style="18" customWidth="1"/>
    <col min="263" max="264" width="20.453125" style="18" customWidth="1"/>
    <col min="265" max="266" width="19.7265625" style="18" customWidth="1"/>
    <col min="267" max="267" width="25.26953125" style="18" customWidth="1"/>
    <col min="268" max="268" width="26" style="18" customWidth="1"/>
    <col min="269" max="269" width="22.26953125" style="18" customWidth="1"/>
    <col min="270" max="270" width="24.81640625" style="18" customWidth="1"/>
    <col min="271" max="271" width="21.1796875" style="18" customWidth="1"/>
    <col min="272" max="272" width="21.453125" style="18" customWidth="1"/>
    <col min="273" max="273" width="27.81640625" style="18" customWidth="1"/>
    <col min="274" max="274" width="23.453125" style="18" customWidth="1"/>
    <col min="275" max="275" width="21.453125" style="18" customWidth="1"/>
    <col min="276" max="278" width="20.7265625" style="18" customWidth="1"/>
    <col min="279" max="279" width="32.26953125" style="18" bestFit="1" customWidth="1"/>
    <col min="280" max="280" width="20.7265625" style="18" customWidth="1"/>
    <col min="281" max="281" width="22" style="18" customWidth="1"/>
    <col min="282" max="285" width="21.26953125" style="18" customWidth="1"/>
    <col min="286" max="286" width="22.26953125" style="18" customWidth="1"/>
    <col min="287" max="288" width="11.453125" style="18"/>
    <col min="289" max="289" width="14.81640625" style="18" bestFit="1" customWidth="1"/>
    <col min="290" max="514" width="11.453125" style="18"/>
    <col min="515" max="515" width="34.453125" style="18" customWidth="1"/>
    <col min="516" max="517" width="19.453125" style="18" bestFit="1" customWidth="1"/>
    <col min="518" max="518" width="19.7265625" style="18" customWidth="1"/>
    <col min="519" max="520" width="20.453125" style="18" customWidth="1"/>
    <col min="521" max="522" width="19.7265625" style="18" customWidth="1"/>
    <col min="523" max="523" width="25.26953125" style="18" customWidth="1"/>
    <col min="524" max="524" width="26" style="18" customWidth="1"/>
    <col min="525" max="525" width="22.26953125" style="18" customWidth="1"/>
    <col min="526" max="526" width="24.81640625" style="18" customWidth="1"/>
    <col min="527" max="527" width="21.1796875" style="18" customWidth="1"/>
    <col min="528" max="528" width="21.453125" style="18" customWidth="1"/>
    <col min="529" max="529" width="27.81640625" style="18" customWidth="1"/>
    <col min="530" max="530" width="23.453125" style="18" customWidth="1"/>
    <col min="531" max="531" width="21.453125" style="18" customWidth="1"/>
    <col min="532" max="534" width="20.7265625" style="18" customWidth="1"/>
    <col min="535" max="535" width="32.26953125" style="18" bestFit="1" customWidth="1"/>
    <col min="536" max="536" width="20.7265625" style="18" customWidth="1"/>
    <col min="537" max="537" width="22" style="18" customWidth="1"/>
    <col min="538" max="541" width="21.26953125" style="18" customWidth="1"/>
    <col min="542" max="542" width="22.26953125" style="18" customWidth="1"/>
    <col min="543" max="544" width="11.453125" style="18"/>
    <col min="545" max="545" width="14.81640625" style="18" bestFit="1" customWidth="1"/>
    <col min="546" max="770" width="11.453125" style="18"/>
    <col min="771" max="771" width="34.453125" style="18" customWidth="1"/>
    <col min="772" max="773" width="19.453125" style="18" bestFit="1" customWidth="1"/>
    <col min="774" max="774" width="19.7265625" style="18" customWidth="1"/>
    <col min="775" max="776" width="20.453125" style="18" customWidth="1"/>
    <col min="777" max="778" width="19.7265625" style="18" customWidth="1"/>
    <col min="779" max="779" width="25.26953125" style="18" customWidth="1"/>
    <col min="780" max="780" width="26" style="18" customWidth="1"/>
    <col min="781" max="781" width="22.26953125" style="18" customWidth="1"/>
    <col min="782" max="782" width="24.81640625" style="18" customWidth="1"/>
    <col min="783" max="783" width="21.1796875" style="18" customWidth="1"/>
    <col min="784" max="784" width="21.453125" style="18" customWidth="1"/>
    <col min="785" max="785" width="27.81640625" style="18" customWidth="1"/>
    <col min="786" max="786" width="23.453125" style="18" customWidth="1"/>
    <col min="787" max="787" width="21.453125" style="18" customWidth="1"/>
    <col min="788" max="790" width="20.7265625" style="18" customWidth="1"/>
    <col min="791" max="791" width="32.26953125" style="18" bestFit="1" customWidth="1"/>
    <col min="792" max="792" width="20.7265625" style="18" customWidth="1"/>
    <col min="793" max="793" width="22" style="18" customWidth="1"/>
    <col min="794" max="797" width="21.26953125" style="18" customWidth="1"/>
    <col min="798" max="798" width="22.26953125" style="18" customWidth="1"/>
    <col min="799" max="800" width="11.453125" style="18"/>
    <col min="801" max="801" width="14.81640625" style="18" bestFit="1" customWidth="1"/>
    <col min="802" max="1026" width="11.453125" style="18"/>
    <col min="1027" max="1027" width="34.453125" style="18" customWidth="1"/>
    <col min="1028" max="1029" width="19.453125" style="18" bestFit="1" customWidth="1"/>
    <col min="1030" max="1030" width="19.7265625" style="18" customWidth="1"/>
    <col min="1031" max="1032" width="20.453125" style="18" customWidth="1"/>
    <col min="1033" max="1034" width="19.7265625" style="18" customWidth="1"/>
    <col min="1035" max="1035" width="25.26953125" style="18" customWidth="1"/>
    <col min="1036" max="1036" width="26" style="18" customWidth="1"/>
    <col min="1037" max="1037" width="22.26953125" style="18" customWidth="1"/>
    <col min="1038" max="1038" width="24.81640625" style="18" customWidth="1"/>
    <col min="1039" max="1039" width="21.1796875" style="18" customWidth="1"/>
    <col min="1040" max="1040" width="21.453125" style="18" customWidth="1"/>
    <col min="1041" max="1041" width="27.81640625" style="18" customWidth="1"/>
    <col min="1042" max="1042" width="23.453125" style="18" customWidth="1"/>
    <col min="1043" max="1043" width="21.453125" style="18" customWidth="1"/>
    <col min="1044" max="1046" width="20.7265625" style="18" customWidth="1"/>
    <col min="1047" max="1047" width="32.26953125" style="18" bestFit="1" customWidth="1"/>
    <col min="1048" max="1048" width="20.7265625" style="18" customWidth="1"/>
    <col min="1049" max="1049" width="22" style="18" customWidth="1"/>
    <col min="1050" max="1053" width="21.26953125" style="18" customWidth="1"/>
    <col min="1054" max="1054" width="22.26953125" style="18" customWidth="1"/>
    <col min="1055" max="1056" width="11.453125" style="18"/>
    <col min="1057" max="1057" width="14.81640625" style="18" bestFit="1" customWidth="1"/>
    <col min="1058" max="1282" width="11.453125" style="18"/>
    <col min="1283" max="1283" width="34.453125" style="18" customWidth="1"/>
    <col min="1284" max="1285" width="19.453125" style="18" bestFit="1" customWidth="1"/>
    <col min="1286" max="1286" width="19.7265625" style="18" customWidth="1"/>
    <col min="1287" max="1288" width="20.453125" style="18" customWidth="1"/>
    <col min="1289" max="1290" width="19.7265625" style="18" customWidth="1"/>
    <col min="1291" max="1291" width="25.26953125" style="18" customWidth="1"/>
    <col min="1292" max="1292" width="26" style="18" customWidth="1"/>
    <col min="1293" max="1293" width="22.26953125" style="18" customWidth="1"/>
    <col min="1294" max="1294" width="24.81640625" style="18" customWidth="1"/>
    <col min="1295" max="1295" width="21.1796875" style="18" customWidth="1"/>
    <col min="1296" max="1296" width="21.453125" style="18" customWidth="1"/>
    <col min="1297" max="1297" width="27.81640625" style="18" customWidth="1"/>
    <col min="1298" max="1298" width="23.453125" style="18" customWidth="1"/>
    <col min="1299" max="1299" width="21.453125" style="18" customWidth="1"/>
    <col min="1300" max="1302" width="20.7265625" style="18" customWidth="1"/>
    <col min="1303" max="1303" width="32.26953125" style="18" bestFit="1" customWidth="1"/>
    <col min="1304" max="1304" width="20.7265625" style="18" customWidth="1"/>
    <col min="1305" max="1305" width="22" style="18" customWidth="1"/>
    <col min="1306" max="1309" width="21.26953125" style="18" customWidth="1"/>
    <col min="1310" max="1310" width="22.26953125" style="18" customWidth="1"/>
    <col min="1311" max="1312" width="11.453125" style="18"/>
    <col min="1313" max="1313" width="14.81640625" style="18" bestFit="1" customWidth="1"/>
    <col min="1314" max="1538" width="11.453125" style="18"/>
    <col min="1539" max="1539" width="34.453125" style="18" customWidth="1"/>
    <col min="1540" max="1541" width="19.453125" style="18" bestFit="1" customWidth="1"/>
    <col min="1542" max="1542" width="19.7265625" style="18" customWidth="1"/>
    <col min="1543" max="1544" width="20.453125" style="18" customWidth="1"/>
    <col min="1545" max="1546" width="19.7265625" style="18" customWidth="1"/>
    <col min="1547" max="1547" width="25.26953125" style="18" customWidth="1"/>
    <col min="1548" max="1548" width="26" style="18" customWidth="1"/>
    <col min="1549" max="1549" width="22.26953125" style="18" customWidth="1"/>
    <col min="1550" max="1550" width="24.81640625" style="18" customWidth="1"/>
    <col min="1551" max="1551" width="21.1796875" style="18" customWidth="1"/>
    <col min="1552" max="1552" width="21.453125" style="18" customWidth="1"/>
    <col min="1553" max="1553" width="27.81640625" style="18" customWidth="1"/>
    <col min="1554" max="1554" width="23.453125" style="18" customWidth="1"/>
    <col min="1555" max="1555" width="21.453125" style="18" customWidth="1"/>
    <col min="1556" max="1558" width="20.7265625" style="18" customWidth="1"/>
    <col min="1559" max="1559" width="32.26953125" style="18" bestFit="1" customWidth="1"/>
    <col min="1560" max="1560" width="20.7265625" style="18" customWidth="1"/>
    <col min="1561" max="1561" width="22" style="18" customWidth="1"/>
    <col min="1562" max="1565" width="21.26953125" style="18" customWidth="1"/>
    <col min="1566" max="1566" width="22.26953125" style="18" customWidth="1"/>
    <col min="1567" max="1568" width="11.453125" style="18"/>
    <col min="1569" max="1569" width="14.81640625" style="18" bestFit="1" customWidth="1"/>
    <col min="1570" max="1794" width="11.453125" style="18"/>
    <col min="1795" max="1795" width="34.453125" style="18" customWidth="1"/>
    <col min="1796" max="1797" width="19.453125" style="18" bestFit="1" customWidth="1"/>
    <col min="1798" max="1798" width="19.7265625" style="18" customWidth="1"/>
    <col min="1799" max="1800" width="20.453125" style="18" customWidth="1"/>
    <col min="1801" max="1802" width="19.7265625" style="18" customWidth="1"/>
    <col min="1803" max="1803" width="25.26953125" style="18" customWidth="1"/>
    <col min="1804" max="1804" width="26" style="18" customWidth="1"/>
    <col min="1805" max="1805" width="22.26953125" style="18" customWidth="1"/>
    <col min="1806" max="1806" width="24.81640625" style="18" customWidth="1"/>
    <col min="1807" max="1807" width="21.1796875" style="18" customWidth="1"/>
    <col min="1808" max="1808" width="21.453125" style="18" customWidth="1"/>
    <col min="1809" max="1809" width="27.81640625" style="18" customWidth="1"/>
    <col min="1810" max="1810" width="23.453125" style="18" customWidth="1"/>
    <col min="1811" max="1811" width="21.453125" style="18" customWidth="1"/>
    <col min="1812" max="1814" width="20.7265625" style="18" customWidth="1"/>
    <col min="1815" max="1815" width="32.26953125" style="18" bestFit="1" customWidth="1"/>
    <col min="1816" max="1816" width="20.7265625" style="18" customWidth="1"/>
    <col min="1817" max="1817" width="22" style="18" customWidth="1"/>
    <col min="1818" max="1821" width="21.26953125" style="18" customWidth="1"/>
    <col min="1822" max="1822" width="22.26953125" style="18" customWidth="1"/>
    <col min="1823" max="1824" width="11.453125" style="18"/>
    <col min="1825" max="1825" width="14.81640625" style="18" bestFit="1" customWidth="1"/>
    <col min="1826" max="2050" width="11.453125" style="18"/>
    <col min="2051" max="2051" width="34.453125" style="18" customWidth="1"/>
    <col min="2052" max="2053" width="19.453125" style="18" bestFit="1" customWidth="1"/>
    <col min="2054" max="2054" width="19.7265625" style="18" customWidth="1"/>
    <col min="2055" max="2056" width="20.453125" style="18" customWidth="1"/>
    <col min="2057" max="2058" width="19.7265625" style="18" customWidth="1"/>
    <col min="2059" max="2059" width="25.26953125" style="18" customWidth="1"/>
    <col min="2060" max="2060" width="26" style="18" customWidth="1"/>
    <col min="2061" max="2061" width="22.26953125" style="18" customWidth="1"/>
    <col min="2062" max="2062" width="24.81640625" style="18" customWidth="1"/>
    <col min="2063" max="2063" width="21.1796875" style="18" customWidth="1"/>
    <col min="2064" max="2064" width="21.453125" style="18" customWidth="1"/>
    <col min="2065" max="2065" width="27.81640625" style="18" customWidth="1"/>
    <col min="2066" max="2066" width="23.453125" style="18" customWidth="1"/>
    <col min="2067" max="2067" width="21.453125" style="18" customWidth="1"/>
    <col min="2068" max="2070" width="20.7265625" style="18" customWidth="1"/>
    <col min="2071" max="2071" width="32.26953125" style="18" bestFit="1" customWidth="1"/>
    <col min="2072" max="2072" width="20.7265625" style="18" customWidth="1"/>
    <col min="2073" max="2073" width="22" style="18" customWidth="1"/>
    <col min="2074" max="2077" width="21.26953125" style="18" customWidth="1"/>
    <col min="2078" max="2078" width="22.26953125" style="18" customWidth="1"/>
    <col min="2079" max="2080" width="11.453125" style="18"/>
    <col min="2081" max="2081" width="14.81640625" style="18" bestFit="1" customWidth="1"/>
    <col min="2082" max="2306" width="11.453125" style="18"/>
    <col min="2307" max="2307" width="34.453125" style="18" customWidth="1"/>
    <col min="2308" max="2309" width="19.453125" style="18" bestFit="1" customWidth="1"/>
    <col min="2310" max="2310" width="19.7265625" style="18" customWidth="1"/>
    <col min="2311" max="2312" width="20.453125" style="18" customWidth="1"/>
    <col min="2313" max="2314" width="19.7265625" style="18" customWidth="1"/>
    <col min="2315" max="2315" width="25.26953125" style="18" customWidth="1"/>
    <col min="2316" max="2316" width="26" style="18" customWidth="1"/>
    <col min="2317" max="2317" width="22.26953125" style="18" customWidth="1"/>
    <col min="2318" max="2318" width="24.81640625" style="18" customWidth="1"/>
    <col min="2319" max="2319" width="21.1796875" style="18" customWidth="1"/>
    <col min="2320" max="2320" width="21.453125" style="18" customWidth="1"/>
    <col min="2321" max="2321" width="27.81640625" style="18" customWidth="1"/>
    <col min="2322" max="2322" width="23.453125" style="18" customWidth="1"/>
    <col min="2323" max="2323" width="21.453125" style="18" customWidth="1"/>
    <col min="2324" max="2326" width="20.7265625" style="18" customWidth="1"/>
    <col min="2327" max="2327" width="32.26953125" style="18" bestFit="1" customWidth="1"/>
    <col min="2328" max="2328" width="20.7265625" style="18" customWidth="1"/>
    <col min="2329" max="2329" width="22" style="18" customWidth="1"/>
    <col min="2330" max="2333" width="21.26953125" style="18" customWidth="1"/>
    <col min="2334" max="2334" width="22.26953125" style="18" customWidth="1"/>
    <col min="2335" max="2336" width="11.453125" style="18"/>
    <col min="2337" max="2337" width="14.81640625" style="18" bestFit="1" customWidth="1"/>
    <col min="2338" max="2562" width="11.453125" style="18"/>
    <col min="2563" max="2563" width="34.453125" style="18" customWidth="1"/>
    <col min="2564" max="2565" width="19.453125" style="18" bestFit="1" customWidth="1"/>
    <col min="2566" max="2566" width="19.7265625" style="18" customWidth="1"/>
    <col min="2567" max="2568" width="20.453125" style="18" customWidth="1"/>
    <col min="2569" max="2570" width="19.7265625" style="18" customWidth="1"/>
    <col min="2571" max="2571" width="25.26953125" style="18" customWidth="1"/>
    <col min="2572" max="2572" width="26" style="18" customWidth="1"/>
    <col min="2573" max="2573" width="22.26953125" style="18" customWidth="1"/>
    <col min="2574" max="2574" width="24.81640625" style="18" customWidth="1"/>
    <col min="2575" max="2575" width="21.1796875" style="18" customWidth="1"/>
    <col min="2576" max="2576" width="21.453125" style="18" customWidth="1"/>
    <col min="2577" max="2577" width="27.81640625" style="18" customWidth="1"/>
    <col min="2578" max="2578" width="23.453125" style="18" customWidth="1"/>
    <col min="2579" max="2579" width="21.453125" style="18" customWidth="1"/>
    <col min="2580" max="2582" width="20.7265625" style="18" customWidth="1"/>
    <col min="2583" max="2583" width="32.26953125" style="18" bestFit="1" customWidth="1"/>
    <col min="2584" max="2584" width="20.7265625" style="18" customWidth="1"/>
    <col min="2585" max="2585" width="22" style="18" customWidth="1"/>
    <col min="2586" max="2589" width="21.26953125" style="18" customWidth="1"/>
    <col min="2590" max="2590" width="22.26953125" style="18" customWidth="1"/>
    <col min="2591" max="2592" width="11.453125" style="18"/>
    <col min="2593" max="2593" width="14.81640625" style="18" bestFit="1" customWidth="1"/>
    <col min="2594" max="2818" width="11.453125" style="18"/>
    <col min="2819" max="2819" width="34.453125" style="18" customWidth="1"/>
    <col min="2820" max="2821" width="19.453125" style="18" bestFit="1" customWidth="1"/>
    <col min="2822" max="2822" width="19.7265625" style="18" customWidth="1"/>
    <col min="2823" max="2824" width="20.453125" style="18" customWidth="1"/>
    <col min="2825" max="2826" width="19.7265625" style="18" customWidth="1"/>
    <col min="2827" max="2827" width="25.26953125" style="18" customWidth="1"/>
    <col min="2828" max="2828" width="26" style="18" customWidth="1"/>
    <col min="2829" max="2829" width="22.26953125" style="18" customWidth="1"/>
    <col min="2830" max="2830" width="24.81640625" style="18" customWidth="1"/>
    <col min="2831" max="2831" width="21.1796875" style="18" customWidth="1"/>
    <col min="2832" max="2832" width="21.453125" style="18" customWidth="1"/>
    <col min="2833" max="2833" width="27.81640625" style="18" customWidth="1"/>
    <col min="2834" max="2834" width="23.453125" style="18" customWidth="1"/>
    <col min="2835" max="2835" width="21.453125" style="18" customWidth="1"/>
    <col min="2836" max="2838" width="20.7265625" style="18" customWidth="1"/>
    <col min="2839" max="2839" width="32.26953125" style="18" bestFit="1" customWidth="1"/>
    <col min="2840" max="2840" width="20.7265625" style="18" customWidth="1"/>
    <col min="2841" max="2841" width="22" style="18" customWidth="1"/>
    <col min="2842" max="2845" width="21.26953125" style="18" customWidth="1"/>
    <col min="2846" max="2846" width="22.26953125" style="18" customWidth="1"/>
    <col min="2847" max="2848" width="11.453125" style="18"/>
    <col min="2849" max="2849" width="14.81640625" style="18" bestFit="1" customWidth="1"/>
    <col min="2850" max="3074" width="11.453125" style="18"/>
    <col min="3075" max="3075" width="34.453125" style="18" customWidth="1"/>
    <col min="3076" max="3077" width="19.453125" style="18" bestFit="1" customWidth="1"/>
    <col min="3078" max="3078" width="19.7265625" style="18" customWidth="1"/>
    <col min="3079" max="3080" width="20.453125" style="18" customWidth="1"/>
    <col min="3081" max="3082" width="19.7265625" style="18" customWidth="1"/>
    <col min="3083" max="3083" width="25.26953125" style="18" customWidth="1"/>
    <col min="3084" max="3084" width="26" style="18" customWidth="1"/>
    <col min="3085" max="3085" width="22.26953125" style="18" customWidth="1"/>
    <col min="3086" max="3086" width="24.81640625" style="18" customWidth="1"/>
    <col min="3087" max="3087" width="21.1796875" style="18" customWidth="1"/>
    <col min="3088" max="3088" width="21.453125" style="18" customWidth="1"/>
    <col min="3089" max="3089" width="27.81640625" style="18" customWidth="1"/>
    <col min="3090" max="3090" width="23.453125" style="18" customWidth="1"/>
    <col min="3091" max="3091" width="21.453125" style="18" customWidth="1"/>
    <col min="3092" max="3094" width="20.7265625" style="18" customWidth="1"/>
    <col min="3095" max="3095" width="32.26953125" style="18" bestFit="1" customWidth="1"/>
    <col min="3096" max="3096" width="20.7265625" style="18" customWidth="1"/>
    <col min="3097" max="3097" width="22" style="18" customWidth="1"/>
    <col min="3098" max="3101" width="21.26953125" style="18" customWidth="1"/>
    <col min="3102" max="3102" width="22.26953125" style="18" customWidth="1"/>
    <col min="3103" max="3104" width="11.453125" style="18"/>
    <col min="3105" max="3105" width="14.81640625" style="18" bestFit="1" customWidth="1"/>
    <col min="3106" max="3330" width="11.453125" style="18"/>
    <col min="3331" max="3331" width="34.453125" style="18" customWidth="1"/>
    <col min="3332" max="3333" width="19.453125" style="18" bestFit="1" customWidth="1"/>
    <col min="3334" max="3334" width="19.7265625" style="18" customWidth="1"/>
    <col min="3335" max="3336" width="20.453125" style="18" customWidth="1"/>
    <col min="3337" max="3338" width="19.7265625" style="18" customWidth="1"/>
    <col min="3339" max="3339" width="25.26953125" style="18" customWidth="1"/>
    <col min="3340" max="3340" width="26" style="18" customWidth="1"/>
    <col min="3341" max="3341" width="22.26953125" style="18" customWidth="1"/>
    <col min="3342" max="3342" width="24.81640625" style="18" customWidth="1"/>
    <col min="3343" max="3343" width="21.1796875" style="18" customWidth="1"/>
    <col min="3344" max="3344" width="21.453125" style="18" customWidth="1"/>
    <col min="3345" max="3345" width="27.81640625" style="18" customWidth="1"/>
    <col min="3346" max="3346" width="23.453125" style="18" customWidth="1"/>
    <col min="3347" max="3347" width="21.453125" style="18" customWidth="1"/>
    <col min="3348" max="3350" width="20.7265625" style="18" customWidth="1"/>
    <col min="3351" max="3351" width="32.26953125" style="18" bestFit="1" customWidth="1"/>
    <col min="3352" max="3352" width="20.7265625" style="18" customWidth="1"/>
    <col min="3353" max="3353" width="22" style="18" customWidth="1"/>
    <col min="3354" max="3357" width="21.26953125" style="18" customWidth="1"/>
    <col min="3358" max="3358" width="22.26953125" style="18" customWidth="1"/>
    <col min="3359" max="3360" width="11.453125" style="18"/>
    <col min="3361" max="3361" width="14.81640625" style="18" bestFit="1" customWidth="1"/>
    <col min="3362" max="3586" width="11.453125" style="18"/>
    <col min="3587" max="3587" width="34.453125" style="18" customWidth="1"/>
    <col min="3588" max="3589" width="19.453125" style="18" bestFit="1" customWidth="1"/>
    <col min="3590" max="3590" width="19.7265625" style="18" customWidth="1"/>
    <col min="3591" max="3592" width="20.453125" style="18" customWidth="1"/>
    <col min="3593" max="3594" width="19.7265625" style="18" customWidth="1"/>
    <col min="3595" max="3595" width="25.26953125" style="18" customWidth="1"/>
    <col min="3596" max="3596" width="26" style="18" customWidth="1"/>
    <col min="3597" max="3597" width="22.26953125" style="18" customWidth="1"/>
    <col min="3598" max="3598" width="24.81640625" style="18" customWidth="1"/>
    <col min="3599" max="3599" width="21.1796875" style="18" customWidth="1"/>
    <col min="3600" max="3600" width="21.453125" style="18" customWidth="1"/>
    <col min="3601" max="3601" width="27.81640625" style="18" customWidth="1"/>
    <col min="3602" max="3602" width="23.453125" style="18" customWidth="1"/>
    <col min="3603" max="3603" width="21.453125" style="18" customWidth="1"/>
    <col min="3604" max="3606" width="20.7265625" style="18" customWidth="1"/>
    <col min="3607" max="3607" width="32.26953125" style="18" bestFit="1" customWidth="1"/>
    <col min="3608" max="3608" width="20.7265625" style="18" customWidth="1"/>
    <col min="3609" max="3609" width="22" style="18" customWidth="1"/>
    <col min="3610" max="3613" width="21.26953125" style="18" customWidth="1"/>
    <col min="3614" max="3614" width="22.26953125" style="18" customWidth="1"/>
    <col min="3615" max="3616" width="11.453125" style="18"/>
    <col min="3617" max="3617" width="14.81640625" style="18" bestFit="1" customWidth="1"/>
    <col min="3618" max="3842" width="11.453125" style="18"/>
    <col min="3843" max="3843" width="34.453125" style="18" customWidth="1"/>
    <col min="3844" max="3845" width="19.453125" style="18" bestFit="1" customWidth="1"/>
    <col min="3846" max="3846" width="19.7265625" style="18" customWidth="1"/>
    <col min="3847" max="3848" width="20.453125" style="18" customWidth="1"/>
    <col min="3849" max="3850" width="19.7265625" style="18" customWidth="1"/>
    <col min="3851" max="3851" width="25.26953125" style="18" customWidth="1"/>
    <col min="3852" max="3852" width="26" style="18" customWidth="1"/>
    <col min="3853" max="3853" width="22.26953125" style="18" customWidth="1"/>
    <col min="3854" max="3854" width="24.81640625" style="18" customWidth="1"/>
    <col min="3855" max="3855" width="21.1796875" style="18" customWidth="1"/>
    <col min="3856" max="3856" width="21.453125" style="18" customWidth="1"/>
    <col min="3857" max="3857" width="27.81640625" style="18" customWidth="1"/>
    <col min="3858" max="3858" width="23.453125" style="18" customWidth="1"/>
    <col min="3859" max="3859" width="21.453125" style="18" customWidth="1"/>
    <col min="3860" max="3862" width="20.7265625" style="18" customWidth="1"/>
    <col min="3863" max="3863" width="32.26953125" style="18" bestFit="1" customWidth="1"/>
    <col min="3864" max="3864" width="20.7265625" style="18" customWidth="1"/>
    <col min="3865" max="3865" width="22" style="18" customWidth="1"/>
    <col min="3866" max="3869" width="21.26953125" style="18" customWidth="1"/>
    <col min="3870" max="3870" width="22.26953125" style="18" customWidth="1"/>
    <col min="3871" max="3872" width="11.453125" style="18"/>
    <col min="3873" max="3873" width="14.81640625" style="18" bestFit="1" customWidth="1"/>
    <col min="3874" max="4098" width="11.453125" style="18"/>
    <col min="4099" max="4099" width="34.453125" style="18" customWidth="1"/>
    <col min="4100" max="4101" width="19.453125" style="18" bestFit="1" customWidth="1"/>
    <col min="4102" max="4102" width="19.7265625" style="18" customWidth="1"/>
    <col min="4103" max="4104" width="20.453125" style="18" customWidth="1"/>
    <col min="4105" max="4106" width="19.7265625" style="18" customWidth="1"/>
    <col min="4107" max="4107" width="25.26953125" style="18" customWidth="1"/>
    <col min="4108" max="4108" width="26" style="18" customWidth="1"/>
    <col min="4109" max="4109" width="22.26953125" style="18" customWidth="1"/>
    <col min="4110" max="4110" width="24.81640625" style="18" customWidth="1"/>
    <col min="4111" max="4111" width="21.1796875" style="18" customWidth="1"/>
    <col min="4112" max="4112" width="21.453125" style="18" customWidth="1"/>
    <col min="4113" max="4113" width="27.81640625" style="18" customWidth="1"/>
    <col min="4114" max="4114" width="23.453125" style="18" customWidth="1"/>
    <col min="4115" max="4115" width="21.453125" style="18" customWidth="1"/>
    <col min="4116" max="4118" width="20.7265625" style="18" customWidth="1"/>
    <col min="4119" max="4119" width="32.26953125" style="18" bestFit="1" customWidth="1"/>
    <col min="4120" max="4120" width="20.7265625" style="18" customWidth="1"/>
    <col min="4121" max="4121" width="22" style="18" customWidth="1"/>
    <col min="4122" max="4125" width="21.26953125" style="18" customWidth="1"/>
    <col min="4126" max="4126" width="22.26953125" style="18" customWidth="1"/>
    <col min="4127" max="4128" width="11.453125" style="18"/>
    <col min="4129" max="4129" width="14.81640625" style="18" bestFit="1" customWidth="1"/>
    <col min="4130" max="4354" width="11.453125" style="18"/>
    <col min="4355" max="4355" width="34.453125" style="18" customWidth="1"/>
    <col min="4356" max="4357" width="19.453125" style="18" bestFit="1" customWidth="1"/>
    <col min="4358" max="4358" width="19.7265625" style="18" customWidth="1"/>
    <col min="4359" max="4360" width="20.453125" style="18" customWidth="1"/>
    <col min="4361" max="4362" width="19.7265625" style="18" customWidth="1"/>
    <col min="4363" max="4363" width="25.26953125" style="18" customWidth="1"/>
    <col min="4364" max="4364" width="26" style="18" customWidth="1"/>
    <col min="4365" max="4365" width="22.26953125" style="18" customWidth="1"/>
    <col min="4366" max="4366" width="24.81640625" style="18" customWidth="1"/>
    <col min="4367" max="4367" width="21.1796875" style="18" customWidth="1"/>
    <col min="4368" max="4368" width="21.453125" style="18" customWidth="1"/>
    <col min="4369" max="4369" width="27.81640625" style="18" customWidth="1"/>
    <col min="4370" max="4370" width="23.453125" style="18" customWidth="1"/>
    <col min="4371" max="4371" width="21.453125" style="18" customWidth="1"/>
    <col min="4372" max="4374" width="20.7265625" style="18" customWidth="1"/>
    <col min="4375" max="4375" width="32.26953125" style="18" bestFit="1" customWidth="1"/>
    <col min="4376" max="4376" width="20.7265625" style="18" customWidth="1"/>
    <col min="4377" max="4377" width="22" style="18" customWidth="1"/>
    <col min="4378" max="4381" width="21.26953125" style="18" customWidth="1"/>
    <col min="4382" max="4382" width="22.26953125" style="18" customWidth="1"/>
    <col min="4383" max="4384" width="11.453125" style="18"/>
    <col min="4385" max="4385" width="14.81640625" style="18" bestFit="1" customWidth="1"/>
    <col min="4386" max="4610" width="11.453125" style="18"/>
    <col min="4611" max="4611" width="34.453125" style="18" customWidth="1"/>
    <col min="4612" max="4613" width="19.453125" style="18" bestFit="1" customWidth="1"/>
    <col min="4614" max="4614" width="19.7265625" style="18" customWidth="1"/>
    <col min="4615" max="4616" width="20.453125" style="18" customWidth="1"/>
    <col min="4617" max="4618" width="19.7265625" style="18" customWidth="1"/>
    <col min="4619" max="4619" width="25.26953125" style="18" customWidth="1"/>
    <col min="4620" max="4620" width="26" style="18" customWidth="1"/>
    <col min="4621" max="4621" width="22.26953125" style="18" customWidth="1"/>
    <col min="4622" max="4622" width="24.81640625" style="18" customWidth="1"/>
    <col min="4623" max="4623" width="21.1796875" style="18" customWidth="1"/>
    <col min="4624" max="4624" width="21.453125" style="18" customWidth="1"/>
    <col min="4625" max="4625" width="27.81640625" style="18" customWidth="1"/>
    <col min="4626" max="4626" width="23.453125" style="18" customWidth="1"/>
    <col min="4627" max="4627" width="21.453125" style="18" customWidth="1"/>
    <col min="4628" max="4630" width="20.7265625" style="18" customWidth="1"/>
    <col min="4631" max="4631" width="32.26953125" style="18" bestFit="1" customWidth="1"/>
    <col min="4632" max="4632" width="20.7265625" style="18" customWidth="1"/>
    <col min="4633" max="4633" width="22" style="18" customWidth="1"/>
    <col min="4634" max="4637" width="21.26953125" style="18" customWidth="1"/>
    <col min="4638" max="4638" width="22.26953125" style="18" customWidth="1"/>
    <col min="4639" max="4640" width="11.453125" style="18"/>
    <col min="4641" max="4641" width="14.81640625" style="18" bestFit="1" customWidth="1"/>
    <col min="4642" max="4866" width="11.453125" style="18"/>
    <col min="4867" max="4867" width="34.453125" style="18" customWidth="1"/>
    <col min="4868" max="4869" width="19.453125" style="18" bestFit="1" customWidth="1"/>
    <col min="4870" max="4870" width="19.7265625" style="18" customWidth="1"/>
    <col min="4871" max="4872" width="20.453125" style="18" customWidth="1"/>
    <col min="4873" max="4874" width="19.7265625" style="18" customWidth="1"/>
    <col min="4875" max="4875" width="25.26953125" style="18" customWidth="1"/>
    <col min="4876" max="4876" width="26" style="18" customWidth="1"/>
    <col min="4877" max="4877" width="22.26953125" style="18" customWidth="1"/>
    <col min="4878" max="4878" width="24.81640625" style="18" customWidth="1"/>
    <col min="4879" max="4879" width="21.1796875" style="18" customWidth="1"/>
    <col min="4880" max="4880" width="21.453125" style="18" customWidth="1"/>
    <col min="4881" max="4881" width="27.81640625" style="18" customWidth="1"/>
    <col min="4882" max="4882" width="23.453125" style="18" customWidth="1"/>
    <col min="4883" max="4883" width="21.453125" style="18" customWidth="1"/>
    <col min="4884" max="4886" width="20.7265625" style="18" customWidth="1"/>
    <col min="4887" max="4887" width="32.26953125" style="18" bestFit="1" customWidth="1"/>
    <col min="4888" max="4888" width="20.7265625" style="18" customWidth="1"/>
    <col min="4889" max="4889" width="22" style="18" customWidth="1"/>
    <col min="4890" max="4893" width="21.26953125" style="18" customWidth="1"/>
    <col min="4894" max="4894" width="22.26953125" style="18" customWidth="1"/>
    <col min="4895" max="4896" width="11.453125" style="18"/>
    <col min="4897" max="4897" width="14.81640625" style="18" bestFit="1" customWidth="1"/>
    <col min="4898" max="5122" width="11.453125" style="18"/>
    <col min="5123" max="5123" width="34.453125" style="18" customWidth="1"/>
    <col min="5124" max="5125" width="19.453125" style="18" bestFit="1" customWidth="1"/>
    <col min="5126" max="5126" width="19.7265625" style="18" customWidth="1"/>
    <col min="5127" max="5128" width="20.453125" style="18" customWidth="1"/>
    <col min="5129" max="5130" width="19.7265625" style="18" customWidth="1"/>
    <col min="5131" max="5131" width="25.26953125" style="18" customWidth="1"/>
    <col min="5132" max="5132" width="26" style="18" customWidth="1"/>
    <col min="5133" max="5133" width="22.26953125" style="18" customWidth="1"/>
    <col min="5134" max="5134" width="24.81640625" style="18" customWidth="1"/>
    <col min="5135" max="5135" width="21.1796875" style="18" customWidth="1"/>
    <col min="5136" max="5136" width="21.453125" style="18" customWidth="1"/>
    <col min="5137" max="5137" width="27.81640625" style="18" customWidth="1"/>
    <col min="5138" max="5138" width="23.453125" style="18" customWidth="1"/>
    <col min="5139" max="5139" width="21.453125" style="18" customWidth="1"/>
    <col min="5140" max="5142" width="20.7265625" style="18" customWidth="1"/>
    <col min="5143" max="5143" width="32.26953125" style="18" bestFit="1" customWidth="1"/>
    <col min="5144" max="5144" width="20.7265625" style="18" customWidth="1"/>
    <col min="5145" max="5145" width="22" style="18" customWidth="1"/>
    <col min="5146" max="5149" width="21.26953125" style="18" customWidth="1"/>
    <col min="5150" max="5150" width="22.26953125" style="18" customWidth="1"/>
    <col min="5151" max="5152" width="11.453125" style="18"/>
    <col min="5153" max="5153" width="14.81640625" style="18" bestFit="1" customWidth="1"/>
    <col min="5154" max="5378" width="11.453125" style="18"/>
    <col min="5379" max="5379" width="34.453125" style="18" customWidth="1"/>
    <col min="5380" max="5381" width="19.453125" style="18" bestFit="1" customWidth="1"/>
    <col min="5382" max="5382" width="19.7265625" style="18" customWidth="1"/>
    <col min="5383" max="5384" width="20.453125" style="18" customWidth="1"/>
    <col min="5385" max="5386" width="19.7265625" style="18" customWidth="1"/>
    <col min="5387" max="5387" width="25.26953125" style="18" customWidth="1"/>
    <col min="5388" max="5388" width="26" style="18" customWidth="1"/>
    <col min="5389" max="5389" width="22.26953125" style="18" customWidth="1"/>
    <col min="5390" max="5390" width="24.81640625" style="18" customWidth="1"/>
    <col min="5391" max="5391" width="21.1796875" style="18" customWidth="1"/>
    <col min="5392" max="5392" width="21.453125" style="18" customWidth="1"/>
    <col min="5393" max="5393" width="27.81640625" style="18" customWidth="1"/>
    <col min="5394" max="5394" width="23.453125" style="18" customWidth="1"/>
    <col min="5395" max="5395" width="21.453125" style="18" customWidth="1"/>
    <col min="5396" max="5398" width="20.7265625" style="18" customWidth="1"/>
    <col min="5399" max="5399" width="32.26953125" style="18" bestFit="1" customWidth="1"/>
    <col min="5400" max="5400" width="20.7265625" style="18" customWidth="1"/>
    <col min="5401" max="5401" width="22" style="18" customWidth="1"/>
    <col min="5402" max="5405" width="21.26953125" style="18" customWidth="1"/>
    <col min="5406" max="5406" width="22.26953125" style="18" customWidth="1"/>
    <col min="5407" max="5408" width="11.453125" style="18"/>
    <col min="5409" max="5409" width="14.81640625" style="18" bestFit="1" customWidth="1"/>
    <col min="5410" max="5634" width="11.453125" style="18"/>
    <col min="5635" max="5635" width="34.453125" style="18" customWidth="1"/>
    <col min="5636" max="5637" width="19.453125" style="18" bestFit="1" customWidth="1"/>
    <col min="5638" max="5638" width="19.7265625" style="18" customWidth="1"/>
    <col min="5639" max="5640" width="20.453125" style="18" customWidth="1"/>
    <col min="5641" max="5642" width="19.7265625" style="18" customWidth="1"/>
    <col min="5643" max="5643" width="25.26953125" style="18" customWidth="1"/>
    <col min="5644" max="5644" width="26" style="18" customWidth="1"/>
    <col min="5645" max="5645" width="22.26953125" style="18" customWidth="1"/>
    <col min="5646" max="5646" width="24.81640625" style="18" customWidth="1"/>
    <col min="5647" max="5647" width="21.1796875" style="18" customWidth="1"/>
    <col min="5648" max="5648" width="21.453125" style="18" customWidth="1"/>
    <col min="5649" max="5649" width="27.81640625" style="18" customWidth="1"/>
    <col min="5650" max="5650" width="23.453125" style="18" customWidth="1"/>
    <col min="5651" max="5651" width="21.453125" style="18" customWidth="1"/>
    <col min="5652" max="5654" width="20.7265625" style="18" customWidth="1"/>
    <col min="5655" max="5655" width="32.26953125" style="18" bestFit="1" customWidth="1"/>
    <col min="5656" max="5656" width="20.7265625" style="18" customWidth="1"/>
    <col min="5657" max="5657" width="22" style="18" customWidth="1"/>
    <col min="5658" max="5661" width="21.26953125" style="18" customWidth="1"/>
    <col min="5662" max="5662" width="22.26953125" style="18" customWidth="1"/>
    <col min="5663" max="5664" width="11.453125" style="18"/>
    <col min="5665" max="5665" width="14.81640625" style="18" bestFit="1" customWidth="1"/>
    <col min="5666" max="5890" width="11.453125" style="18"/>
    <col min="5891" max="5891" width="34.453125" style="18" customWidth="1"/>
    <col min="5892" max="5893" width="19.453125" style="18" bestFit="1" customWidth="1"/>
    <col min="5894" max="5894" width="19.7265625" style="18" customWidth="1"/>
    <col min="5895" max="5896" width="20.453125" style="18" customWidth="1"/>
    <col min="5897" max="5898" width="19.7265625" style="18" customWidth="1"/>
    <col min="5899" max="5899" width="25.26953125" style="18" customWidth="1"/>
    <col min="5900" max="5900" width="26" style="18" customWidth="1"/>
    <col min="5901" max="5901" width="22.26953125" style="18" customWidth="1"/>
    <col min="5902" max="5902" width="24.81640625" style="18" customWidth="1"/>
    <col min="5903" max="5903" width="21.1796875" style="18" customWidth="1"/>
    <col min="5904" max="5904" width="21.453125" style="18" customWidth="1"/>
    <col min="5905" max="5905" width="27.81640625" style="18" customWidth="1"/>
    <col min="5906" max="5906" width="23.453125" style="18" customWidth="1"/>
    <col min="5907" max="5907" width="21.453125" style="18" customWidth="1"/>
    <col min="5908" max="5910" width="20.7265625" style="18" customWidth="1"/>
    <col min="5911" max="5911" width="32.26953125" style="18" bestFit="1" customWidth="1"/>
    <col min="5912" max="5912" width="20.7265625" style="18" customWidth="1"/>
    <col min="5913" max="5913" width="22" style="18" customWidth="1"/>
    <col min="5914" max="5917" width="21.26953125" style="18" customWidth="1"/>
    <col min="5918" max="5918" width="22.26953125" style="18" customWidth="1"/>
    <col min="5919" max="5920" width="11.453125" style="18"/>
    <col min="5921" max="5921" width="14.81640625" style="18" bestFit="1" customWidth="1"/>
    <col min="5922" max="6146" width="11.453125" style="18"/>
    <col min="6147" max="6147" width="34.453125" style="18" customWidth="1"/>
    <col min="6148" max="6149" width="19.453125" style="18" bestFit="1" customWidth="1"/>
    <col min="6150" max="6150" width="19.7265625" style="18" customWidth="1"/>
    <col min="6151" max="6152" width="20.453125" style="18" customWidth="1"/>
    <col min="6153" max="6154" width="19.7265625" style="18" customWidth="1"/>
    <col min="6155" max="6155" width="25.26953125" style="18" customWidth="1"/>
    <col min="6156" max="6156" width="26" style="18" customWidth="1"/>
    <col min="6157" max="6157" width="22.26953125" style="18" customWidth="1"/>
    <col min="6158" max="6158" width="24.81640625" style="18" customWidth="1"/>
    <col min="6159" max="6159" width="21.1796875" style="18" customWidth="1"/>
    <col min="6160" max="6160" width="21.453125" style="18" customWidth="1"/>
    <col min="6161" max="6161" width="27.81640625" style="18" customWidth="1"/>
    <col min="6162" max="6162" width="23.453125" style="18" customWidth="1"/>
    <col min="6163" max="6163" width="21.453125" style="18" customWidth="1"/>
    <col min="6164" max="6166" width="20.7265625" style="18" customWidth="1"/>
    <col min="6167" max="6167" width="32.26953125" style="18" bestFit="1" customWidth="1"/>
    <col min="6168" max="6168" width="20.7265625" style="18" customWidth="1"/>
    <col min="6169" max="6169" width="22" style="18" customWidth="1"/>
    <col min="6170" max="6173" width="21.26953125" style="18" customWidth="1"/>
    <col min="6174" max="6174" width="22.26953125" style="18" customWidth="1"/>
    <col min="6175" max="6176" width="11.453125" style="18"/>
    <col min="6177" max="6177" width="14.81640625" style="18" bestFit="1" customWidth="1"/>
    <col min="6178" max="6402" width="11.453125" style="18"/>
    <col min="6403" max="6403" width="34.453125" style="18" customWidth="1"/>
    <col min="6404" max="6405" width="19.453125" style="18" bestFit="1" customWidth="1"/>
    <col min="6406" max="6406" width="19.7265625" style="18" customWidth="1"/>
    <col min="6407" max="6408" width="20.453125" style="18" customWidth="1"/>
    <col min="6409" max="6410" width="19.7265625" style="18" customWidth="1"/>
    <col min="6411" max="6411" width="25.26953125" style="18" customWidth="1"/>
    <col min="6412" max="6412" width="26" style="18" customWidth="1"/>
    <col min="6413" max="6413" width="22.26953125" style="18" customWidth="1"/>
    <col min="6414" max="6414" width="24.81640625" style="18" customWidth="1"/>
    <col min="6415" max="6415" width="21.1796875" style="18" customWidth="1"/>
    <col min="6416" max="6416" width="21.453125" style="18" customWidth="1"/>
    <col min="6417" max="6417" width="27.81640625" style="18" customWidth="1"/>
    <col min="6418" max="6418" width="23.453125" style="18" customWidth="1"/>
    <col min="6419" max="6419" width="21.453125" style="18" customWidth="1"/>
    <col min="6420" max="6422" width="20.7265625" style="18" customWidth="1"/>
    <col min="6423" max="6423" width="32.26953125" style="18" bestFit="1" customWidth="1"/>
    <col min="6424" max="6424" width="20.7265625" style="18" customWidth="1"/>
    <col min="6425" max="6425" width="22" style="18" customWidth="1"/>
    <col min="6426" max="6429" width="21.26953125" style="18" customWidth="1"/>
    <col min="6430" max="6430" width="22.26953125" style="18" customWidth="1"/>
    <col min="6431" max="6432" width="11.453125" style="18"/>
    <col min="6433" max="6433" width="14.81640625" style="18" bestFit="1" customWidth="1"/>
    <col min="6434" max="6658" width="11.453125" style="18"/>
    <col min="6659" max="6659" width="34.453125" style="18" customWidth="1"/>
    <col min="6660" max="6661" width="19.453125" style="18" bestFit="1" customWidth="1"/>
    <col min="6662" max="6662" width="19.7265625" style="18" customWidth="1"/>
    <col min="6663" max="6664" width="20.453125" style="18" customWidth="1"/>
    <col min="6665" max="6666" width="19.7265625" style="18" customWidth="1"/>
    <col min="6667" max="6667" width="25.26953125" style="18" customWidth="1"/>
    <col min="6668" max="6668" width="26" style="18" customWidth="1"/>
    <col min="6669" max="6669" width="22.26953125" style="18" customWidth="1"/>
    <col min="6670" max="6670" width="24.81640625" style="18" customWidth="1"/>
    <col min="6671" max="6671" width="21.1796875" style="18" customWidth="1"/>
    <col min="6672" max="6672" width="21.453125" style="18" customWidth="1"/>
    <col min="6673" max="6673" width="27.81640625" style="18" customWidth="1"/>
    <col min="6674" max="6674" width="23.453125" style="18" customWidth="1"/>
    <col min="6675" max="6675" width="21.453125" style="18" customWidth="1"/>
    <col min="6676" max="6678" width="20.7265625" style="18" customWidth="1"/>
    <col min="6679" max="6679" width="32.26953125" style="18" bestFit="1" customWidth="1"/>
    <col min="6680" max="6680" width="20.7265625" style="18" customWidth="1"/>
    <col min="6681" max="6681" width="22" style="18" customWidth="1"/>
    <col min="6682" max="6685" width="21.26953125" style="18" customWidth="1"/>
    <col min="6686" max="6686" width="22.26953125" style="18" customWidth="1"/>
    <col min="6687" max="6688" width="11.453125" style="18"/>
    <col min="6689" max="6689" width="14.81640625" style="18" bestFit="1" customWidth="1"/>
    <col min="6690" max="6914" width="11.453125" style="18"/>
    <col min="6915" max="6915" width="34.453125" style="18" customWidth="1"/>
    <col min="6916" max="6917" width="19.453125" style="18" bestFit="1" customWidth="1"/>
    <col min="6918" max="6918" width="19.7265625" style="18" customWidth="1"/>
    <col min="6919" max="6920" width="20.453125" style="18" customWidth="1"/>
    <col min="6921" max="6922" width="19.7265625" style="18" customWidth="1"/>
    <col min="6923" max="6923" width="25.26953125" style="18" customWidth="1"/>
    <col min="6924" max="6924" width="26" style="18" customWidth="1"/>
    <col min="6925" max="6925" width="22.26953125" style="18" customWidth="1"/>
    <col min="6926" max="6926" width="24.81640625" style="18" customWidth="1"/>
    <col min="6927" max="6927" width="21.1796875" style="18" customWidth="1"/>
    <col min="6928" max="6928" width="21.453125" style="18" customWidth="1"/>
    <col min="6929" max="6929" width="27.81640625" style="18" customWidth="1"/>
    <col min="6930" max="6930" width="23.453125" style="18" customWidth="1"/>
    <col min="6931" max="6931" width="21.453125" style="18" customWidth="1"/>
    <col min="6932" max="6934" width="20.7265625" style="18" customWidth="1"/>
    <col min="6935" max="6935" width="32.26953125" style="18" bestFit="1" customWidth="1"/>
    <col min="6936" max="6936" width="20.7265625" style="18" customWidth="1"/>
    <col min="6937" max="6937" width="22" style="18" customWidth="1"/>
    <col min="6938" max="6941" width="21.26953125" style="18" customWidth="1"/>
    <col min="6942" max="6942" width="22.26953125" style="18" customWidth="1"/>
    <col min="6943" max="6944" width="11.453125" style="18"/>
    <col min="6945" max="6945" width="14.81640625" style="18" bestFit="1" customWidth="1"/>
    <col min="6946" max="7170" width="11.453125" style="18"/>
    <col min="7171" max="7171" width="34.453125" style="18" customWidth="1"/>
    <col min="7172" max="7173" width="19.453125" style="18" bestFit="1" customWidth="1"/>
    <col min="7174" max="7174" width="19.7265625" style="18" customWidth="1"/>
    <col min="7175" max="7176" width="20.453125" style="18" customWidth="1"/>
    <col min="7177" max="7178" width="19.7265625" style="18" customWidth="1"/>
    <col min="7179" max="7179" width="25.26953125" style="18" customWidth="1"/>
    <col min="7180" max="7180" width="26" style="18" customWidth="1"/>
    <col min="7181" max="7181" width="22.26953125" style="18" customWidth="1"/>
    <col min="7182" max="7182" width="24.81640625" style="18" customWidth="1"/>
    <col min="7183" max="7183" width="21.1796875" style="18" customWidth="1"/>
    <col min="7184" max="7184" width="21.453125" style="18" customWidth="1"/>
    <col min="7185" max="7185" width="27.81640625" style="18" customWidth="1"/>
    <col min="7186" max="7186" width="23.453125" style="18" customWidth="1"/>
    <col min="7187" max="7187" width="21.453125" style="18" customWidth="1"/>
    <col min="7188" max="7190" width="20.7265625" style="18" customWidth="1"/>
    <col min="7191" max="7191" width="32.26953125" style="18" bestFit="1" customWidth="1"/>
    <col min="7192" max="7192" width="20.7265625" style="18" customWidth="1"/>
    <col min="7193" max="7193" width="22" style="18" customWidth="1"/>
    <col min="7194" max="7197" width="21.26953125" style="18" customWidth="1"/>
    <col min="7198" max="7198" width="22.26953125" style="18" customWidth="1"/>
    <col min="7199" max="7200" width="11.453125" style="18"/>
    <col min="7201" max="7201" width="14.81640625" style="18" bestFit="1" customWidth="1"/>
    <col min="7202" max="7426" width="11.453125" style="18"/>
    <col min="7427" max="7427" width="34.453125" style="18" customWidth="1"/>
    <col min="7428" max="7429" width="19.453125" style="18" bestFit="1" customWidth="1"/>
    <col min="7430" max="7430" width="19.7265625" style="18" customWidth="1"/>
    <col min="7431" max="7432" width="20.453125" style="18" customWidth="1"/>
    <col min="7433" max="7434" width="19.7265625" style="18" customWidth="1"/>
    <col min="7435" max="7435" width="25.26953125" style="18" customWidth="1"/>
    <col min="7436" max="7436" width="26" style="18" customWidth="1"/>
    <col min="7437" max="7437" width="22.26953125" style="18" customWidth="1"/>
    <col min="7438" max="7438" width="24.81640625" style="18" customWidth="1"/>
    <col min="7439" max="7439" width="21.1796875" style="18" customWidth="1"/>
    <col min="7440" max="7440" width="21.453125" style="18" customWidth="1"/>
    <col min="7441" max="7441" width="27.81640625" style="18" customWidth="1"/>
    <col min="7442" max="7442" width="23.453125" style="18" customWidth="1"/>
    <col min="7443" max="7443" width="21.453125" style="18" customWidth="1"/>
    <col min="7444" max="7446" width="20.7265625" style="18" customWidth="1"/>
    <col min="7447" max="7447" width="32.26953125" style="18" bestFit="1" customWidth="1"/>
    <col min="7448" max="7448" width="20.7265625" style="18" customWidth="1"/>
    <col min="7449" max="7449" width="22" style="18" customWidth="1"/>
    <col min="7450" max="7453" width="21.26953125" style="18" customWidth="1"/>
    <col min="7454" max="7454" width="22.26953125" style="18" customWidth="1"/>
    <col min="7455" max="7456" width="11.453125" style="18"/>
    <col min="7457" max="7457" width="14.81640625" style="18" bestFit="1" customWidth="1"/>
    <col min="7458" max="7682" width="11.453125" style="18"/>
    <col min="7683" max="7683" width="34.453125" style="18" customWidth="1"/>
    <col min="7684" max="7685" width="19.453125" style="18" bestFit="1" customWidth="1"/>
    <col min="7686" max="7686" width="19.7265625" style="18" customWidth="1"/>
    <col min="7687" max="7688" width="20.453125" style="18" customWidth="1"/>
    <col min="7689" max="7690" width="19.7265625" style="18" customWidth="1"/>
    <col min="7691" max="7691" width="25.26953125" style="18" customWidth="1"/>
    <col min="7692" max="7692" width="26" style="18" customWidth="1"/>
    <col min="7693" max="7693" width="22.26953125" style="18" customWidth="1"/>
    <col min="7694" max="7694" width="24.81640625" style="18" customWidth="1"/>
    <col min="7695" max="7695" width="21.1796875" style="18" customWidth="1"/>
    <col min="7696" max="7696" width="21.453125" style="18" customWidth="1"/>
    <col min="7697" max="7697" width="27.81640625" style="18" customWidth="1"/>
    <col min="7698" max="7698" width="23.453125" style="18" customWidth="1"/>
    <col min="7699" max="7699" width="21.453125" style="18" customWidth="1"/>
    <col min="7700" max="7702" width="20.7265625" style="18" customWidth="1"/>
    <col min="7703" max="7703" width="32.26953125" style="18" bestFit="1" customWidth="1"/>
    <col min="7704" max="7704" width="20.7265625" style="18" customWidth="1"/>
    <col min="7705" max="7705" width="22" style="18" customWidth="1"/>
    <col min="7706" max="7709" width="21.26953125" style="18" customWidth="1"/>
    <col min="7710" max="7710" width="22.26953125" style="18" customWidth="1"/>
    <col min="7711" max="7712" width="11.453125" style="18"/>
    <col min="7713" max="7713" width="14.81640625" style="18" bestFit="1" customWidth="1"/>
    <col min="7714" max="7938" width="11.453125" style="18"/>
    <col min="7939" max="7939" width="34.453125" style="18" customWidth="1"/>
    <col min="7940" max="7941" width="19.453125" style="18" bestFit="1" customWidth="1"/>
    <col min="7942" max="7942" width="19.7265625" style="18" customWidth="1"/>
    <col min="7943" max="7944" width="20.453125" style="18" customWidth="1"/>
    <col min="7945" max="7946" width="19.7265625" style="18" customWidth="1"/>
    <col min="7947" max="7947" width="25.26953125" style="18" customWidth="1"/>
    <col min="7948" max="7948" width="26" style="18" customWidth="1"/>
    <col min="7949" max="7949" width="22.26953125" style="18" customWidth="1"/>
    <col min="7950" max="7950" width="24.81640625" style="18" customWidth="1"/>
    <col min="7951" max="7951" width="21.1796875" style="18" customWidth="1"/>
    <col min="7952" max="7952" width="21.453125" style="18" customWidth="1"/>
    <col min="7953" max="7953" width="27.81640625" style="18" customWidth="1"/>
    <col min="7954" max="7954" width="23.453125" style="18" customWidth="1"/>
    <col min="7955" max="7955" width="21.453125" style="18" customWidth="1"/>
    <col min="7956" max="7958" width="20.7265625" style="18" customWidth="1"/>
    <col min="7959" max="7959" width="32.26953125" style="18" bestFit="1" customWidth="1"/>
    <col min="7960" max="7960" width="20.7265625" style="18" customWidth="1"/>
    <col min="7961" max="7961" width="22" style="18" customWidth="1"/>
    <col min="7962" max="7965" width="21.26953125" style="18" customWidth="1"/>
    <col min="7966" max="7966" width="22.26953125" style="18" customWidth="1"/>
    <col min="7967" max="7968" width="11.453125" style="18"/>
    <col min="7969" max="7969" width="14.81640625" style="18" bestFit="1" customWidth="1"/>
    <col min="7970" max="8194" width="11.453125" style="18"/>
    <col min="8195" max="8195" width="34.453125" style="18" customWidth="1"/>
    <col min="8196" max="8197" width="19.453125" style="18" bestFit="1" customWidth="1"/>
    <col min="8198" max="8198" width="19.7265625" style="18" customWidth="1"/>
    <col min="8199" max="8200" width="20.453125" style="18" customWidth="1"/>
    <col min="8201" max="8202" width="19.7265625" style="18" customWidth="1"/>
    <col min="8203" max="8203" width="25.26953125" style="18" customWidth="1"/>
    <col min="8204" max="8204" width="26" style="18" customWidth="1"/>
    <col min="8205" max="8205" width="22.26953125" style="18" customWidth="1"/>
    <col min="8206" max="8206" width="24.81640625" style="18" customWidth="1"/>
    <col min="8207" max="8207" width="21.1796875" style="18" customWidth="1"/>
    <col min="8208" max="8208" width="21.453125" style="18" customWidth="1"/>
    <col min="8209" max="8209" width="27.81640625" style="18" customWidth="1"/>
    <col min="8210" max="8210" width="23.453125" style="18" customWidth="1"/>
    <col min="8211" max="8211" width="21.453125" style="18" customWidth="1"/>
    <col min="8212" max="8214" width="20.7265625" style="18" customWidth="1"/>
    <col min="8215" max="8215" width="32.26953125" style="18" bestFit="1" customWidth="1"/>
    <col min="8216" max="8216" width="20.7265625" style="18" customWidth="1"/>
    <col min="8217" max="8217" width="22" style="18" customWidth="1"/>
    <col min="8218" max="8221" width="21.26953125" style="18" customWidth="1"/>
    <col min="8222" max="8222" width="22.26953125" style="18" customWidth="1"/>
    <col min="8223" max="8224" width="11.453125" style="18"/>
    <col min="8225" max="8225" width="14.81640625" style="18" bestFit="1" customWidth="1"/>
    <col min="8226" max="8450" width="11.453125" style="18"/>
    <col min="8451" max="8451" width="34.453125" style="18" customWidth="1"/>
    <col min="8452" max="8453" width="19.453125" style="18" bestFit="1" customWidth="1"/>
    <col min="8454" max="8454" width="19.7265625" style="18" customWidth="1"/>
    <col min="8455" max="8456" width="20.453125" style="18" customWidth="1"/>
    <col min="8457" max="8458" width="19.7265625" style="18" customWidth="1"/>
    <col min="8459" max="8459" width="25.26953125" style="18" customWidth="1"/>
    <col min="8460" max="8460" width="26" style="18" customWidth="1"/>
    <col min="8461" max="8461" width="22.26953125" style="18" customWidth="1"/>
    <col min="8462" max="8462" width="24.81640625" style="18" customWidth="1"/>
    <col min="8463" max="8463" width="21.1796875" style="18" customWidth="1"/>
    <col min="8464" max="8464" width="21.453125" style="18" customWidth="1"/>
    <col min="8465" max="8465" width="27.81640625" style="18" customWidth="1"/>
    <col min="8466" max="8466" width="23.453125" style="18" customWidth="1"/>
    <col min="8467" max="8467" width="21.453125" style="18" customWidth="1"/>
    <col min="8468" max="8470" width="20.7265625" style="18" customWidth="1"/>
    <col min="8471" max="8471" width="32.26953125" style="18" bestFit="1" customWidth="1"/>
    <col min="8472" max="8472" width="20.7265625" style="18" customWidth="1"/>
    <col min="8473" max="8473" width="22" style="18" customWidth="1"/>
    <col min="8474" max="8477" width="21.26953125" style="18" customWidth="1"/>
    <col min="8478" max="8478" width="22.26953125" style="18" customWidth="1"/>
    <col min="8479" max="8480" width="11.453125" style="18"/>
    <col min="8481" max="8481" width="14.81640625" style="18" bestFit="1" customWidth="1"/>
    <col min="8482" max="8706" width="11.453125" style="18"/>
    <col min="8707" max="8707" width="34.453125" style="18" customWidth="1"/>
    <col min="8708" max="8709" width="19.453125" style="18" bestFit="1" customWidth="1"/>
    <col min="8710" max="8710" width="19.7265625" style="18" customWidth="1"/>
    <col min="8711" max="8712" width="20.453125" style="18" customWidth="1"/>
    <col min="8713" max="8714" width="19.7265625" style="18" customWidth="1"/>
    <col min="8715" max="8715" width="25.26953125" style="18" customWidth="1"/>
    <col min="8716" max="8716" width="26" style="18" customWidth="1"/>
    <col min="8717" max="8717" width="22.26953125" style="18" customWidth="1"/>
    <col min="8718" max="8718" width="24.81640625" style="18" customWidth="1"/>
    <col min="8719" max="8719" width="21.1796875" style="18" customWidth="1"/>
    <col min="8720" max="8720" width="21.453125" style="18" customWidth="1"/>
    <col min="8721" max="8721" width="27.81640625" style="18" customWidth="1"/>
    <col min="8722" max="8722" width="23.453125" style="18" customWidth="1"/>
    <col min="8723" max="8723" width="21.453125" style="18" customWidth="1"/>
    <col min="8724" max="8726" width="20.7265625" style="18" customWidth="1"/>
    <col min="8727" max="8727" width="32.26953125" style="18" bestFit="1" customWidth="1"/>
    <col min="8728" max="8728" width="20.7265625" style="18" customWidth="1"/>
    <col min="8729" max="8729" width="22" style="18" customWidth="1"/>
    <col min="8730" max="8733" width="21.26953125" style="18" customWidth="1"/>
    <col min="8734" max="8734" width="22.26953125" style="18" customWidth="1"/>
    <col min="8735" max="8736" width="11.453125" style="18"/>
    <col min="8737" max="8737" width="14.81640625" style="18" bestFit="1" customWidth="1"/>
    <col min="8738" max="8962" width="11.453125" style="18"/>
    <col min="8963" max="8963" width="34.453125" style="18" customWidth="1"/>
    <col min="8964" max="8965" width="19.453125" style="18" bestFit="1" customWidth="1"/>
    <col min="8966" max="8966" width="19.7265625" style="18" customWidth="1"/>
    <col min="8967" max="8968" width="20.453125" style="18" customWidth="1"/>
    <col min="8969" max="8970" width="19.7265625" style="18" customWidth="1"/>
    <col min="8971" max="8971" width="25.26953125" style="18" customWidth="1"/>
    <col min="8972" max="8972" width="26" style="18" customWidth="1"/>
    <col min="8973" max="8973" width="22.26953125" style="18" customWidth="1"/>
    <col min="8974" max="8974" width="24.81640625" style="18" customWidth="1"/>
    <col min="8975" max="8975" width="21.1796875" style="18" customWidth="1"/>
    <col min="8976" max="8976" width="21.453125" style="18" customWidth="1"/>
    <col min="8977" max="8977" width="27.81640625" style="18" customWidth="1"/>
    <col min="8978" max="8978" width="23.453125" style="18" customWidth="1"/>
    <col min="8979" max="8979" width="21.453125" style="18" customWidth="1"/>
    <col min="8980" max="8982" width="20.7265625" style="18" customWidth="1"/>
    <col min="8983" max="8983" width="32.26953125" style="18" bestFit="1" customWidth="1"/>
    <col min="8984" max="8984" width="20.7265625" style="18" customWidth="1"/>
    <col min="8985" max="8985" width="22" style="18" customWidth="1"/>
    <col min="8986" max="8989" width="21.26953125" style="18" customWidth="1"/>
    <col min="8990" max="8990" width="22.26953125" style="18" customWidth="1"/>
    <col min="8991" max="8992" width="11.453125" style="18"/>
    <col min="8993" max="8993" width="14.81640625" style="18" bestFit="1" customWidth="1"/>
    <col min="8994" max="9218" width="11.453125" style="18"/>
    <col min="9219" max="9219" width="34.453125" style="18" customWidth="1"/>
    <col min="9220" max="9221" width="19.453125" style="18" bestFit="1" customWidth="1"/>
    <col min="9222" max="9222" width="19.7265625" style="18" customWidth="1"/>
    <col min="9223" max="9224" width="20.453125" style="18" customWidth="1"/>
    <col min="9225" max="9226" width="19.7265625" style="18" customWidth="1"/>
    <col min="9227" max="9227" width="25.26953125" style="18" customWidth="1"/>
    <col min="9228" max="9228" width="26" style="18" customWidth="1"/>
    <col min="9229" max="9229" width="22.26953125" style="18" customWidth="1"/>
    <col min="9230" max="9230" width="24.81640625" style="18" customWidth="1"/>
    <col min="9231" max="9231" width="21.1796875" style="18" customWidth="1"/>
    <col min="9232" max="9232" width="21.453125" style="18" customWidth="1"/>
    <col min="9233" max="9233" width="27.81640625" style="18" customWidth="1"/>
    <col min="9234" max="9234" width="23.453125" style="18" customWidth="1"/>
    <col min="9235" max="9235" width="21.453125" style="18" customWidth="1"/>
    <col min="9236" max="9238" width="20.7265625" style="18" customWidth="1"/>
    <col min="9239" max="9239" width="32.26953125" style="18" bestFit="1" customWidth="1"/>
    <col min="9240" max="9240" width="20.7265625" style="18" customWidth="1"/>
    <col min="9241" max="9241" width="22" style="18" customWidth="1"/>
    <col min="9242" max="9245" width="21.26953125" style="18" customWidth="1"/>
    <col min="9246" max="9246" width="22.26953125" style="18" customWidth="1"/>
    <col min="9247" max="9248" width="11.453125" style="18"/>
    <col min="9249" max="9249" width="14.81640625" style="18" bestFit="1" customWidth="1"/>
    <col min="9250" max="9474" width="11.453125" style="18"/>
    <col min="9475" max="9475" width="34.453125" style="18" customWidth="1"/>
    <col min="9476" max="9477" width="19.453125" style="18" bestFit="1" customWidth="1"/>
    <col min="9478" max="9478" width="19.7265625" style="18" customWidth="1"/>
    <col min="9479" max="9480" width="20.453125" style="18" customWidth="1"/>
    <col min="9481" max="9482" width="19.7265625" style="18" customWidth="1"/>
    <col min="9483" max="9483" width="25.26953125" style="18" customWidth="1"/>
    <col min="9484" max="9484" width="26" style="18" customWidth="1"/>
    <col min="9485" max="9485" width="22.26953125" style="18" customWidth="1"/>
    <col min="9486" max="9486" width="24.81640625" style="18" customWidth="1"/>
    <col min="9487" max="9487" width="21.1796875" style="18" customWidth="1"/>
    <col min="9488" max="9488" width="21.453125" style="18" customWidth="1"/>
    <col min="9489" max="9489" width="27.81640625" style="18" customWidth="1"/>
    <col min="9490" max="9490" width="23.453125" style="18" customWidth="1"/>
    <col min="9491" max="9491" width="21.453125" style="18" customWidth="1"/>
    <col min="9492" max="9494" width="20.7265625" style="18" customWidth="1"/>
    <col min="9495" max="9495" width="32.26953125" style="18" bestFit="1" customWidth="1"/>
    <col min="9496" max="9496" width="20.7265625" style="18" customWidth="1"/>
    <col min="9497" max="9497" width="22" style="18" customWidth="1"/>
    <col min="9498" max="9501" width="21.26953125" style="18" customWidth="1"/>
    <col min="9502" max="9502" width="22.26953125" style="18" customWidth="1"/>
    <col min="9503" max="9504" width="11.453125" style="18"/>
    <col min="9505" max="9505" width="14.81640625" style="18" bestFit="1" customWidth="1"/>
    <col min="9506" max="9730" width="11.453125" style="18"/>
    <col min="9731" max="9731" width="34.453125" style="18" customWidth="1"/>
    <col min="9732" max="9733" width="19.453125" style="18" bestFit="1" customWidth="1"/>
    <col min="9734" max="9734" width="19.7265625" style="18" customWidth="1"/>
    <col min="9735" max="9736" width="20.453125" style="18" customWidth="1"/>
    <col min="9737" max="9738" width="19.7265625" style="18" customWidth="1"/>
    <col min="9739" max="9739" width="25.26953125" style="18" customWidth="1"/>
    <col min="9740" max="9740" width="26" style="18" customWidth="1"/>
    <col min="9741" max="9741" width="22.26953125" style="18" customWidth="1"/>
    <col min="9742" max="9742" width="24.81640625" style="18" customWidth="1"/>
    <col min="9743" max="9743" width="21.1796875" style="18" customWidth="1"/>
    <col min="9744" max="9744" width="21.453125" style="18" customWidth="1"/>
    <col min="9745" max="9745" width="27.81640625" style="18" customWidth="1"/>
    <col min="9746" max="9746" width="23.453125" style="18" customWidth="1"/>
    <col min="9747" max="9747" width="21.453125" style="18" customWidth="1"/>
    <col min="9748" max="9750" width="20.7265625" style="18" customWidth="1"/>
    <col min="9751" max="9751" width="32.26953125" style="18" bestFit="1" customWidth="1"/>
    <col min="9752" max="9752" width="20.7265625" style="18" customWidth="1"/>
    <col min="9753" max="9753" width="22" style="18" customWidth="1"/>
    <col min="9754" max="9757" width="21.26953125" style="18" customWidth="1"/>
    <col min="9758" max="9758" width="22.26953125" style="18" customWidth="1"/>
    <col min="9759" max="9760" width="11.453125" style="18"/>
    <col min="9761" max="9761" width="14.81640625" style="18" bestFit="1" customWidth="1"/>
    <col min="9762" max="9986" width="11.453125" style="18"/>
    <col min="9987" max="9987" width="34.453125" style="18" customWidth="1"/>
    <col min="9988" max="9989" width="19.453125" style="18" bestFit="1" customWidth="1"/>
    <col min="9990" max="9990" width="19.7265625" style="18" customWidth="1"/>
    <col min="9991" max="9992" width="20.453125" style="18" customWidth="1"/>
    <col min="9993" max="9994" width="19.7265625" style="18" customWidth="1"/>
    <col min="9995" max="9995" width="25.26953125" style="18" customWidth="1"/>
    <col min="9996" max="9996" width="26" style="18" customWidth="1"/>
    <col min="9997" max="9997" width="22.26953125" style="18" customWidth="1"/>
    <col min="9998" max="9998" width="24.81640625" style="18" customWidth="1"/>
    <col min="9999" max="9999" width="21.1796875" style="18" customWidth="1"/>
    <col min="10000" max="10000" width="21.453125" style="18" customWidth="1"/>
    <col min="10001" max="10001" width="27.81640625" style="18" customWidth="1"/>
    <col min="10002" max="10002" width="23.453125" style="18" customWidth="1"/>
    <col min="10003" max="10003" width="21.453125" style="18" customWidth="1"/>
    <col min="10004" max="10006" width="20.7265625" style="18" customWidth="1"/>
    <col min="10007" max="10007" width="32.26953125" style="18" bestFit="1" customWidth="1"/>
    <col min="10008" max="10008" width="20.7265625" style="18" customWidth="1"/>
    <col min="10009" max="10009" width="22" style="18" customWidth="1"/>
    <col min="10010" max="10013" width="21.26953125" style="18" customWidth="1"/>
    <col min="10014" max="10014" width="22.26953125" style="18" customWidth="1"/>
    <col min="10015" max="10016" width="11.453125" style="18"/>
    <col min="10017" max="10017" width="14.81640625" style="18" bestFit="1" customWidth="1"/>
    <col min="10018" max="10242" width="11.453125" style="18"/>
    <col min="10243" max="10243" width="34.453125" style="18" customWidth="1"/>
    <col min="10244" max="10245" width="19.453125" style="18" bestFit="1" customWidth="1"/>
    <col min="10246" max="10246" width="19.7265625" style="18" customWidth="1"/>
    <col min="10247" max="10248" width="20.453125" style="18" customWidth="1"/>
    <col min="10249" max="10250" width="19.7265625" style="18" customWidth="1"/>
    <col min="10251" max="10251" width="25.26953125" style="18" customWidth="1"/>
    <col min="10252" max="10252" width="26" style="18" customWidth="1"/>
    <col min="10253" max="10253" width="22.26953125" style="18" customWidth="1"/>
    <col min="10254" max="10254" width="24.81640625" style="18" customWidth="1"/>
    <col min="10255" max="10255" width="21.1796875" style="18" customWidth="1"/>
    <col min="10256" max="10256" width="21.453125" style="18" customWidth="1"/>
    <col min="10257" max="10257" width="27.81640625" style="18" customWidth="1"/>
    <col min="10258" max="10258" width="23.453125" style="18" customWidth="1"/>
    <col min="10259" max="10259" width="21.453125" style="18" customWidth="1"/>
    <col min="10260" max="10262" width="20.7265625" style="18" customWidth="1"/>
    <col min="10263" max="10263" width="32.26953125" style="18" bestFit="1" customWidth="1"/>
    <col min="10264" max="10264" width="20.7265625" style="18" customWidth="1"/>
    <col min="10265" max="10265" width="22" style="18" customWidth="1"/>
    <col min="10266" max="10269" width="21.26953125" style="18" customWidth="1"/>
    <col min="10270" max="10270" width="22.26953125" style="18" customWidth="1"/>
    <col min="10271" max="10272" width="11.453125" style="18"/>
    <col min="10273" max="10273" width="14.81640625" style="18" bestFit="1" customWidth="1"/>
    <col min="10274" max="10498" width="11.453125" style="18"/>
    <col min="10499" max="10499" width="34.453125" style="18" customWidth="1"/>
    <col min="10500" max="10501" width="19.453125" style="18" bestFit="1" customWidth="1"/>
    <col min="10502" max="10502" width="19.7265625" style="18" customWidth="1"/>
    <col min="10503" max="10504" width="20.453125" style="18" customWidth="1"/>
    <col min="10505" max="10506" width="19.7265625" style="18" customWidth="1"/>
    <col min="10507" max="10507" width="25.26953125" style="18" customWidth="1"/>
    <col min="10508" max="10508" width="26" style="18" customWidth="1"/>
    <col min="10509" max="10509" width="22.26953125" style="18" customWidth="1"/>
    <col min="10510" max="10510" width="24.81640625" style="18" customWidth="1"/>
    <col min="10511" max="10511" width="21.1796875" style="18" customWidth="1"/>
    <col min="10512" max="10512" width="21.453125" style="18" customWidth="1"/>
    <col min="10513" max="10513" width="27.81640625" style="18" customWidth="1"/>
    <col min="10514" max="10514" width="23.453125" style="18" customWidth="1"/>
    <col min="10515" max="10515" width="21.453125" style="18" customWidth="1"/>
    <col min="10516" max="10518" width="20.7265625" style="18" customWidth="1"/>
    <col min="10519" max="10519" width="32.26953125" style="18" bestFit="1" customWidth="1"/>
    <col min="10520" max="10520" width="20.7265625" style="18" customWidth="1"/>
    <col min="10521" max="10521" width="22" style="18" customWidth="1"/>
    <col min="10522" max="10525" width="21.26953125" style="18" customWidth="1"/>
    <col min="10526" max="10526" width="22.26953125" style="18" customWidth="1"/>
    <col min="10527" max="10528" width="11.453125" style="18"/>
    <col min="10529" max="10529" width="14.81640625" style="18" bestFit="1" customWidth="1"/>
    <col min="10530" max="10754" width="11.453125" style="18"/>
    <col min="10755" max="10755" width="34.453125" style="18" customWidth="1"/>
    <col min="10756" max="10757" width="19.453125" style="18" bestFit="1" customWidth="1"/>
    <col min="10758" max="10758" width="19.7265625" style="18" customWidth="1"/>
    <col min="10759" max="10760" width="20.453125" style="18" customWidth="1"/>
    <col min="10761" max="10762" width="19.7265625" style="18" customWidth="1"/>
    <col min="10763" max="10763" width="25.26953125" style="18" customWidth="1"/>
    <col min="10764" max="10764" width="26" style="18" customWidth="1"/>
    <col min="10765" max="10765" width="22.26953125" style="18" customWidth="1"/>
    <col min="10766" max="10766" width="24.81640625" style="18" customWidth="1"/>
    <col min="10767" max="10767" width="21.1796875" style="18" customWidth="1"/>
    <col min="10768" max="10768" width="21.453125" style="18" customWidth="1"/>
    <col min="10769" max="10769" width="27.81640625" style="18" customWidth="1"/>
    <col min="10770" max="10770" width="23.453125" style="18" customWidth="1"/>
    <col min="10771" max="10771" width="21.453125" style="18" customWidth="1"/>
    <col min="10772" max="10774" width="20.7265625" style="18" customWidth="1"/>
    <col min="10775" max="10775" width="32.26953125" style="18" bestFit="1" customWidth="1"/>
    <col min="10776" max="10776" width="20.7265625" style="18" customWidth="1"/>
    <col min="10777" max="10777" width="22" style="18" customWidth="1"/>
    <col min="10778" max="10781" width="21.26953125" style="18" customWidth="1"/>
    <col min="10782" max="10782" width="22.26953125" style="18" customWidth="1"/>
    <col min="10783" max="10784" width="11.453125" style="18"/>
    <col min="10785" max="10785" width="14.81640625" style="18" bestFit="1" customWidth="1"/>
    <col min="10786" max="11010" width="11.453125" style="18"/>
    <col min="11011" max="11011" width="34.453125" style="18" customWidth="1"/>
    <col min="11012" max="11013" width="19.453125" style="18" bestFit="1" customWidth="1"/>
    <col min="11014" max="11014" width="19.7265625" style="18" customWidth="1"/>
    <col min="11015" max="11016" width="20.453125" style="18" customWidth="1"/>
    <col min="11017" max="11018" width="19.7265625" style="18" customWidth="1"/>
    <col min="11019" max="11019" width="25.26953125" style="18" customWidth="1"/>
    <col min="11020" max="11020" width="26" style="18" customWidth="1"/>
    <col min="11021" max="11021" width="22.26953125" style="18" customWidth="1"/>
    <col min="11022" max="11022" width="24.81640625" style="18" customWidth="1"/>
    <col min="11023" max="11023" width="21.1796875" style="18" customWidth="1"/>
    <col min="11024" max="11024" width="21.453125" style="18" customWidth="1"/>
    <col min="11025" max="11025" width="27.81640625" style="18" customWidth="1"/>
    <col min="11026" max="11026" width="23.453125" style="18" customWidth="1"/>
    <col min="11027" max="11027" width="21.453125" style="18" customWidth="1"/>
    <col min="11028" max="11030" width="20.7265625" style="18" customWidth="1"/>
    <col min="11031" max="11031" width="32.26953125" style="18" bestFit="1" customWidth="1"/>
    <col min="11032" max="11032" width="20.7265625" style="18" customWidth="1"/>
    <col min="11033" max="11033" width="22" style="18" customWidth="1"/>
    <col min="11034" max="11037" width="21.26953125" style="18" customWidth="1"/>
    <col min="11038" max="11038" width="22.26953125" style="18" customWidth="1"/>
    <col min="11039" max="11040" width="11.453125" style="18"/>
    <col min="11041" max="11041" width="14.81640625" style="18" bestFit="1" customWidth="1"/>
    <col min="11042" max="11266" width="11.453125" style="18"/>
    <col min="11267" max="11267" width="34.453125" style="18" customWidth="1"/>
    <col min="11268" max="11269" width="19.453125" style="18" bestFit="1" customWidth="1"/>
    <col min="11270" max="11270" width="19.7265625" style="18" customWidth="1"/>
    <col min="11271" max="11272" width="20.453125" style="18" customWidth="1"/>
    <col min="11273" max="11274" width="19.7265625" style="18" customWidth="1"/>
    <col min="11275" max="11275" width="25.26953125" style="18" customWidth="1"/>
    <col min="11276" max="11276" width="26" style="18" customWidth="1"/>
    <col min="11277" max="11277" width="22.26953125" style="18" customWidth="1"/>
    <col min="11278" max="11278" width="24.81640625" style="18" customWidth="1"/>
    <col min="11279" max="11279" width="21.1796875" style="18" customWidth="1"/>
    <col min="11280" max="11280" width="21.453125" style="18" customWidth="1"/>
    <col min="11281" max="11281" width="27.81640625" style="18" customWidth="1"/>
    <col min="11282" max="11282" width="23.453125" style="18" customWidth="1"/>
    <col min="11283" max="11283" width="21.453125" style="18" customWidth="1"/>
    <col min="11284" max="11286" width="20.7265625" style="18" customWidth="1"/>
    <col min="11287" max="11287" width="32.26953125" style="18" bestFit="1" customWidth="1"/>
    <col min="11288" max="11288" width="20.7265625" style="18" customWidth="1"/>
    <col min="11289" max="11289" width="22" style="18" customWidth="1"/>
    <col min="11290" max="11293" width="21.26953125" style="18" customWidth="1"/>
    <col min="11294" max="11294" width="22.26953125" style="18" customWidth="1"/>
    <col min="11295" max="11296" width="11.453125" style="18"/>
    <col min="11297" max="11297" width="14.81640625" style="18" bestFit="1" customWidth="1"/>
    <col min="11298" max="11522" width="11.453125" style="18"/>
    <col min="11523" max="11523" width="34.453125" style="18" customWidth="1"/>
    <col min="11524" max="11525" width="19.453125" style="18" bestFit="1" customWidth="1"/>
    <col min="11526" max="11526" width="19.7265625" style="18" customWidth="1"/>
    <col min="11527" max="11528" width="20.453125" style="18" customWidth="1"/>
    <col min="11529" max="11530" width="19.7265625" style="18" customWidth="1"/>
    <col min="11531" max="11531" width="25.26953125" style="18" customWidth="1"/>
    <col min="11532" max="11532" width="26" style="18" customWidth="1"/>
    <col min="11533" max="11533" width="22.26953125" style="18" customWidth="1"/>
    <col min="11534" max="11534" width="24.81640625" style="18" customWidth="1"/>
    <col min="11535" max="11535" width="21.1796875" style="18" customWidth="1"/>
    <col min="11536" max="11536" width="21.453125" style="18" customWidth="1"/>
    <col min="11537" max="11537" width="27.81640625" style="18" customWidth="1"/>
    <col min="11538" max="11538" width="23.453125" style="18" customWidth="1"/>
    <col min="11539" max="11539" width="21.453125" style="18" customWidth="1"/>
    <col min="11540" max="11542" width="20.7265625" style="18" customWidth="1"/>
    <col min="11543" max="11543" width="32.26953125" style="18" bestFit="1" customWidth="1"/>
    <col min="11544" max="11544" width="20.7265625" style="18" customWidth="1"/>
    <col min="11545" max="11545" width="22" style="18" customWidth="1"/>
    <col min="11546" max="11549" width="21.26953125" style="18" customWidth="1"/>
    <col min="11550" max="11550" width="22.26953125" style="18" customWidth="1"/>
    <col min="11551" max="11552" width="11.453125" style="18"/>
    <col min="11553" max="11553" width="14.81640625" style="18" bestFit="1" customWidth="1"/>
    <col min="11554" max="11778" width="11.453125" style="18"/>
    <col min="11779" max="11779" width="34.453125" style="18" customWidth="1"/>
    <col min="11780" max="11781" width="19.453125" style="18" bestFit="1" customWidth="1"/>
    <col min="11782" max="11782" width="19.7265625" style="18" customWidth="1"/>
    <col min="11783" max="11784" width="20.453125" style="18" customWidth="1"/>
    <col min="11785" max="11786" width="19.7265625" style="18" customWidth="1"/>
    <col min="11787" max="11787" width="25.26953125" style="18" customWidth="1"/>
    <col min="11788" max="11788" width="26" style="18" customWidth="1"/>
    <col min="11789" max="11789" width="22.26953125" style="18" customWidth="1"/>
    <col min="11790" max="11790" width="24.81640625" style="18" customWidth="1"/>
    <col min="11791" max="11791" width="21.1796875" style="18" customWidth="1"/>
    <col min="11792" max="11792" width="21.453125" style="18" customWidth="1"/>
    <col min="11793" max="11793" width="27.81640625" style="18" customWidth="1"/>
    <col min="11794" max="11794" width="23.453125" style="18" customWidth="1"/>
    <col min="11795" max="11795" width="21.453125" style="18" customWidth="1"/>
    <col min="11796" max="11798" width="20.7265625" style="18" customWidth="1"/>
    <col min="11799" max="11799" width="32.26953125" style="18" bestFit="1" customWidth="1"/>
    <col min="11800" max="11800" width="20.7265625" style="18" customWidth="1"/>
    <col min="11801" max="11801" width="22" style="18" customWidth="1"/>
    <col min="11802" max="11805" width="21.26953125" style="18" customWidth="1"/>
    <col min="11806" max="11806" width="22.26953125" style="18" customWidth="1"/>
    <col min="11807" max="11808" width="11.453125" style="18"/>
    <col min="11809" max="11809" width="14.81640625" style="18" bestFit="1" customWidth="1"/>
    <col min="11810" max="12034" width="11.453125" style="18"/>
    <col min="12035" max="12035" width="34.453125" style="18" customWidth="1"/>
    <col min="12036" max="12037" width="19.453125" style="18" bestFit="1" customWidth="1"/>
    <col min="12038" max="12038" width="19.7265625" style="18" customWidth="1"/>
    <col min="12039" max="12040" width="20.453125" style="18" customWidth="1"/>
    <col min="12041" max="12042" width="19.7265625" style="18" customWidth="1"/>
    <col min="12043" max="12043" width="25.26953125" style="18" customWidth="1"/>
    <col min="12044" max="12044" width="26" style="18" customWidth="1"/>
    <col min="12045" max="12045" width="22.26953125" style="18" customWidth="1"/>
    <col min="12046" max="12046" width="24.81640625" style="18" customWidth="1"/>
    <col min="12047" max="12047" width="21.1796875" style="18" customWidth="1"/>
    <col min="12048" max="12048" width="21.453125" style="18" customWidth="1"/>
    <col min="12049" max="12049" width="27.81640625" style="18" customWidth="1"/>
    <col min="12050" max="12050" width="23.453125" style="18" customWidth="1"/>
    <col min="12051" max="12051" width="21.453125" style="18" customWidth="1"/>
    <col min="12052" max="12054" width="20.7265625" style="18" customWidth="1"/>
    <col min="12055" max="12055" width="32.26953125" style="18" bestFit="1" customWidth="1"/>
    <col min="12056" max="12056" width="20.7265625" style="18" customWidth="1"/>
    <col min="12057" max="12057" width="22" style="18" customWidth="1"/>
    <col min="12058" max="12061" width="21.26953125" style="18" customWidth="1"/>
    <col min="12062" max="12062" width="22.26953125" style="18" customWidth="1"/>
    <col min="12063" max="12064" width="11.453125" style="18"/>
    <col min="12065" max="12065" width="14.81640625" style="18" bestFit="1" customWidth="1"/>
    <col min="12066" max="12290" width="11.453125" style="18"/>
    <col min="12291" max="12291" width="34.453125" style="18" customWidth="1"/>
    <col min="12292" max="12293" width="19.453125" style="18" bestFit="1" customWidth="1"/>
    <col min="12294" max="12294" width="19.7265625" style="18" customWidth="1"/>
    <col min="12295" max="12296" width="20.453125" style="18" customWidth="1"/>
    <col min="12297" max="12298" width="19.7265625" style="18" customWidth="1"/>
    <col min="12299" max="12299" width="25.26953125" style="18" customWidth="1"/>
    <col min="12300" max="12300" width="26" style="18" customWidth="1"/>
    <col min="12301" max="12301" width="22.26953125" style="18" customWidth="1"/>
    <col min="12302" max="12302" width="24.81640625" style="18" customWidth="1"/>
    <col min="12303" max="12303" width="21.1796875" style="18" customWidth="1"/>
    <col min="12304" max="12304" width="21.453125" style="18" customWidth="1"/>
    <col min="12305" max="12305" width="27.81640625" style="18" customWidth="1"/>
    <col min="12306" max="12306" width="23.453125" style="18" customWidth="1"/>
    <col min="12307" max="12307" width="21.453125" style="18" customWidth="1"/>
    <col min="12308" max="12310" width="20.7265625" style="18" customWidth="1"/>
    <col min="12311" max="12311" width="32.26953125" style="18" bestFit="1" customWidth="1"/>
    <col min="12312" max="12312" width="20.7265625" style="18" customWidth="1"/>
    <col min="12313" max="12313" width="22" style="18" customWidth="1"/>
    <col min="12314" max="12317" width="21.26953125" style="18" customWidth="1"/>
    <col min="12318" max="12318" width="22.26953125" style="18" customWidth="1"/>
    <col min="12319" max="12320" width="11.453125" style="18"/>
    <col min="12321" max="12321" width="14.81640625" style="18" bestFit="1" customWidth="1"/>
    <col min="12322" max="12546" width="11.453125" style="18"/>
    <col min="12547" max="12547" width="34.453125" style="18" customWidth="1"/>
    <col min="12548" max="12549" width="19.453125" style="18" bestFit="1" customWidth="1"/>
    <col min="12550" max="12550" width="19.7265625" style="18" customWidth="1"/>
    <col min="12551" max="12552" width="20.453125" style="18" customWidth="1"/>
    <col min="12553" max="12554" width="19.7265625" style="18" customWidth="1"/>
    <col min="12555" max="12555" width="25.26953125" style="18" customWidth="1"/>
    <col min="12556" max="12556" width="26" style="18" customWidth="1"/>
    <col min="12557" max="12557" width="22.26953125" style="18" customWidth="1"/>
    <col min="12558" max="12558" width="24.81640625" style="18" customWidth="1"/>
    <col min="12559" max="12559" width="21.1796875" style="18" customWidth="1"/>
    <col min="12560" max="12560" width="21.453125" style="18" customWidth="1"/>
    <col min="12561" max="12561" width="27.81640625" style="18" customWidth="1"/>
    <col min="12562" max="12562" width="23.453125" style="18" customWidth="1"/>
    <col min="12563" max="12563" width="21.453125" style="18" customWidth="1"/>
    <col min="12564" max="12566" width="20.7265625" style="18" customWidth="1"/>
    <col min="12567" max="12567" width="32.26953125" style="18" bestFit="1" customWidth="1"/>
    <col min="12568" max="12568" width="20.7265625" style="18" customWidth="1"/>
    <col min="12569" max="12569" width="22" style="18" customWidth="1"/>
    <col min="12570" max="12573" width="21.26953125" style="18" customWidth="1"/>
    <col min="12574" max="12574" width="22.26953125" style="18" customWidth="1"/>
    <col min="12575" max="12576" width="11.453125" style="18"/>
    <col min="12577" max="12577" width="14.81640625" style="18" bestFit="1" customWidth="1"/>
    <col min="12578" max="12802" width="11.453125" style="18"/>
    <col min="12803" max="12803" width="34.453125" style="18" customWidth="1"/>
    <col min="12804" max="12805" width="19.453125" style="18" bestFit="1" customWidth="1"/>
    <col min="12806" max="12806" width="19.7265625" style="18" customWidth="1"/>
    <col min="12807" max="12808" width="20.453125" style="18" customWidth="1"/>
    <col min="12809" max="12810" width="19.7265625" style="18" customWidth="1"/>
    <col min="12811" max="12811" width="25.26953125" style="18" customWidth="1"/>
    <col min="12812" max="12812" width="26" style="18" customWidth="1"/>
    <col min="12813" max="12813" width="22.26953125" style="18" customWidth="1"/>
    <col min="12814" max="12814" width="24.81640625" style="18" customWidth="1"/>
    <col min="12815" max="12815" width="21.1796875" style="18" customWidth="1"/>
    <col min="12816" max="12816" width="21.453125" style="18" customWidth="1"/>
    <col min="12817" max="12817" width="27.81640625" style="18" customWidth="1"/>
    <col min="12818" max="12818" width="23.453125" style="18" customWidth="1"/>
    <col min="12819" max="12819" width="21.453125" style="18" customWidth="1"/>
    <col min="12820" max="12822" width="20.7265625" style="18" customWidth="1"/>
    <col min="12823" max="12823" width="32.26953125" style="18" bestFit="1" customWidth="1"/>
    <col min="12824" max="12824" width="20.7265625" style="18" customWidth="1"/>
    <col min="12825" max="12825" width="22" style="18" customWidth="1"/>
    <col min="12826" max="12829" width="21.26953125" style="18" customWidth="1"/>
    <col min="12830" max="12830" width="22.26953125" style="18" customWidth="1"/>
    <col min="12831" max="12832" width="11.453125" style="18"/>
    <col min="12833" max="12833" width="14.81640625" style="18" bestFit="1" customWidth="1"/>
    <col min="12834" max="13058" width="11.453125" style="18"/>
    <col min="13059" max="13059" width="34.453125" style="18" customWidth="1"/>
    <col min="13060" max="13061" width="19.453125" style="18" bestFit="1" customWidth="1"/>
    <col min="13062" max="13062" width="19.7265625" style="18" customWidth="1"/>
    <col min="13063" max="13064" width="20.453125" style="18" customWidth="1"/>
    <col min="13065" max="13066" width="19.7265625" style="18" customWidth="1"/>
    <col min="13067" max="13067" width="25.26953125" style="18" customWidth="1"/>
    <col min="13068" max="13068" width="26" style="18" customWidth="1"/>
    <col min="13069" max="13069" width="22.26953125" style="18" customWidth="1"/>
    <col min="13070" max="13070" width="24.81640625" style="18" customWidth="1"/>
    <col min="13071" max="13071" width="21.1796875" style="18" customWidth="1"/>
    <col min="13072" max="13072" width="21.453125" style="18" customWidth="1"/>
    <col min="13073" max="13073" width="27.81640625" style="18" customWidth="1"/>
    <col min="13074" max="13074" width="23.453125" style="18" customWidth="1"/>
    <col min="13075" max="13075" width="21.453125" style="18" customWidth="1"/>
    <col min="13076" max="13078" width="20.7265625" style="18" customWidth="1"/>
    <col min="13079" max="13079" width="32.26953125" style="18" bestFit="1" customWidth="1"/>
    <col min="13080" max="13080" width="20.7265625" style="18" customWidth="1"/>
    <col min="13081" max="13081" width="22" style="18" customWidth="1"/>
    <col min="13082" max="13085" width="21.26953125" style="18" customWidth="1"/>
    <col min="13086" max="13086" width="22.26953125" style="18" customWidth="1"/>
    <col min="13087" max="13088" width="11.453125" style="18"/>
    <col min="13089" max="13089" width="14.81640625" style="18" bestFit="1" customWidth="1"/>
    <col min="13090" max="13314" width="11.453125" style="18"/>
    <col min="13315" max="13315" width="34.453125" style="18" customWidth="1"/>
    <col min="13316" max="13317" width="19.453125" style="18" bestFit="1" customWidth="1"/>
    <col min="13318" max="13318" width="19.7265625" style="18" customWidth="1"/>
    <col min="13319" max="13320" width="20.453125" style="18" customWidth="1"/>
    <col min="13321" max="13322" width="19.7265625" style="18" customWidth="1"/>
    <col min="13323" max="13323" width="25.26953125" style="18" customWidth="1"/>
    <col min="13324" max="13324" width="26" style="18" customWidth="1"/>
    <col min="13325" max="13325" width="22.26953125" style="18" customWidth="1"/>
    <col min="13326" max="13326" width="24.81640625" style="18" customWidth="1"/>
    <col min="13327" max="13327" width="21.1796875" style="18" customWidth="1"/>
    <col min="13328" max="13328" width="21.453125" style="18" customWidth="1"/>
    <col min="13329" max="13329" width="27.81640625" style="18" customWidth="1"/>
    <col min="13330" max="13330" width="23.453125" style="18" customWidth="1"/>
    <col min="13331" max="13331" width="21.453125" style="18" customWidth="1"/>
    <col min="13332" max="13334" width="20.7265625" style="18" customWidth="1"/>
    <col min="13335" max="13335" width="32.26953125" style="18" bestFit="1" customWidth="1"/>
    <col min="13336" max="13336" width="20.7265625" style="18" customWidth="1"/>
    <col min="13337" max="13337" width="22" style="18" customWidth="1"/>
    <col min="13338" max="13341" width="21.26953125" style="18" customWidth="1"/>
    <col min="13342" max="13342" width="22.26953125" style="18" customWidth="1"/>
    <col min="13343" max="13344" width="11.453125" style="18"/>
    <col min="13345" max="13345" width="14.81640625" style="18" bestFit="1" customWidth="1"/>
    <col min="13346" max="13570" width="11.453125" style="18"/>
    <col min="13571" max="13571" width="34.453125" style="18" customWidth="1"/>
    <col min="13572" max="13573" width="19.453125" style="18" bestFit="1" customWidth="1"/>
    <col min="13574" max="13574" width="19.7265625" style="18" customWidth="1"/>
    <col min="13575" max="13576" width="20.453125" style="18" customWidth="1"/>
    <col min="13577" max="13578" width="19.7265625" style="18" customWidth="1"/>
    <col min="13579" max="13579" width="25.26953125" style="18" customWidth="1"/>
    <col min="13580" max="13580" width="26" style="18" customWidth="1"/>
    <col min="13581" max="13581" width="22.26953125" style="18" customWidth="1"/>
    <col min="13582" max="13582" width="24.81640625" style="18" customWidth="1"/>
    <col min="13583" max="13583" width="21.1796875" style="18" customWidth="1"/>
    <col min="13584" max="13584" width="21.453125" style="18" customWidth="1"/>
    <col min="13585" max="13585" width="27.81640625" style="18" customWidth="1"/>
    <col min="13586" max="13586" width="23.453125" style="18" customWidth="1"/>
    <col min="13587" max="13587" width="21.453125" style="18" customWidth="1"/>
    <col min="13588" max="13590" width="20.7265625" style="18" customWidth="1"/>
    <col min="13591" max="13591" width="32.26953125" style="18" bestFit="1" customWidth="1"/>
    <col min="13592" max="13592" width="20.7265625" style="18" customWidth="1"/>
    <col min="13593" max="13593" width="22" style="18" customWidth="1"/>
    <col min="13594" max="13597" width="21.26953125" style="18" customWidth="1"/>
    <col min="13598" max="13598" width="22.26953125" style="18" customWidth="1"/>
    <col min="13599" max="13600" width="11.453125" style="18"/>
    <col min="13601" max="13601" width="14.81640625" style="18" bestFit="1" customWidth="1"/>
    <col min="13602" max="13826" width="11.453125" style="18"/>
    <col min="13827" max="13827" width="34.453125" style="18" customWidth="1"/>
    <col min="13828" max="13829" width="19.453125" style="18" bestFit="1" customWidth="1"/>
    <col min="13830" max="13830" width="19.7265625" style="18" customWidth="1"/>
    <col min="13831" max="13832" width="20.453125" style="18" customWidth="1"/>
    <col min="13833" max="13834" width="19.7265625" style="18" customWidth="1"/>
    <col min="13835" max="13835" width="25.26953125" style="18" customWidth="1"/>
    <col min="13836" max="13836" width="26" style="18" customWidth="1"/>
    <col min="13837" max="13837" width="22.26953125" style="18" customWidth="1"/>
    <col min="13838" max="13838" width="24.81640625" style="18" customWidth="1"/>
    <col min="13839" max="13839" width="21.1796875" style="18" customWidth="1"/>
    <col min="13840" max="13840" width="21.453125" style="18" customWidth="1"/>
    <col min="13841" max="13841" width="27.81640625" style="18" customWidth="1"/>
    <col min="13842" max="13842" width="23.453125" style="18" customWidth="1"/>
    <col min="13843" max="13843" width="21.453125" style="18" customWidth="1"/>
    <col min="13844" max="13846" width="20.7265625" style="18" customWidth="1"/>
    <col min="13847" max="13847" width="32.26953125" style="18" bestFit="1" customWidth="1"/>
    <col min="13848" max="13848" width="20.7265625" style="18" customWidth="1"/>
    <col min="13849" max="13849" width="22" style="18" customWidth="1"/>
    <col min="13850" max="13853" width="21.26953125" style="18" customWidth="1"/>
    <col min="13854" max="13854" width="22.26953125" style="18" customWidth="1"/>
    <col min="13855" max="13856" width="11.453125" style="18"/>
    <col min="13857" max="13857" width="14.81640625" style="18" bestFit="1" customWidth="1"/>
    <col min="13858" max="14082" width="11.453125" style="18"/>
    <col min="14083" max="14083" width="34.453125" style="18" customWidth="1"/>
    <col min="14084" max="14085" width="19.453125" style="18" bestFit="1" customWidth="1"/>
    <col min="14086" max="14086" width="19.7265625" style="18" customWidth="1"/>
    <col min="14087" max="14088" width="20.453125" style="18" customWidth="1"/>
    <col min="14089" max="14090" width="19.7265625" style="18" customWidth="1"/>
    <col min="14091" max="14091" width="25.26953125" style="18" customWidth="1"/>
    <col min="14092" max="14092" width="26" style="18" customWidth="1"/>
    <col min="14093" max="14093" width="22.26953125" style="18" customWidth="1"/>
    <col min="14094" max="14094" width="24.81640625" style="18" customWidth="1"/>
    <col min="14095" max="14095" width="21.1796875" style="18" customWidth="1"/>
    <col min="14096" max="14096" width="21.453125" style="18" customWidth="1"/>
    <col min="14097" max="14097" width="27.81640625" style="18" customWidth="1"/>
    <col min="14098" max="14098" width="23.453125" style="18" customWidth="1"/>
    <col min="14099" max="14099" width="21.453125" style="18" customWidth="1"/>
    <col min="14100" max="14102" width="20.7265625" style="18" customWidth="1"/>
    <col min="14103" max="14103" width="32.26953125" style="18" bestFit="1" customWidth="1"/>
    <col min="14104" max="14104" width="20.7265625" style="18" customWidth="1"/>
    <col min="14105" max="14105" width="22" style="18" customWidth="1"/>
    <col min="14106" max="14109" width="21.26953125" style="18" customWidth="1"/>
    <col min="14110" max="14110" width="22.26953125" style="18" customWidth="1"/>
    <col min="14111" max="14112" width="11.453125" style="18"/>
    <col min="14113" max="14113" width="14.81640625" style="18" bestFit="1" customWidth="1"/>
    <col min="14114" max="14338" width="11.453125" style="18"/>
    <col min="14339" max="14339" width="34.453125" style="18" customWidth="1"/>
    <col min="14340" max="14341" width="19.453125" style="18" bestFit="1" customWidth="1"/>
    <col min="14342" max="14342" width="19.7265625" style="18" customWidth="1"/>
    <col min="14343" max="14344" width="20.453125" style="18" customWidth="1"/>
    <col min="14345" max="14346" width="19.7265625" style="18" customWidth="1"/>
    <col min="14347" max="14347" width="25.26953125" style="18" customWidth="1"/>
    <col min="14348" max="14348" width="26" style="18" customWidth="1"/>
    <col min="14349" max="14349" width="22.26953125" style="18" customWidth="1"/>
    <col min="14350" max="14350" width="24.81640625" style="18" customWidth="1"/>
    <col min="14351" max="14351" width="21.1796875" style="18" customWidth="1"/>
    <col min="14352" max="14352" width="21.453125" style="18" customWidth="1"/>
    <col min="14353" max="14353" width="27.81640625" style="18" customWidth="1"/>
    <col min="14354" max="14354" width="23.453125" style="18" customWidth="1"/>
    <col min="14355" max="14355" width="21.453125" style="18" customWidth="1"/>
    <col min="14356" max="14358" width="20.7265625" style="18" customWidth="1"/>
    <col min="14359" max="14359" width="32.26953125" style="18" bestFit="1" customWidth="1"/>
    <col min="14360" max="14360" width="20.7265625" style="18" customWidth="1"/>
    <col min="14361" max="14361" width="22" style="18" customWidth="1"/>
    <col min="14362" max="14365" width="21.26953125" style="18" customWidth="1"/>
    <col min="14366" max="14366" width="22.26953125" style="18" customWidth="1"/>
    <col min="14367" max="14368" width="11.453125" style="18"/>
    <col min="14369" max="14369" width="14.81640625" style="18" bestFit="1" customWidth="1"/>
    <col min="14370" max="14594" width="11.453125" style="18"/>
    <col min="14595" max="14595" width="34.453125" style="18" customWidth="1"/>
    <col min="14596" max="14597" width="19.453125" style="18" bestFit="1" customWidth="1"/>
    <col min="14598" max="14598" width="19.7265625" style="18" customWidth="1"/>
    <col min="14599" max="14600" width="20.453125" style="18" customWidth="1"/>
    <col min="14601" max="14602" width="19.7265625" style="18" customWidth="1"/>
    <col min="14603" max="14603" width="25.26953125" style="18" customWidth="1"/>
    <col min="14604" max="14604" width="26" style="18" customWidth="1"/>
    <col min="14605" max="14605" width="22.26953125" style="18" customWidth="1"/>
    <col min="14606" max="14606" width="24.81640625" style="18" customWidth="1"/>
    <col min="14607" max="14607" width="21.1796875" style="18" customWidth="1"/>
    <col min="14608" max="14608" width="21.453125" style="18" customWidth="1"/>
    <col min="14609" max="14609" width="27.81640625" style="18" customWidth="1"/>
    <col min="14610" max="14610" width="23.453125" style="18" customWidth="1"/>
    <col min="14611" max="14611" width="21.453125" style="18" customWidth="1"/>
    <col min="14612" max="14614" width="20.7265625" style="18" customWidth="1"/>
    <col min="14615" max="14615" width="32.26953125" style="18" bestFit="1" customWidth="1"/>
    <col min="14616" max="14616" width="20.7265625" style="18" customWidth="1"/>
    <col min="14617" max="14617" width="22" style="18" customWidth="1"/>
    <col min="14618" max="14621" width="21.26953125" style="18" customWidth="1"/>
    <col min="14622" max="14622" width="22.26953125" style="18" customWidth="1"/>
    <col min="14623" max="14624" width="11.453125" style="18"/>
    <col min="14625" max="14625" width="14.81640625" style="18" bestFit="1" customWidth="1"/>
    <col min="14626" max="14850" width="11.453125" style="18"/>
    <col min="14851" max="14851" width="34.453125" style="18" customWidth="1"/>
    <col min="14852" max="14853" width="19.453125" style="18" bestFit="1" customWidth="1"/>
    <col min="14854" max="14854" width="19.7265625" style="18" customWidth="1"/>
    <col min="14855" max="14856" width="20.453125" style="18" customWidth="1"/>
    <col min="14857" max="14858" width="19.7265625" style="18" customWidth="1"/>
    <col min="14859" max="14859" width="25.26953125" style="18" customWidth="1"/>
    <col min="14860" max="14860" width="26" style="18" customWidth="1"/>
    <col min="14861" max="14861" width="22.26953125" style="18" customWidth="1"/>
    <col min="14862" max="14862" width="24.81640625" style="18" customWidth="1"/>
    <col min="14863" max="14863" width="21.1796875" style="18" customWidth="1"/>
    <col min="14864" max="14864" width="21.453125" style="18" customWidth="1"/>
    <col min="14865" max="14865" width="27.81640625" style="18" customWidth="1"/>
    <col min="14866" max="14866" width="23.453125" style="18" customWidth="1"/>
    <col min="14867" max="14867" width="21.453125" style="18" customWidth="1"/>
    <col min="14868" max="14870" width="20.7265625" style="18" customWidth="1"/>
    <col min="14871" max="14871" width="32.26953125" style="18" bestFit="1" customWidth="1"/>
    <col min="14872" max="14872" width="20.7265625" style="18" customWidth="1"/>
    <col min="14873" max="14873" width="22" style="18" customWidth="1"/>
    <col min="14874" max="14877" width="21.26953125" style="18" customWidth="1"/>
    <col min="14878" max="14878" width="22.26953125" style="18" customWidth="1"/>
    <col min="14879" max="14880" width="11.453125" style="18"/>
    <col min="14881" max="14881" width="14.81640625" style="18" bestFit="1" customWidth="1"/>
    <col min="14882" max="15106" width="11.453125" style="18"/>
    <col min="15107" max="15107" width="34.453125" style="18" customWidth="1"/>
    <col min="15108" max="15109" width="19.453125" style="18" bestFit="1" customWidth="1"/>
    <col min="15110" max="15110" width="19.7265625" style="18" customWidth="1"/>
    <col min="15111" max="15112" width="20.453125" style="18" customWidth="1"/>
    <col min="15113" max="15114" width="19.7265625" style="18" customWidth="1"/>
    <col min="15115" max="15115" width="25.26953125" style="18" customWidth="1"/>
    <col min="15116" max="15116" width="26" style="18" customWidth="1"/>
    <col min="15117" max="15117" width="22.26953125" style="18" customWidth="1"/>
    <col min="15118" max="15118" width="24.81640625" style="18" customWidth="1"/>
    <col min="15119" max="15119" width="21.1796875" style="18" customWidth="1"/>
    <col min="15120" max="15120" width="21.453125" style="18" customWidth="1"/>
    <col min="15121" max="15121" width="27.81640625" style="18" customWidth="1"/>
    <col min="15122" max="15122" width="23.453125" style="18" customWidth="1"/>
    <col min="15123" max="15123" width="21.453125" style="18" customWidth="1"/>
    <col min="15124" max="15126" width="20.7265625" style="18" customWidth="1"/>
    <col min="15127" max="15127" width="32.26953125" style="18" bestFit="1" customWidth="1"/>
    <col min="15128" max="15128" width="20.7265625" style="18" customWidth="1"/>
    <col min="15129" max="15129" width="22" style="18" customWidth="1"/>
    <col min="15130" max="15133" width="21.26953125" style="18" customWidth="1"/>
    <col min="15134" max="15134" width="22.26953125" style="18" customWidth="1"/>
    <col min="15135" max="15136" width="11.453125" style="18"/>
    <col min="15137" max="15137" width="14.81640625" style="18" bestFit="1" customWidth="1"/>
    <col min="15138" max="15362" width="11.453125" style="18"/>
    <col min="15363" max="15363" width="34.453125" style="18" customWidth="1"/>
    <col min="15364" max="15365" width="19.453125" style="18" bestFit="1" customWidth="1"/>
    <col min="15366" max="15366" width="19.7265625" style="18" customWidth="1"/>
    <col min="15367" max="15368" width="20.453125" style="18" customWidth="1"/>
    <col min="15369" max="15370" width="19.7265625" style="18" customWidth="1"/>
    <col min="15371" max="15371" width="25.26953125" style="18" customWidth="1"/>
    <col min="15372" max="15372" width="26" style="18" customWidth="1"/>
    <col min="15373" max="15373" width="22.26953125" style="18" customWidth="1"/>
    <col min="15374" max="15374" width="24.81640625" style="18" customWidth="1"/>
    <col min="15375" max="15375" width="21.1796875" style="18" customWidth="1"/>
    <col min="15376" max="15376" width="21.453125" style="18" customWidth="1"/>
    <col min="15377" max="15377" width="27.81640625" style="18" customWidth="1"/>
    <col min="15378" max="15378" width="23.453125" style="18" customWidth="1"/>
    <col min="15379" max="15379" width="21.453125" style="18" customWidth="1"/>
    <col min="15380" max="15382" width="20.7265625" style="18" customWidth="1"/>
    <col min="15383" max="15383" width="32.26953125" style="18" bestFit="1" customWidth="1"/>
    <col min="15384" max="15384" width="20.7265625" style="18" customWidth="1"/>
    <col min="15385" max="15385" width="22" style="18" customWidth="1"/>
    <col min="15386" max="15389" width="21.26953125" style="18" customWidth="1"/>
    <col min="15390" max="15390" width="22.26953125" style="18" customWidth="1"/>
    <col min="15391" max="15392" width="11.453125" style="18"/>
    <col min="15393" max="15393" width="14.81640625" style="18" bestFit="1" customWidth="1"/>
    <col min="15394" max="15618" width="11.453125" style="18"/>
    <col min="15619" max="15619" width="34.453125" style="18" customWidth="1"/>
    <col min="15620" max="15621" width="19.453125" style="18" bestFit="1" customWidth="1"/>
    <col min="15622" max="15622" width="19.7265625" style="18" customWidth="1"/>
    <col min="15623" max="15624" width="20.453125" style="18" customWidth="1"/>
    <col min="15625" max="15626" width="19.7265625" style="18" customWidth="1"/>
    <col min="15627" max="15627" width="25.26953125" style="18" customWidth="1"/>
    <col min="15628" max="15628" width="26" style="18" customWidth="1"/>
    <col min="15629" max="15629" width="22.26953125" style="18" customWidth="1"/>
    <col min="15630" max="15630" width="24.81640625" style="18" customWidth="1"/>
    <col min="15631" max="15631" width="21.1796875" style="18" customWidth="1"/>
    <col min="15632" max="15632" width="21.453125" style="18" customWidth="1"/>
    <col min="15633" max="15633" width="27.81640625" style="18" customWidth="1"/>
    <col min="15634" max="15634" width="23.453125" style="18" customWidth="1"/>
    <col min="15635" max="15635" width="21.453125" style="18" customWidth="1"/>
    <col min="15636" max="15638" width="20.7265625" style="18" customWidth="1"/>
    <col min="15639" max="15639" width="32.26953125" style="18" bestFit="1" customWidth="1"/>
    <col min="15640" max="15640" width="20.7265625" style="18" customWidth="1"/>
    <col min="15641" max="15641" width="22" style="18" customWidth="1"/>
    <col min="15642" max="15645" width="21.26953125" style="18" customWidth="1"/>
    <col min="15646" max="15646" width="22.26953125" style="18" customWidth="1"/>
    <col min="15647" max="15648" width="11.453125" style="18"/>
    <col min="15649" max="15649" width="14.81640625" style="18" bestFit="1" customWidth="1"/>
    <col min="15650" max="15874" width="11.453125" style="18"/>
    <col min="15875" max="15875" width="34.453125" style="18" customWidth="1"/>
    <col min="15876" max="15877" width="19.453125" style="18" bestFit="1" customWidth="1"/>
    <col min="15878" max="15878" width="19.7265625" style="18" customWidth="1"/>
    <col min="15879" max="15880" width="20.453125" style="18" customWidth="1"/>
    <col min="15881" max="15882" width="19.7265625" style="18" customWidth="1"/>
    <col min="15883" max="15883" width="25.26953125" style="18" customWidth="1"/>
    <col min="15884" max="15884" width="26" style="18" customWidth="1"/>
    <col min="15885" max="15885" width="22.26953125" style="18" customWidth="1"/>
    <col min="15886" max="15886" width="24.81640625" style="18" customWidth="1"/>
    <col min="15887" max="15887" width="21.1796875" style="18" customWidth="1"/>
    <col min="15888" max="15888" width="21.453125" style="18" customWidth="1"/>
    <col min="15889" max="15889" width="27.81640625" style="18" customWidth="1"/>
    <col min="15890" max="15890" width="23.453125" style="18" customWidth="1"/>
    <col min="15891" max="15891" width="21.453125" style="18" customWidth="1"/>
    <col min="15892" max="15894" width="20.7265625" style="18" customWidth="1"/>
    <col min="15895" max="15895" width="32.26953125" style="18" bestFit="1" customWidth="1"/>
    <col min="15896" max="15896" width="20.7265625" style="18" customWidth="1"/>
    <col min="15897" max="15897" width="22" style="18" customWidth="1"/>
    <col min="15898" max="15901" width="21.26953125" style="18" customWidth="1"/>
    <col min="15902" max="15902" width="22.26953125" style="18" customWidth="1"/>
    <col min="15903" max="15904" width="11.453125" style="18"/>
    <col min="15905" max="15905" width="14.81640625" style="18" bestFit="1" customWidth="1"/>
    <col min="15906" max="16130" width="11.453125" style="18"/>
    <col min="16131" max="16131" width="34.453125" style="18" customWidth="1"/>
    <col min="16132" max="16133" width="19.453125" style="18" bestFit="1" customWidth="1"/>
    <col min="16134" max="16134" width="19.7265625" style="18" customWidth="1"/>
    <col min="16135" max="16136" width="20.453125" style="18" customWidth="1"/>
    <col min="16137" max="16138" width="19.7265625" style="18" customWidth="1"/>
    <col min="16139" max="16139" width="25.26953125" style="18" customWidth="1"/>
    <col min="16140" max="16140" width="26" style="18" customWidth="1"/>
    <col min="16141" max="16141" width="22.26953125" style="18" customWidth="1"/>
    <col min="16142" max="16142" width="24.81640625" style="18" customWidth="1"/>
    <col min="16143" max="16143" width="21.1796875" style="18" customWidth="1"/>
    <col min="16144" max="16144" width="21.453125" style="18" customWidth="1"/>
    <col min="16145" max="16145" width="27.81640625" style="18" customWidth="1"/>
    <col min="16146" max="16146" width="23.453125" style="18" customWidth="1"/>
    <col min="16147" max="16147" width="21.453125" style="18" customWidth="1"/>
    <col min="16148" max="16150" width="20.7265625" style="18" customWidth="1"/>
    <col min="16151" max="16151" width="32.26953125" style="18" bestFit="1" customWidth="1"/>
    <col min="16152" max="16152" width="20.7265625" style="18" customWidth="1"/>
    <col min="16153" max="16153" width="22" style="18" customWidth="1"/>
    <col min="16154" max="16157" width="21.26953125" style="18" customWidth="1"/>
    <col min="16158" max="16158" width="22.26953125" style="18" customWidth="1"/>
    <col min="16159" max="16160" width="11.453125" style="18"/>
    <col min="16161" max="16161" width="14.81640625" style="18" bestFit="1" customWidth="1"/>
    <col min="16162" max="16384" width="11.453125" style="18"/>
  </cols>
  <sheetData>
    <row r="1" spans="1:30" s="3" customFormat="1" ht="29.5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29.5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29.5" x14ac:dyDescent="0.35">
      <c r="A3" s="306" t="s">
        <v>0</v>
      </c>
      <c r="B3" s="306"/>
      <c r="C3" s="306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2"/>
      <c r="Z3" s="2"/>
      <c r="AA3" s="2"/>
      <c r="AB3" s="2"/>
      <c r="AC3" s="2"/>
      <c r="AD3" s="134"/>
    </row>
    <row r="4" spans="1:30" s="3" customFormat="1" ht="29.5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29.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29.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29.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29.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5" x14ac:dyDescent="0.35">
      <c r="A9" s="134" t="s">
        <v>1</v>
      </c>
      <c r="B9" s="134"/>
      <c r="C9" s="134"/>
      <c r="D9" s="1"/>
      <c r="E9" s="293" t="s">
        <v>2</v>
      </c>
      <c r="F9" s="293"/>
      <c r="G9" s="293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293"/>
      <c r="S9" s="293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35">
      <c r="A10" s="134"/>
      <c r="B10" s="134"/>
      <c r="C10" s="134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5" x14ac:dyDescent="0.35">
      <c r="A11" s="134" t="s">
        <v>4</v>
      </c>
      <c r="B11" s="134"/>
      <c r="C11" s="134"/>
      <c r="D11" s="1"/>
      <c r="E11" s="132">
        <v>2</v>
      </c>
      <c r="F11" s="1"/>
      <c r="G11" s="1"/>
      <c r="H11" s="1"/>
      <c r="I11" s="1"/>
      <c r="J11" s="1"/>
      <c r="K11" s="294" t="s">
        <v>54</v>
      </c>
      <c r="L11" s="294"/>
      <c r="M11" s="133"/>
      <c r="N11" s="133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5" x14ac:dyDescent="0.35">
      <c r="A12" s="134"/>
      <c r="B12" s="134"/>
      <c r="C12" s="134"/>
      <c r="D12" s="1"/>
      <c r="E12" s="5"/>
      <c r="F12" s="1"/>
      <c r="G12" s="1"/>
      <c r="H12" s="1"/>
      <c r="I12" s="1"/>
      <c r="J12" s="1"/>
      <c r="K12" s="133"/>
      <c r="L12" s="133"/>
      <c r="M12" s="133"/>
      <c r="N12" s="133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5" x14ac:dyDescent="0.35">
      <c r="A13" s="134"/>
      <c r="B13" s="134"/>
      <c r="C13" s="134"/>
      <c r="D13" s="134"/>
      <c r="E13" s="134"/>
      <c r="F13" s="134"/>
      <c r="G13" s="134"/>
      <c r="H13" s="134"/>
      <c r="I13" s="134"/>
      <c r="J13" s="134"/>
      <c r="K13" s="134"/>
      <c r="L13" s="133"/>
      <c r="M13" s="133"/>
      <c r="N13" s="133"/>
      <c r="O13" s="133"/>
      <c r="P13" s="133"/>
      <c r="Q13" s="133"/>
      <c r="R13" s="133"/>
      <c r="S13" s="133"/>
      <c r="T13" s="133"/>
      <c r="U13" s="133"/>
      <c r="V13" s="133"/>
      <c r="W13" s="1"/>
      <c r="X13" s="1"/>
      <c r="Y13" s="1"/>
    </row>
    <row r="14" spans="1:30" s="3" customFormat="1" ht="25.5" thickBot="1" x14ac:dyDescent="0.4">
      <c r="A14" s="134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5.5" thickBot="1" x14ac:dyDescent="0.4">
      <c r="A15" s="88" t="s">
        <v>7</v>
      </c>
      <c r="B15" s="307" t="s">
        <v>25</v>
      </c>
      <c r="C15" s="308"/>
      <c r="D15" s="308"/>
      <c r="E15" s="308"/>
      <c r="F15" s="308"/>
      <c r="G15" s="308"/>
      <c r="H15" s="308"/>
      <c r="I15" s="308"/>
      <c r="J15" s="309"/>
      <c r="K15" s="310" t="s">
        <v>8</v>
      </c>
      <c r="L15" s="311"/>
      <c r="M15" s="311"/>
      <c r="N15" s="311"/>
      <c r="O15" s="311"/>
      <c r="P15" s="311"/>
      <c r="Q15" s="312"/>
      <c r="R15" s="12"/>
    </row>
    <row r="16" spans="1:30" ht="40" customHeight="1" x14ac:dyDescent="0.35">
      <c r="A16" s="89" t="s">
        <v>9</v>
      </c>
      <c r="B16" s="135"/>
      <c r="C16" s="136"/>
      <c r="D16" s="137"/>
      <c r="E16" s="136"/>
      <c r="F16" s="136"/>
      <c r="G16" s="136"/>
      <c r="H16" s="137"/>
      <c r="I16" s="136"/>
      <c r="J16" s="136"/>
      <c r="K16" s="129"/>
      <c r="L16" s="130"/>
      <c r="M16" s="130"/>
      <c r="N16" s="130"/>
      <c r="O16" s="130"/>
      <c r="P16" s="130"/>
      <c r="Q16" s="130"/>
      <c r="R16" s="17" t="s">
        <v>10</v>
      </c>
      <c r="T16" s="19"/>
      <c r="U16" s="19"/>
    </row>
    <row r="17" spans="1:30" ht="40" customHeight="1" x14ac:dyDescent="0.35">
      <c r="A17" s="90" t="s">
        <v>11</v>
      </c>
      <c r="B17" s="14">
        <v>1</v>
      </c>
      <c r="C17" s="20">
        <v>2</v>
      </c>
      <c r="D17" s="20">
        <v>3</v>
      </c>
      <c r="E17" s="20">
        <v>4</v>
      </c>
      <c r="F17" s="20">
        <v>5</v>
      </c>
      <c r="G17" s="20">
        <v>6</v>
      </c>
      <c r="H17" s="20">
        <v>7</v>
      </c>
      <c r="I17" s="20">
        <v>8</v>
      </c>
      <c r="J17" s="20">
        <v>9</v>
      </c>
      <c r="K17" s="14">
        <v>1</v>
      </c>
      <c r="L17" s="20">
        <v>2</v>
      </c>
      <c r="M17" s="20">
        <v>3</v>
      </c>
      <c r="N17" s="20">
        <v>4</v>
      </c>
      <c r="O17" s="20">
        <v>1</v>
      </c>
      <c r="P17" s="20">
        <v>2</v>
      </c>
      <c r="Q17" s="20">
        <v>3</v>
      </c>
      <c r="R17" s="17"/>
      <c r="T17" s="2"/>
      <c r="U17" s="19"/>
    </row>
    <row r="18" spans="1:30" ht="40" customHeight="1" x14ac:dyDescent="0.35">
      <c r="A18" s="91" t="s">
        <v>12</v>
      </c>
      <c r="B18" s="22">
        <f>B27*$S$18/1000</f>
        <v>16.704000000000001</v>
      </c>
      <c r="C18" s="23">
        <f t="shared" ref="C18:Q18" si="0">C27*$S$18/1000</f>
        <v>25.984000000000002</v>
      </c>
      <c r="D18" s="23">
        <f t="shared" si="0"/>
        <v>25.984000000000002</v>
      </c>
      <c r="E18" s="23">
        <f t="shared" si="0"/>
        <v>21.895</v>
      </c>
      <c r="F18" s="23">
        <f t="shared" si="0"/>
        <v>21.895</v>
      </c>
      <c r="G18" s="23">
        <f t="shared" si="0"/>
        <v>17.370999999999999</v>
      </c>
      <c r="H18" s="23">
        <f t="shared" si="0"/>
        <v>17.370999999999999</v>
      </c>
      <c r="I18" s="23">
        <f t="shared" si="0"/>
        <v>29.58</v>
      </c>
      <c r="J18" s="23">
        <f t="shared" si="0"/>
        <v>24.041</v>
      </c>
      <c r="K18" s="22">
        <f t="shared" si="0"/>
        <v>19.227</v>
      </c>
      <c r="L18" s="23">
        <f t="shared" si="0"/>
        <v>23.606000000000002</v>
      </c>
      <c r="M18" s="23">
        <f t="shared" si="0"/>
        <v>23.577000000000002</v>
      </c>
      <c r="N18" s="23">
        <f t="shared" si="0"/>
        <v>20.358000000000001</v>
      </c>
      <c r="O18" s="23">
        <f t="shared" si="0"/>
        <v>20.358000000000001</v>
      </c>
      <c r="P18" s="23">
        <f t="shared" si="0"/>
        <v>31.117000000000001</v>
      </c>
      <c r="Q18" s="23">
        <f t="shared" si="0"/>
        <v>21.257000000000001</v>
      </c>
      <c r="R18" s="25">
        <f t="shared" ref="R18:R25" si="1">SUM(B18:Q18)</f>
        <v>360.32500000000005</v>
      </c>
      <c r="S18" s="138">
        <v>29</v>
      </c>
      <c r="T18" s="2"/>
      <c r="U18" s="19"/>
    </row>
    <row r="19" spans="1:30" ht="40" customHeight="1" x14ac:dyDescent="0.35">
      <c r="A19" s="92" t="s">
        <v>13</v>
      </c>
      <c r="B19" s="22">
        <v>18.048000000000002</v>
      </c>
      <c r="C19" s="23">
        <v>26.506666666666664</v>
      </c>
      <c r="D19" s="23">
        <v>26.506666666666664</v>
      </c>
      <c r="E19" s="23">
        <v>21.894999999999996</v>
      </c>
      <c r="F19" s="23">
        <v>21.894999999999996</v>
      </c>
      <c r="G19" s="23">
        <v>16.672166666666666</v>
      </c>
      <c r="H19" s="23">
        <v>16.672166666666666</v>
      </c>
      <c r="I19" s="23">
        <v>27.794999999999998</v>
      </c>
      <c r="J19" s="23">
        <v>22.590250000000001</v>
      </c>
      <c r="K19" s="22">
        <v>21.160749999999997</v>
      </c>
      <c r="L19" s="23">
        <v>25.0305</v>
      </c>
      <c r="M19" s="23">
        <v>24.999750000000002</v>
      </c>
      <c r="N19" s="23">
        <v>20.767499999999998</v>
      </c>
      <c r="O19" s="23">
        <v>20.767499999999998</v>
      </c>
      <c r="P19" s="23">
        <v>31.117000000000001</v>
      </c>
      <c r="Q19" s="23">
        <v>20.401833333333332</v>
      </c>
      <c r="R19" s="25">
        <f t="shared" si="1"/>
        <v>362.82574999999997</v>
      </c>
      <c r="T19" s="2"/>
      <c r="U19" s="19"/>
    </row>
    <row r="20" spans="1:30" ht="39.75" customHeight="1" x14ac:dyDescent="0.35">
      <c r="A20" s="91" t="s">
        <v>14</v>
      </c>
      <c r="B20" s="76">
        <v>18.048000000000002</v>
      </c>
      <c r="C20" s="23">
        <v>27.133866666666666</v>
      </c>
      <c r="D20" s="23">
        <v>27.133866666666666</v>
      </c>
      <c r="E20" s="23">
        <v>21.894999999999996</v>
      </c>
      <c r="F20" s="23">
        <v>21.894999999999996</v>
      </c>
      <c r="G20" s="23">
        <v>16.672166666666666</v>
      </c>
      <c r="H20" s="23">
        <v>16.672166666666666</v>
      </c>
      <c r="I20" s="23">
        <v>27.794999999999998</v>
      </c>
      <c r="J20" s="23">
        <v>22.590250000000001</v>
      </c>
      <c r="K20" s="22">
        <v>21.160749999999997</v>
      </c>
      <c r="L20" s="23">
        <v>25.0305</v>
      </c>
      <c r="M20" s="23">
        <v>24.999750000000002</v>
      </c>
      <c r="N20" s="23">
        <v>20.767499999999998</v>
      </c>
      <c r="O20" s="23">
        <v>20.767499999999998</v>
      </c>
      <c r="P20" s="23">
        <v>31.117000000000001</v>
      </c>
      <c r="Q20" s="23">
        <v>20.401833333333332</v>
      </c>
      <c r="R20" s="25">
        <f t="shared" si="1"/>
        <v>364.08014999999995</v>
      </c>
      <c r="T20" s="2"/>
      <c r="U20" s="19"/>
    </row>
    <row r="21" spans="1:30" ht="40" customHeight="1" x14ac:dyDescent="0.35">
      <c r="A21" s="92" t="s">
        <v>15</v>
      </c>
      <c r="B21" s="22">
        <v>18.048000000000002</v>
      </c>
      <c r="C21" s="23">
        <v>27.133866666666666</v>
      </c>
      <c r="D21" s="23">
        <v>27.133866666666666</v>
      </c>
      <c r="E21" s="23">
        <v>21.894999999999996</v>
      </c>
      <c r="F21" s="23">
        <v>21.894999999999996</v>
      </c>
      <c r="G21" s="23">
        <v>16.672166666666666</v>
      </c>
      <c r="H21" s="23">
        <v>16.672166666666666</v>
      </c>
      <c r="I21" s="23">
        <v>27.794999999999998</v>
      </c>
      <c r="J21" s="23">
        <v>22.590250000000001</v>
      </c>
      <c r="K21" s="22">
        <v>21.160749999999997</v>
      </c>
      <c r="L21" s="23">
        <v>25.0305</v>
      </c>
      <c r="M21" s="23">
        <v>24.999750000000002</v>
      </c>
      <c r="N21" s="23">
        <v>20.767499999999998</v>
      </c>
      <c r="O21" s="23">
        <v>20.767499999999998</v>
      </c>
      <c r="P21" s="23">
        <v>31.117000000000001</v>
      </c>
      <c r="Q21" s="23">
        <v>20.401833333333332</v>
      </c>
      <c r="R21" s="25">
        <f t="shared" si="1"/>
        <v>364.08014999999995</v>
      </c>
      <c r="T21" s="2"/>
      <c r="U21" s="19"/>
    </row>
    <row r="22" spans="1:30" ht="40" customHeight="1" x14ac:dyDescent="0.35">
      <c r="A22" s="91" t="s">
        <v>16</v>
      </c>
      <c r="B22" s="22">
        <v>18.048000000000002</v>
      </c>
      <c r="C22" s="23">
        <v>27.133866666666666</v>
      </c>
      <c r="D22" s="23">
        <v>27.133866666666666</v>
      </c>
      <c r="E22" s="23">
        <v>21.894999999999996</v>
      </c>
      <c r="F22" s="23">
        <v>21.894999999999996</v>
      </c>
      <c r="G22" s="23">
        <v>16.672166666666666</v>
      </c>
      <c r="H22" s="23">
        <v>16.672166666666666</v>
      </c>
      <c r="I22" s="23">
        <v>27.794999999999998</v>
      </c>
      <c r="J22" s="23">
        <v>22.590250000000001</v>
      </c>
      <c r="K22" s="22">
        <v>21.160749999999997</v>
      </c>
      <c r="L22" s="23">
        <v>25.0305</v>
      </c>
      <c r="M22" s="23">
        <v>24.999750000000002</v>
      </c>
      <c r="N22" s="23">
        <v>20.767499999999998</v>
      </c>
      <c r="O22" s="23">
        <v>20.767499999999998</v>
      </c>
      <c r="P22" s="23">
        <v>31.117000000000001</v>
      </c>
      <c r="Q22" s="23">
        <v>20.401833333333332</v>
      </c>
      <c r="R22" s="25">
        <f t="shared" si="1"/>
        <v>364.08014999999995</v>
      </c>
      <c r="T22" s="2"/>
      <c r="U22" s="19"/>
    </row>
    <row r="23" spans="1:30" ht="40" customHeight="1" x14ac:dyDescent="0.35">
      <c r="A23" s="92" t="s">
        <v>17</v>
      </c>
      <c r="B23" s="22">
        <v>18.048000000000002</v>
      </c>
      <c r="C23" s="23">
        <v>27.133866666666666</v>
      </c>
      <c r="D23" s="23">
        <v>27.133866666666666</v>
      </c>
      <c r="E23" s="23">
        <v>21.894999999999996</v>
      </c>
      <c r="F23" s="23">
        <v>21.894999999999996</v>
      </c>
      <c r="G23" s="23">
        <v>16.672166666666666</v>
      </c>
      <c r="H23" s="23">
        <v>16.672166666666666</v>
      </c>
      <c r="I23" s="23">
        <v>27.794999999999998</v>
      </c>
      <c r="J23" s="23">
        <v>22.590250000000001</v>
      </c>
      <c r="K23" s="22">
        <v>21.160749999999997</v>
      </c>
      <c r="L23" s="23">
        <v>25.0305</v>
      </c>
      <c r="M23" s="23">
        <v>24.999750000000002</v>
      </c>
      <c r="N23" s="23">
        <v>20.767499999999998</v>
      </c>
      <c r="O23" s="23">
        <v>20.767499999999998</v>
      </c>
      <c r="P23" s="23">
        <v>31.117000000000001</v>
      </c>
      <c r="Q23" s="23">
        <v>20.401833333333332</v>
      </c>
      <c r="R23" s="25">
        <f t="shared" si="1"/>
        <v>364.08014999999995</v>
      </c>
      <c r="T23" s="2"/>
      <c r="U23" s="19"/>
    </row>
    <row r="24" spans="1:30" ht="40" customHeight="1" x14ac:dyDescent="0.35">
      <c r="A24" s="91" t="s">
        <v>18</v>
      </c>
      <c r="B24" s="22">
        <v>18.048000000000002</v>
      </c>
      <c r="C24" s="23">
        <v>27.133866666666666</v>
      </c>
      <c r="D24" s="23">
        <v>27.133866666666666</v>
      </c>
      <c r="E24" s="23">
        <v>21.894999999999996</v>
      </c>
      <c r="F24" s="23">
        <v>21.894999999999996</v>
      </c>
      <c r="G24" s="23">
        <v>16.672166666666666</v>
      </c>
      <c r="H24" s="23">
        <v>16.672166666666666</v>
      </c>
      <c r="I24" s="23">
        <v>27.794999999999998</v>
      </c>
      <c r="J24" s="23">
        <v>22.590250000000001</v>
      </c>
      <c r="K24" s="22">
        <v>21.160749999999997</v>
      </c>
      <c r="L24" s="23">
        <v>25.0305</v>
      </c>
      <c r="M24" s="23">
        <v>24.999750000000002</v>
      </c>
      <c r="N24" s="23">
        <v>20.767499999999998</v>
      </c>
      <c r="O24" s="23">
        <v>20.767499999999998</v>
      </c>
      <c r="P24" s="23">
        <v>31.117000000000001</v>
      </c>
      <c r="Q24" s="23">
        <v>20.401833333333332</v>
      </c>
      <c r="R24" s="25">
        <f t="shared" si="1"/>
        <v>364.08014999999995</v>
      </c>
      <c r="T24" s="2"/>
    </row>
    <row r="25" spans="1:30" ht="41.5" customHeight="1" x14ac:dyDescent="0.35">
      <c r="A25" s="92" t="s">
        <v>10</v>
      </c>
      <c r="B25" s="26">
        <f t="shared" ref="B25:C25" si="2">SUM(B18:B24)</f>
        <v>124.99200000000002</v>
      </c>
      <c r="C25" s="27">
        <f t="shared" si="2"/>
        <v>188.16000000000003</v>
      </c>
      <c r="D25" s="27">
        <f>SUM(D18:D24)</f>
        <v>188.16000000000003</v>
      </c>
      <c r="E25" s="27">
        <f t="shared" ref="E25:G25" si="3">SUM(E18:E24)</f>
        <v>153.26499999999999</v>
      </c>
      <c r="F25" s="27">
        <f t="shared" si="3"/>
        <v>153.26499999999999</v>
      </c>
      <c r="G25" s="27">
        <f t="shared" si="3"/>
        <v>117.40400000000001</v>
      </c>
      <c r="H25" s="27">
        <f>SUM(H18:H24)</f>
        <v>117.40400000000001</v>
      </c>
      <c r="I25" s="27">
        <f t="shared" ref="I25:J25" si="4">SUM(I18:I24)</f>
        <v>196.34999999999997</v>
      </c>
      <c r="J25" s="27">
        <f t="shared" si="4"/>
        <v>159.58250000000001</v>
      </c>
      <c r="K25" s="26">
        <f>SUM(K18:K24)</f>
        <v>146.19149999999996</v>
      </c>
      <c r="L25" s="27">
        <f t="shared" ref="L25:N25" si="5">SUM(L18:L24)</f>
        <v>173.78899999999999</v>
      </c>
      <c r="M25" s="27">
        <f t="shared" si="5"/>
        <v>173.57550000000003</v>
      </c>
      <c r="N25" s="27">
        <f t="shared" si="5"/>
        <v>144.96299999999999</v>
      </c>
      <c r="O25" s="27">
        <f>SUM(O18:O24)</f>
        <v>144.96299999999999</v>
      </c>
      <c r="P25" s="27">
        <f t="shared" ref="P25:Q25" si="6">SUM(P18:P24)</f>
        <v>217.81899999999999</v>
      </c>
      <c r="Q25" s="27">
        <f t="shared" si="6"/>
        <v>143.66799999999998</v>
      </c>
      <c r="R25" s="25">
        <f t="shared" si="1"/>
        <v>2543.5515</v>
      </c>
    </row>
    <row r="26" spans="1:30" s="2" customFormat="1" ht="36.75" customHeight="1" x14ac:dyDescent="0.35">
      <c r="A26" s="93" t="s">
        <v>19</v>
      </c>
      <c r="B26" s="29">
        <v>31</v>
      </c>
      <c r="C26" s="30">
        <v>30</v>
      </c>
      <c r="D26" s="30">
        <v>30</v>
      </c>
      <c r="E26" s="30">
        <v>29</v>
      </c>
      <c r="F26" s="30">
        <v>29</v>
      </c>
      <c r="G26" s="30">
        <v>28</v>
      </c>
      <c r="H26" s="30">
        <v>28</v>
      </c>
      <c r="I26" s="30">
        <v>27.5</v>
      </c>
      <c r="J26" s="30">
        <v>27.5</v>
      </c>
      <c r="K26" s="29">
        <v>31.5</v>
      </c>
      <c r="L26" s="30">
        <v>30.5</v>
      </c>
      <c r="M26" s="30">
        <v>30.5</v>
      </c>
      <c r="N26" s="30">
        <v>29.5</v>
      </c>
      <c r="O26" s="30">
        <v>29.5</v>
      </c>
      <c r="P26" s="30">
        <v>29</v>
      </c>
      <c r="Q26" s="30">
        <v>28</v>
      </c>
      <c r="R26" s="32">
        <f>+((R25/R27)/7)*1000</f>
        <v>29.244627766599596</v>
      </c>
    </row>
    <row r="27" spans="1:30" s="2" customFormat="1" ht="33" customHeight="1" x14ac:dyDescent="0.35">
      <c r="A27" s="94" t="s">
        <v>20</v>
      </c>
      <c r="B27" s="33">
        <v>576</v>
      </c>
      <c r="C27" s="34">
        <v>896</v>
      </c>
      <c r="D27" s="34">
        <v>896</v>
      </c>
      <c r="E27" s="34">
        <v>755</v>
      </c>
      <c r="F27" s="34">
        <v>755</v>
      </c>
      <c r="G27" s="34">
        <v>599</v>
      </c>
      <c r="H27" s="34">
        <v>599</v>
      </c>
      <c r="I27" s="34">
        <v>1020</v>
      </c>
      <c r="J27" s="34">
        <v>829</v>
      </c>
      <c r="K27" s="33">
        <v>663</v>
      </c>
      <c r="L27" s="34">
        <v>814</v>
      </c>
      <c r="M27" s="34">
        <v>813</v>
      </c>
      <c r="N27" s="34">
        <v>702</v>
      </c>
      <c r="O27" s="34">
        <v>702</v>
      </c>
      <c r="P27" s="34">
        <v>1073</v>
      </c>
      <c r="Q27" s="34">
        <v>733</v>
      </c>
      <c r="R27" s="36">
        <f>SUM(B27:Q27)</f>
        <v>12425</v>
      </c>
      <c r="S27" s="2">
        <f>((R25*1000)/R27)/7</f>
        <v>29.244627766599596</v>
      </c>
    </row>
    <row r="28" spans="1:30" s="2" customFormat="1" ht="33" customHeight="1" x14ac:dyDescent="0.35">
      <c r="A28" s="95" t="s">
        <v>21</v>
      </c>
      <c r="B28" s="37">
        <f>((B27*B26)*7/1000-B18)/6</f>
        <v>18.048000000000002</v>
      </c>
      <c r="C28" s="38">
        <f>((C27*C26)*7/1000-C18-C19)/5</f>
        <v>27.133866666666666</v>
      </c>
      <c r="D28" s="38">
        <f>((D27*D26)*7/1000-D18-D19)/5</f>
        <v>27.133866666666666</v>
      </c>
      <c r="E28" s="38">
        <f t="shared" ref="E28:Q28" si="7">((E27*E26)*7/1000-E18)/6</f>
        <v>21.894999999999996</v>
      </c>
      <c r="F28" s="38">
        <f t="shared" si="7"/>
        <v>21.894999999999996</v>
      </c>
      <c r="G28" s="38">
        <f t="shared" si="7"/>
        <v>16.672166666666666</v>
      </c>
      <c r="H28" s="38">
        <f t="shared" si="7"/>
        <v>16.672166666666666</v>
      </c>
      <c r="I28" s="38">
        <f t="shared" si="7"/>
        <v>27.794999999999998</v>
      </c>
      <c r="J28" s="38">
        <f t="shared" si="7"/>
        <v>22.590250000000001</v>
      </c>
      <c r="K28" s="37">
        <f t="shared" si="7"/>
        <v>21.160749999999997</v>
      </c>
      <c r="L28" s="38">
        <f t="shared" si="7"/>
        <v>25.0305</v>
      </c>
      <c r="M28" s="38">
        <f t="shared" si="7"/>
        <v>24.999750000000002</v>
      </c>
      <c r="N28" s="38">
        <f t="shared" si="7"/>
        <v>20.767499999999998</v>
      </c>
      <c r="O28" s="38">
        <f t="shared" si="7"/>
        <v>20.767499999999998</v>
      </c>
      <c r="P28" s="38">
        <f t="shared" si="7"/>
        <v>31.117000000000001</v>
      </c>
      <c r="Q28" s="38">
        <f t="shared" si="7"/>
        <v>20.401833333333332</v>
      </c>
      <c r="R28" s="40"/>
    </row>
    <row r="29" spans="1:30" ht="33.75" customHeight="1" x14ac:dyDescent="0.35">
      <c r="A29" s="96" t="s">
        <v>22</v>
      </c>
      <c r="B29" s="41">
        <f t="shared" ref="B29:C29" si="8">((B27*B26)*7)/1000</f>
        <v>124.992</v>
      </c>
      <c r="C29" s="42">
        <f t="shared" si="8"/>
        <v>188.16</v>
      </c>
      <c r="D29" s="42">
        <f>((D27*D26)*7)/1000</f>
        <v>188.16</v>
      </c>
      <c r="E29" s="42">
        <f>((E27*E26)*7)/1000</f>
        <v>153.26499999999999</v>
      </c>
      <c r="F29" s="42">
        <f t="shared" ref="F29:G29" si="9">((F27*F26)*7)/1000</f>
        <v>153.26499999999999</v>
      </c>
      <c r="G29" s="42">
        <f t="shared" si="9"/>
        <v>117.404</v>
      </c>
      <c r="H29" s="42">
        <f>((H27*H26)*7)/1000</f>
        <v>117.404</v>
      </c>
      <c r="I29" s="42">
        <f>((I27*I26)*7)/1000</f>
        <v>196.35</v>
      </c>
      <c r="J29" s="42">
        <f t="shared" ref="J29" si="10">((J27*J26)*7)/1000</f>
        <v>159.58250000000001</v>
      </c>
      <c r="K29" s="41">
        <f>((K27*K26)*7)/1000</f>
        <v>146.19149999999999</v>
      </c>
      <c r="L29" s="42">
        <f>((L27*L26)*7)/1000</f>
        <v>173.78899999999999</v>
      </c>
      <c r="M29" s="42">
        <f t="shared" ref="M29:Q29" si="11">((M27*M26)*7)/1000</f>
        <v>173.57550000000001</v>
      </c>
      <c r="N29" s="42">
        <f t="shared" si="11"/>
        <v>144.96299999999999</v>
      </c>
      <c r="O29" s="43">
        <f t="shared" si="11"/>
        <v>144.96299999999999</v>
      </c>
      <c r="P29" s="43">
        <f t="shared" si="11"/>
        <v>217.81899999999999</v>
      </c>
      <c r="Q29" s="43">
        <f t="shared" si="11"/>
        <v>143.66800000000001</v>
      </c>
      <c r="R29" s="45"/>
    </row>
    <row r="30" spans="1:30" ht="33.75" customHeight="1" thickBot="1" x14ac:dyDescent="0.4">
      <c r="A30" s="97" t="s">
        <v>23</v>
      </c>
      <c r="B30" s="46">
        <f t="shared" ref="B30:C30" si="12">+(B25/B27)/7*1000</f>
        <v>31.000000000000004</v>
      </c>
      <c r="C30" s="47">
        <f t="shared" si="12"/>
        <v>30.000000000000004</v>
      </c>
      <c r="D30" s="47">
        <f>+(D25/D27)/7*1000</f>
        <v>30.000000000000004</v>
      </c>
      <c r="E30" s="47">
        <f t="shared" ref="E30:G30" si="13">+(E25/E27)/7*1000</f>
        <v>28.999999999999996</v>
      </c>
      <c r="F30" s="47">
        <f t="shared" si="13"/>
        <v>28.999999999999996</v>
      </c>
      <c r="G30" s="47">
        <f t="shared" si="13"/>
        <v>28</v>
      </c>
      <c r="H30" s="47">
        <f>+(H25/H27)/7*1000</f>
        <v>28</v>
      </c>
      <c r="I30" s="47">
        <f t="shared" ref="I30:J30" si="14">+(I25/I27)/7*1000</f>
        <v>27.499999999999996</v>
      </c>
      <c r="J30" s="47">
        <f t="shared" si="14"/>
        <v>27.5</v>
      </c>
      <c r="K30" s="46">
        <f>+(K25/K27)/7*1000</f>
        <v>31.499999999999993</v>
      </c>
      <c r="L30" s="47">
        <f t="shared" ref="L30:Q30" si="15">+(L25/L27)/7*1000</f>
        <v>30.5</v>
      </c>
      <c r="M30" s="47">
        <f t="shared" si="15"/>
        <v>30.500000000000007</v>
      </c>
      <c r="N30" s="47">
        <f t="shared" si="15"/>
        <v>29.5</v>
      </c>
      <c r="O30" s="47">
        <f t="shared" si="15"/>
        <v>29.5</v>
      </c>
      <c r="P30" s="47">
        <f t="shared" si="15"/>
        <v>28.999999999999996</v>
      </c>
      <c r="Q30" s="47">
        <f t="shared" si="15"/>
        <v>27.999999999999996</v>
      </c>
      <c r="R30" s="49"/>
    </row>
    <row r="31" spans="1:30" ht="33.75" customHeight="1" x14ac:dyDescent="0.35">
      <c r="A31" s="50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</row>
    <row r="32" spans="1:30" ht="33.75" customHeight="1" x14ac:dyDescent="0.35">
      <c r="A32" s="50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0"/>
    </row>
    <row r="33" spans="1:30" ht="33.75" customHeight="1" x14ac:dyDescent="0.35">
      <c r="A33" s="50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0"/>
    </row>
    <row r="34" spans="1:30" ht="33.75" customHeight="1" x14ac:dyDescent="0.35">
      <c r="A34" s="50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0"/>
    </row>
    <row r="35" spans="1:30" s="2" customFormat="1" ht="33.75" customHeight="1" thickBot="1" x14ac:dyDescent="0.4"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3"/>
    </row>
    <row r="36" spans="1:30" ht="33.75" customHeight="1" x14ac:dyDescent="0.35">
      <c r="A36" s="88" t="s">
        <v>24</v>
      </c>
      <c r="B36" s="295" t="s">
        <v>25</v>
      </c>
      <c r="C36" s="296"/>
      <c r="D36" s="296"/>
      <c r="E36" s="296"/>
      <c r="F36" s="296"/>
      <c r="G36" s="296"/>
      <c r="H36" s="99"/>
      <c r="I36" s="53" t="s">
        <v>26</v>
      </c>
      <c r="J36" s="107"/>
      <c r="K36" s="301" t="s">
        <v>25</v>
      </c>
      <c r="L36" s="301"/>
      <c r="M36" s="301"/>
      <c r="N36" s="301"/>
      <c r="O36" s="295"/>
      <c r="P36" s="111"/>
      <c r="Q36" s="54"/>
      <c r="R36" s="54"/>
      <c r="S36" s="3"/>
      <c r="T36" s="3"/>
      <c r="U36" s="55"/>
      <c r="V36" s="3"/>
      <c r="W36" s="54"/>
      <c r="X36" s="54"/>
      <c r="Y36" s="54"/>
      <c r="Z36" s="3"/>
    </row>
    <row r="37" spans="1:30" ht="33.75" customHeight="1" x14ac:dyDescent="0.35">
      <c r="A37" s="89" t="s">
        <v>27</v>
      </c>
      <c r="B37" s="98"/>
      <c r="C37" s="15"/>
      <c r="D37" s="15"/>
      <c r="E37" s="15"/>
      <c r="F37" s="15"/>
      <c r="G37" s="15"/>
      <c r="H37" s="100" t="s">
        <v>10</v>
      </c>
      <c r="J37" s="108"/>
      <c r="K37" s="98"/>
      <c r="L37" s="15"/>
      <c r="M37" s="15"/>
      <c r="N37" s="15"/>
      <c r="O37" s="15"/>
      <c r="P37" s="100" t="s">
        <v>10</v>
      </c>
      <c r="Q37" s="57"/>
      <c r="R37" s="57"/>
      <c r="S37" s="58"/>
      <c r="T37" s="3"/>
      <c r="U37" s="3"/>
      <c r="V37" s="55"/>
      <c r="W37" s="3"/>
      <c r="X37" s="54"/>
      <c r="Y37" s="54"/>
      <c r="Z37" s="54"/>
    </row>
    <row r="38" spans="1:30" ht="33.75" customHeight="1" x14ac:dyDescent="0.35">
      <c r="A38" s="90" t="s">
        <v>11</v>
      </c>
      <c r="B38" s="78">
        <v>1</v>
      </c>
      <c r="C38" s="20">
        <v>2</v>
      </c>
      <c r="D38" s="20">
        <v>3</v>
      </c>
      <c r="E38" s="20">
        <v>4</v>
      </c>
      <c r="F38" s="20">
        <v>5</v>
      </c>
      <c r="G38" s="20">
        <v>6</v>
      </c>
      <c r="H38" s="100"/>
      <c r="J38" s="109" t="s">
        <v>11</v>
      </c>
      <c r="K38" s="98">
        <v>1</v>
      </c>
      <c r="L38" s="56">
        <v>2</v>
      </c>
      <c r="M38" s="56">
        <v>3</v>
      </c>
      <c r="N38" s="56">
        <v>4</v>
      </c>
      <c r="O38" s="56">
        <v>5</v>
      </c>
      <c r="P38" s="100"/>
      <c r="Q38" s="57"/>
      <c r="R38" s="57"/>
      <c r="S38" s="59"/>
      <c r="T38" s="2"/>
      <c r="U38" s="60"/>
      <c r="V38" s="60"/>
      <c r="W38" s="2"/>
      <c r="X38" s="2"/>
      <c r="Y38" s="2"/>
      <c r="Z38" s="2"/>
    </row>
    <row r="39" spans="1:30" ht="33.75" customHeight="1" x14ac:dyDescent="0.35">
      <c r="A39" s="91" t="s">
        <v>12</v>
      </c>
      <c r="B39" s="22">
        <f>B48*$I$39/1000</f>
        <v>13.103999999999999</v>
      </c>
      <c r="C39" s="79">
        <f t="shared" ref="C39:G39" si="16">C48*$I$39/1000</f>
        <v>16.184000000000001</v>
      </c>
      <c r="D39" s="79">
        <f t="shared" si="16"/>
        <v>16.212</v>
      </c>
      <c r="E39" s="79">
        <f t="shared" si="16"/>
        <v>23.38</v>
      </c>
      <c r="F39" s="79">
        <f t="shared" si="16"/>
        <v>21.7</v>
      </c>
      <c r="G39" s="79">
        <f t="shared" si="16"/>
        <v>13.523999999999999</v>
      </c>
      <c r="H39" s="101">
        <f t="shared" ref="H39:H46" si="17">SUM(B39:G39)</f>
        <v>104.104</v>
      </c>
      <c r="I39" s="138">
        <v>28</v>
      </c>
      <c r="J39" s="91" t="s">
        <v>12</v>
      </c>
      <c r="K39" s="79">
        <f>K48*$Q$39/1000</f>
        <v>33.506999999999998</v>
      </c>
      <c r="L39" s="79">
        <f t="shared" ref="L39:O39" si="18">L48*$Q$39/1000</f>
        <v>33.813000000000002</v>
      </c>
      <c r="M39" s="79">
        <f t="shared" si="18"/>
        <v>33.762</v>
      </c>
      <c r="N39" s="79">
        <f t="shared" si="18"/>
        <v>33.863999999999997</v>
      </c>
      <c r="O39" s="79">
        <f t="shared" si="18"/>
        <v>33.762</v>
      </c>
      <c r="P39" s="101">
        <f t="shared" ref="P39:P46" si="19">SUM(K39:O39)</f>
        <v>168.708</v>
      </c>
      <c r="Q39" s="2">
        <v>51</v>
      </c>
      <c r="R39" s="61"/>
      <c r="S39" s="62"/>
      <c r="T39" s="2"/>
      <c r="U39" s="60"/>
      <c r="V39" s="60"/>
      <c r="W39" s="2"/>
      <c r="X39" s="2"/>
      <c r="Y39" s="2"/>
      <c r="Z39" s="2"/>
    </row>
    <row r="40" spans="1:30" ht="33.75" customHeight="1" x14ac:dyDescent="0.35">
      <c r="A40" s="92" t="s">
        <v>13</v>
      </c>
      <c r="B40" s="79">
        <v>14.196</v>
      </c>
      <c r="C40" s="79">
        <v>17.195499999999999</v>
      </c>
      <c r="D40" s="79">
        <v>16.887499999999999</v>
      </c>
      <c r="E40" s="79">
        <v>23.38</v>
      </c>
      <c r="F40" s="79">
        <v>21.247916666666665</v>
      </c>
      <c r="G40" s="79">
        <v>12.960500000000001</v>
      </c>
      <c r="H40" s="101">
        <f t="shared" si="17"/>
        <v>105.86741666666666</v>
      </c>
      <c r="I40" s="2"/>
      <c r="J40" s="92" t="s">
        <v>13</v>
      </c>
      <c r="K40" s="79">
        <f>K48*$Q$40/1000</f>
        <v>35.478000000000002</v>
      </c>
      <c r="L40" s="79">
        <f t="shared" ref="L40:O40" si="20">L48*$Q$40/1000</f>
        <v>35.802</v>
      </c>
      <c r="M40" s="79">
        <f t="shared" si="20"/>
        <v>35.747999999999998</v>
      </c>
      <c r="N40" s="79">
        <f t="shared" si="20"/>
        <v>35.856000000000002</v>
      </c>
      <c r="O40" s="79">
        <f t="shared" si="20"/>
        <v>35.747999999999998</v>
      </c>
      <c r="P40" s="101">
        <f t="shared" si="19"/>
        <v>178.63199999999998</v>
      </c>
      <c r="Q40" s="2">
        <v>54</v>
      </c>
      <c r="R40" s="61"/>
      <c r="S40" s="59"/>
      <c r="T40" s="2"/>
      <c r="U40" s="60"/>
      <c r="V40" s="60"/>
      <c r="W40" s="2"/>
      <c r="X40" s="2"/>
      <c r="Y40" s="2"/>
      <c r="Z40" s="2"/>
    </row>
    <row r="41" spans="1:30" ht="33.75" customHeight="1" x14ac:dyDescent="0.35">
      <c r="A41" s="91" t="s">
        <v>14</v>
      </c>
      <c r="B41" s="80">
        <v>14.196</v>
      </c>
      <c r="C41" s="23">
        <v>17.195499999999999</v>
      </c>
      <c r="D41" s="23">
        <v>16.887499999999999</v>
      </c>
      <c r="E41" s="23">
        <v>23.38</v>
      </c>
      <c r="F41" s="23">
        <v>21.247916666666665</v>
      </c>
      <c r="G41" s="23">
        <v>12.960500000000001</v>
      </c>
      <c r="H41" s="101">
        <f t="shared" si="17"/>
        <v>105.86741666666666</v>
      </c>
      <c r="I41" s="2"/>
      <c r="J41" s="91" t="s">
        <v>14</v>
      </c>
      <c r="K41" s="80">
        <f>K48*$Q$41/1000</f>
        <v>39.42</v>
      </c>
      <c r="L41" s="23">
        <f t="shared" ref="L41:O41" si="21">L48*$Q$41/1000</f>
        <v>39.78</v>
      </c>
      <c r="M41" s="23">
        <f t="shared" si="21"/>
        <v>39.72</v>
      </c>
      <c r="N41" s="23">
        <f t="shared" si="21"/>
        <v>39.840000000000003</v>
      </c>
      <c r="O41" s="23">
        <f t="shared" si="21"/>
        <v>39.72</v>
      </c>
      <c r="P41" s="101">
        <f t="shared" si="19"/>
        <v>198.48</v>
      </c>
      <c r="Q41" s="2">
        <v>60</v>
      </c>
      <c r="R41" s="61"/>
      <c r="S41" s="52"/>
      <c r="T41" s="2"/>
      <c r="U41" s="60"/>
      <c r="V41" s="60"/>
      <c r="W41" s="2"/>
      <c r="X41" s="2"/>
      <c r="Y41" s="2"/>
      <c r="Z41" s="2"/>
    </row>
    <row r="42" spans="1:30" ht="33.75" customHeight="1" x14ac:dyDescent="0.35">
      <c r="A42" s="92" t="s">
        <v>15</v>
      </c>
      <c r="B42" s="79">
        <v>14.196</v>
      </c>
      <c r="C42" s="79">
        <v>17.195499999999999</v>
      </c>
      <c r="D42" s="79">
        <v>16.887499999999999</v>
      </c>
      <c r="E42" s="79">
        <v>23.38</v>
      </c>
      <c r="F42" s="79">
        <v>21.247916666666665</v>
      </c>
      <c r="G42" s="79">
        <v>12.960500000000001</v>
      </c>
      <c r="H42" s="101">
        <f t="shared" si="17"/>
        <v>105.86741666666666</v>
      </c>
      <c r="I42" s="2"/>
      <c r="J42" s="92" t="s">
        <v>15</v>
      </c>
      <c r="K42" s="79">
        <f>K48*$Q$42/1000</f>
        <v>42.704999999999998</v>
      </c>
      <c r="L42" s="79">
        <f t="shared" ref="L42:O42" si="22">L48*$Q$42/1000</f>
        <v>43.094999999999999</v>
      </c>
      <c r="M42" s="79">
        <f t="shared" si="22"/>
        <v>43.03</v>
      </c>
      <c r="N42" s="79">
        <f t="shared" si="22"/>
        <v>43.16</v>
      </c>
      <c r="O42" s="79">
        <f t="shared" si="22"/>
        <v>43.03</v>
      </c>
      <c r="P42" s="101">
        <f t="shared" si="19"/>
        <v>215.01999999999998</v>
      </c>
      <c r="Q42" s="2">
        <v>65</v>
      </c>
      <c r="R42" s="61"/>
      <c r="S42" s="52"/>
      <c r="T42" s="2"/>
      <c r="U42" s="60"/>
      <c r="V42" s="60"/>
      <c r="W42" s="2"/>
      <c r="X42" s="2"/>
      <c r="Y42" s="2"/>
      <c r="Z42" s="2"/>
    </row>
    <row r="43" spans="1:30" ht="33.75" customHeight="1" x14ac:dyDescent="0.35">
      <c r="A43" s="91" t="s">
        <v>16</v>
      </c>
      <c r="B43" s="79">
        <v>14.196</v>
      </c>
      <c r="C43" s="79">
        <v>17.195499999999999</v>
      </c>
      <c r="D43" s="79">
        <v>16.887499999999999</v>
      </c>
      <c r="E43" s="79">
        <v>23.38</v>
      </c>
      <c r="F43" s="79">
        <v>21.247916666666665</v>
      </c>
      <c r="G43" s="79">
        <v>12.960500000000001</v>
      </c>
      <c r="H43" s="101">
        <f t="shared" si="17"/>
        <v>105.86741666666666</v>
      </c>
      <c r="I43" s="2"/>
      <c r="J43" s="91" t="s">
        <v>16</v>
      </c>
      <c r="K43" s="79">
        <f>K48*$Q$43/1000</f>
        <v>47.960999999999999</v>
      </c>
      <c r="L43" s="79">
        <f t="shared" ref="L43:O43" si="23">L48*$Q$43/1000</f>
        <v>48.399000000000001</v>
      </c>
      <c r="M43" s="79">
        <f t="shared" si="23"/>
        <v>48.326000000000001</v>
      </c>
      <c r="N43" s="79">
        <f t="shared" si="23"/>
        <v>48.472000000000001</v>
      </c>
      <c r="O43" s="79">
        <f t="shared" si="23"/>
        <v>48.326000000000001</v>
      </c>
      <c r="P43" s="101">
        <f t="shared" si="19"/>
        <v>241.48400000000001</v>
      </c>
      <c r="Q43" s="2">
        <v>73</v>
      </c>
      <c r="R43" s="61"/>
      <c r="S43" s="52"/>
      <c r="T43" s="2"/>
      <c r="U43" s="60"/>
      <c r="V43" s="60"/>
      <c r="W43" s="2"/>
      <c r="X43" s="2"/>
      <c r="Y43" s="2"/>
      <c r="Z43" s="2"/>
    </row>
    <row r="44" spans="1:30" ht="33.75" customHeight="1" x14ac:dyDescent="0.35">
      <c r="A44" s="92" t="s">
        <v>17</v>
      </c>
      <c r="B44" s="79">
        <v>14.196</v>
      </c>
      <c r="C44" s="79">
        <v>17.195499999999999</v>
      </c>
      <c r="D44" s="79">
        <v>16.887499999999999</v>
      </c>
      <c r="E44" s="79">
        <v>23.38</v>
      </c>
      <c r="F44" s="79">
        <v>21.247916666666665</v>
      </c>
      <c r="G44" s="79">
        <v>12.960500000000001</v>
      </c>
      <c r="H44" s="101">
        <f t="shared" si="17"/>
        <v>105.86741666666666</v>
      </c>
      <c r="I44" s="2"/>
      <c r="J44" s="92" t="s">
        <v>17</v>
      </c>
      <c r="K44" s="79">
        <f>K48*$Q$44/1000</f>
        <v>49.274999999999999</v>
      </c>
      <c r="L44" s="79">
        <f t="shared" ref="L44:O44" si="24">L48*$Q$44/1000</f>
        <v>49.725000000000001</v>
      </c>
      <c r="M44" s="79">
        <f t="shared" si="24"/>
        <v>49.65</v>
      </c>
      <c r="N44" s="79">
        <f t="shared" si="24"/>
        <v>49.8</v>
      </c>
      <c r="O44" s="79">
        <f t="shared" si="24"/>
        <v>49.65</v>
      </c>
      <c r="P44" s="101">
        <f t="shared" si="19"/>
        <v>248.1</v>
      </c>
      <c r="Q44" s="2">
        <v>75</v>
      </c>
      <c r="R44" s="61"/>
      <c r="S44" s="52"/>
      <c r="T44" s="2"/>
      <c r="U44" s="60"/>
      <c r="V44" s="60"/>
      <c r="W44" s="2"/>
      <c r="X44" s="2"/>
      <c r="Y44" s="2"/>
      <c r="Z44" s="2"/>
    </row>
    <row r="45" spans="1:30" ht="33.75" customHeight="1" x14ac:dyDescent="0.35">
      <c r="A45" s="91" t="s">
        <v>18</v>
      </c>
      <c r="B45" s="79">
        <v>14.196</v>
      </c>
      <c r="C45" s="79">
        <v>17.195499999999999</v>
      </c>
      <c r="D45" s="79">
        <v>16.887499999999999</v>
      </c>
      <c r="E45" s="79">
        <v>23.38</v>
      </c>
      <c r="F45" s="79">
        <v>21.247916666666665</v>
      </c>
      <c r="G45" s="79">
        <v>12.960500000000001</v>
      </c>
      <c r="H45" s="101">
        <f t="shared" si="17"/>
        <v>105.86741666666666</v>
      </c>
      <c r="I45" s="2"/>
      <c r="J45" s="91" t="s">
        <v>18</v>
      </c>
      <c r="K45" s="79">
        <f>K48*$Q$45/1000</f>
        <v>49.932000000000002</v>
      </c>
      <c r="L45" s="79">
        <f t="shared" ref="L45:O45" si="25">L48*$Q$45/1000</f>
        <v>50.387999999999998</v>
      </c>
      <c r="M45" s="79">
        <f t="shared" si="25"/>
        <v>50.311999999999998</v>
      </c>
      <c r="N45" s="79">
        <f t="shared" si="25"/>
        <v>50.463999999999999</v>
      </c>
      <c r="O45" s="79">
        <f t="shared" si="25"/>
        <v>50.311999999999998</v>
      </c>
      <c r="P45" s="101">
        <f t="shared" si="19"/>
        <v>251.40800000000002</v>
      </c>
      <c r="Q45" s="2">
        <v>76</v>
      </c>
      <c r="R45" s="61"/>
      <c r="S45" s="52"/>
      <c r="T45" s="2"/>
      <c r="U45" s="60"/>
      <c r="V45" s="60"/>
      <c r="W45" s="2"/>
      <c r="X45" s="2"/>
      <c r="Y45" s="2"/>
      <c r="Z45" s="2"/>
    </row>
    <row r="46" spans="1:30" ht="33.75" customHeight="1" x14ac:dyDescent="0.35">
      <c r="A46" s="92" t="s">
        <v>10</v>
      </c>
      <c r="B46" s="81">
        <f t="shared" ref="B46:G46" si="26">SUM(B39:B45)</f>
        <v>98.279999999999987</v>
      </c>
      <c r="C46" s="27">
        <f t="shared" si="26"/>
        <v>119.35699999999999</v>
      </c>
      <c r="D46" s="27">
        <f t="shared" si="26"/>
        <v>117.53700000000001</v>
      </c>
      <c r="E46" s="27">
        <f t="shared" si="26"/>
        <v>163.66</v>
      </c>
      <c r="F46" s="27">
        <f t="shared" si="26"/>
        <v>149.1875</v>
      </c>
      <c r="G46" s="27">
        <f t="shared" si="26"/>
        <v>91.286999999999992</v>
      </c>
      <c r="H46" s="101">
        <f t="shared" si="17"/>
        <v>739.30849999999998</v>
      </c>
      <c r="J46" s="77" t="s">
        <v>10</v>
      </c>
      <c r="K46" s="81">
        <f>SUM(K39:K45)</f>
        <v>298.27800000000002</v>
      </c>
      <c r="L46" s="27">
        <f>SUM(L39:L45)</f>
        <v>301.00200000000001</v>
      </c>
      <c r="M46" s="27">
        <f>SUM(M39:M45)</f>
        <v>300.548</v>
      </c>
      <c r="N46" s="27">
        <f>SUM(N39:N45)</f>
        <v>301.45600000000002</v>
      </c>
      <c r="O46" s="27">
        <f>SUM(O39:O45)</f>
        <v>300.548</v>
      </c>
      <c r="P46" s="101">
        <f t="shared" si="19"/>
        <v>1501.8320000000001</v>
      </c>
      <c r="Q46" s="61"/>
      <c r="R46" s="61"/>
      <c r="S46" s="2"/>
      <c r="T46" s="2"/>
      <c r="U46" s="2"/>
      <c r="V46" s="2"/>
      <c r="W46" s="2"/>
      <c r="X46" s="2"/>
      <c r="Y46" s="2"/>
      <c r="Z46" s="2"/>
    </row>
    <row r="47" spans="1:30" ht="33.75" customHeight="1" x14ac:dyDescent="0.35">
      <c r="A47" s="93" t="s">
        <v>19</v>
      </c>
      <c r="B47" s="82">
        <v>30</v>
      </c>
      <c r="C47" s="30">
        <v>29.5</v>
      </c>
      <c r="D47" s="30">
        <v>29</v>
      </c>
      <c r="E47" s="30">
        <v>28</v>
      </c>
      <c r="F47" s="30">
        <v>27.5</v>
      </c>
      <c r="G47" s="30">
        <v>27</v>
      </c>
      <c r="H47" s="102">
        <f>+((H46/H48)/7)*1000</f>
        <v>28.406535771920389</v>
      </c>
      <c r="J47" s="110" t="s">
        <v>19</v>
      </c>
      <c r="K47" s="82">
        <v>65</v>
      </c>
      <c r="L47" s="30">
        <v>65</v>
      </c>
      <c r="M47" s="30">
        <v>65</v>
      </c>
      <c r="N47" s="30">
        <v>65</v>
      </c>
      <c r="O47" s="30">
        <v>65</v>
      </c>
      <c r="P47" s="102">
        <f>+((P46/P48)/7)*1000</f>
        <v>64.857142857142861</v>
      </c>
      <c r="Q47" s="63"/>
      <c r="R47" s="63"/>
    </row>
    <row r="48" spans="1:30" ht="33.75" customHeight="1" x14ac:dyDescent="0.35">
      <c r="A48" s="94" t="s">
        <v>20</v>
      </c>
      <c r="B48" s="83">
        <v>468</v>
      </c>
      <c r="C48" s="34">
        <v>578</v>
      </c>
      <c r="D48" s="34">
        <v>579</v>
      </c>
      <c r="E48" s="34">
        <v>835</v>
      </c>
      <c r="F48" s="34">
        <v>775</v>
      </c>
      <c r="G48" s="34">
        <v>483</v>
      </c>
      <c r="H48" s="103">
        <f>SUM(B48:G48)</f>
        <v>3718</v>
      </c>
      <c r="I48" s="64"/>
      <c r="J48" s="94" t="s">
        <v>20</v>
      </c>
      <c r="K48" s="106">
        <v>657</v>
      </c>
      <c r="L48" s="65">
        <v>663</v>
      </c>
      <c r="M48" s="65">
        <v>662</v>
      </c>
      <c r="N48" s="65">
        <v>664</v>
      </c>
      <c r="O48" s="65">
        <v>662</v>
      </c>
      <c r="P48" s="112">
        <f>SUM(K48:O48)</f>
        <v>3308</v>
      </c>
      <c r="Q48" s="66"/>
      <c r="R48" s="66"/>
    </row>
    <row r="49" spans="1:30" ht="33.75" customHeight="1" x14ac:dyDescent="0.35">
      <c r="A49" s="95" t="s">
        <v>21</v>
      </c>
      <c r="B49" s="84">
        <f t="shared" ref="B49:G49" si="27">((B48*B47)*7/1000-B39)/6</f>
        <v>14.196</v>
      </c>
      <c r="C49" s="38">
        <f t="shared" si="27"/>
        <v>17.195499999999999</v>
      </c>
      <c r="D49" s="38">
        <f t="shared" si="27"/>
        <v>16.887499999999999</v>
      </c>
      <c r="E49" s="38">
        <f t="shared" si="27"/>
        <v>23.38</v>
      </c>
      <c r="F49" s="38">
        <f t="shared" si="27"/>
        <v>21.247916666666665</v>
      </c>
      <c r="G49" s="38">
        <f t="shared" si="27"/>
        <v>12.960500000000001</v>
      </c>
      <c r="H49" s="104">
        <f>((H46*1000)/H48)/7</f>
        <v>28.406535771920385</v>
      </c>
      <c r="J49" s="95" t="s">
        <v>21</v>
      </c>
      <c r="K49" s="84">
        <f>(K48*K47)/1000</f>
        <v>42.704999999999998</v>
      </c>
      <c r="L49" s="38">
        <f>(L48*L47)/1000</f>
        <v>43.094999999999999</v>
      </c>
      <c r="M49" s="38">
        <f>(M48*M47)/1000</f>
        <v>43.03</v>
      </c>
      <c r="N49" s="38">
        <f>(N48*N47)/1000</f>
        <v>43.16</v>
      </c>
      <c r="O49" s="38">
        <f>(O48*O47)/1000</f>
        <v>43.03</v>
      </c>
      <c r="P49" s="113">
        <f>((P46*1000)/P48)/7</f>
        <v>64.857142857142861</v>
      </c>
      <c r="Q49" s="66"/>
      <c r="R49" s="66"/>
    </row>
    <row r="50" spans="1:30" ht="33.75" customHeight="1" x14ac:dyDescent="0.35">
      <c r="A50" s="96" t="s">
        <v>22</v>
      </c>
      <c r="B50" s="85">
        <f t="shared" ref="B50:G50" si="28">((B48*B47)*7)/1000</f>
        <v>98.28</v>
      </c>
      <c r="C50" s="42">
        <f t="shared" si="28"/>
        <v>119.357</v>
      </c>
      <c r="D50" s="42">
        <f t="shared" si="28"/>
        <v>117.53700000000001</v>
      </c>
      <c r="E50" s="42">
        <f t="shared" si="28"/>
        <v>163.66</v>
      </c>
      <c r="F50" s="42">
        <f t="shared" si="28"/>
        <v>149.1875</v>
      </c>
      <c r="G50" s="42">
        <f t="shared" si="28"/>
        <v>91.287000000000006</v>
      </c>
      <c r="H50" s="87"/>
      <c r="J50" s="96" t="s">
        <v>22</v>
      </c>
      <c r="K50" s="85">
        <f>((K48*K47)*7)/1000</f>
        <v>298.935</v>
      </c>
      <c r="L50" s="42">
        <f>((L48*L47)*7)/1000</f>
        <v>301.66500000000002</v>
      </c>
      <c r="M50" s="42">
        <f>((M48*M47)*7)/1000</f>
        <v>301.20999999999998</v>
      </c>
      <c r="N50" s="42">
        <f>((N48*N47)*7)/1000</f>
        <v>302.12</v>
      </c>
      <c r="O50" s="42">
        <f>((O48*O47)*7)/1000</f>
        <v>301.20999999999998</v>
      </c>
      <c r="P50" s="114"/>
    </row>
    <row r="51" spans="1:30" ht="33.75" customHeight="1" thickBot="1" x14ac:dyDescent="0.4">
      <c r="A51" s="97" t="s">
        <v>23</v>
      </c>
      <c r="B51" s="86">
        <f t="shared" ref="B51:G51" si="29">+(B46/B48)/7*1000</f>
        <v>29.999999999999996</v>
      </c>
      <c r="C51" s="47">
        <f t="shared" si="29"/>
        <v>29.499999999999996</v>
      </c>
      <c r="D51" s="47">
        <f t="shared" si="29"/>
        <v>29</v>
      </c>
      <c r="E51" s="47">
        <f t="shared" si="29"/>
        <v>28</v>
      </c>
      <c r="F51" s="47">
        <f t="shared" si="29"/>
        <v>27.5</v>
      </c>
      <c r="G51" s="47">
        <f t="shared" si="29"/>
        <v>26.999999999999996</v>
      </c>
      <c r="H51" s="105"/>
      <c r="I51" s="50"/>
      <c r="J51" s="97" t="s">
        <v>23</v>
      </c>
      <c r="K51" s="86">
        <f>+(K46/K48)/7*1000</f>
        <v>64.857142857142861</v>
      </c>
      <c r="L51" s="47">
        <f>+(L46/L48)/7*1000</f>
        <v>64.857142857142861</v>
      </c>
      <c r="M51" s="47">
        <f>+(M46/M48)/7*1000</f>
        <v>64.857142857142861</v>
      </c>
      <c r="N51" s="47">
        <f>+(N46/N48)/7*1000</f>
        <v>64.857142857142861</v>
      </c>
      <c r="O51" s="47">
        <f>+(O46/O48)/7*1000</f>
        <v>64.857142857142861</v>
      </c>
      <c r="P51" s="48"/>
      <c r="Q51" s="51"/>
      <c r="R51" s="51"/>
    </row>
    <row r="52" spans="1:30" ht="33.75" customHeight="1" x14ac:dyDescent="0.35">
      <c r="A52" s="50"/>
      <c r="B52" s="51"/>
      <c r="C52" s="51"/>
      <c r="D52" s="51"/>
      <c r="E52" s="51"/>
      <c r="F52" s="51"/>
      <c r="G52" s="51"/>
      <c r="H52" s="50"/>
      <c r="I52" s="50"/>
      <c r="J52" s="50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2"/>
      <c r="V52" s="2"/>
      <c r="W52" s="2"/>
      <c r="X52" s="2"/>
      <c r="Y52" s="2"/>
    </row>
    <row r="53" spans="1:30" ht="33.75" customHeight="1" x14ac:dyDescent="0.35">
      <c r="A53" s="50"/>
      <c r="B53" s="51"/>
      <c r="C53" s="51"/>
      <c r="D53" s="51"/>
      <c r="E53" s="51"/>
      <c r="F53" s="51"/>
      <c r="G53" s="51"/>
      <c r="H53" s="50"/>
      <c r="I53" s="50"/>
      <c r="J53" s="51"/>
      <c r="K53" s="51"/>
      <c r="L53" s="51"/>
      <c r="M53" s="51"/>
      <c r="N53" s="51"/>
      <c r="O53" s="51"/>
      <c r="P53" s="51"/>
      <c r="Q53" s="51"/>
      <c r="R53" s="52"/>
      <c r="S53" s="52"/>
      <c r="T53" s="52"/>
      <c r="U53" s="2"/>
      <c r="V53" s="2"/>
      <c r="W53" s="2"/>
      <c r="X53" s="2"/>
      <c r="AB53" s="3"/>
    </row>
    <row r="54" spans="1:30" ht="33.75" customHeight="1" thickBot="1" x14ac:dyDescent="0.4">
      <c r="A54" s="67"/>
      <c r="B54" s="68"/>
      <c r="C54" s="68"/>
      <c r="D54" s="68"/>
      <c r="E54" s="68"/>
      <c r="F54" s="68"/>
      <c r="G54" s="68"/>
      <c r="H54" s="68"/>
      <c r="I54" s="68"/>
      <c r="J54" s="302"/>
      <c r="K54" s="302"/>
      <c r="L54" s="68"/>
      <c r="M54" s="68"/>
      <c r="N54" s="68"/>
      <c r="O54" s="69"/>
      <c r="T54" s="52"/>
      <c r="U54" s="52"/>
      <c r="V54" s="52"/>
      <c r="W54" s="2"/>
      <c r="X54" s="2"/>
      <c r="Y54" s="2"/>
      <c r="Z54" s="2"/>
      <c r="AB54" s="2"/>
      <c r="AC54" s="2"/>
      <c r="AD54" s="2"/>
    </row>
    <row r="55" spans="1:30" ht="33.75" customHeight="1" x14ac:dyDescent="0.35">
      <c r="A55" s="118" t="s">
        <v>28</v>
      </c>
      <c r="B55" s="300" t="s">
        <v>8</v>
      </c>
      <c r="C55" s="301"/>
      <c r="D55" s="301"/>
      <c r="E55" s="301"/>
      <c r="F55" s="295"/>
      <c r="G55" s="115"/>
      <c r="H55" s="70"/>
      <c r="I55" s="70"/>
      <c r="J55" s="71"/>
      <c r="K55" s="71"/>
      <c r="T55" s="52"/>
      <c r="U55" s="52"/>
      <c r="V55" s="52"/>
      <c r="W55" s="2"/>
      <c r="X55" s="2"/>
      <c r="Y55" s="2"/>
      <c r="Z55" s="2"/>
      <c r="AB55" s="2"/>
      <c r="AC55" s="2"/>
      <c r="AD55" s="2"/>
    </row>
    <row r="56" spans="1:30" ht="33.75" customHeight="1" x14ac:dyDescent="0.35">
      <c r="A56" s="89" t="s">
        <v>27</v>
      </c>
      <c r="B56" s="98"/>
      <c r="C56" s="15"/>
      <c r="D56" s="15"/>
      <c r="E56" s="15"/>
      <c r="F56" s="15"/>
      <c r="G56" s="100" t="s">
        <v>10</v>
      </c>
      <c r="I56" s="54"/>
      <c r="J56" s="54"/>
      <c r="K56" s="54"/>
      <c r="L56" s="54"/>
      <c r="M56" s="72"/>
      <c r="N56" s="72"/>
      <c r="O56" s="72"/>
      <c r="P56" s="54"/>
      <c r="Q56" s="54"/>
      <c r="R56" s="73"/>
      <c r="S56" s="73"/>
      <c r="T56" s="73"/>
      <c r="U56" s="2"/>
      <c r="V56" s="2"/>
      <c r="W56" s="2"/>
      <c r="X56" s="2"/>
      <c r="Z56" s="2"/>
      <c r="AA56" s="2"/>
      <c r="AB56" s="2"/>
    </row>
    <row r="57" spans="1:30" ht="33.75" customHeight="1" x14ac:dyDescent="0.35">
      <c r="A57" s="89" t="s">
        <v>11</v>
      </c>
      <c r="B57" s="98">
        <v>1</v>
      </c>
      <c r="C57" s="56">
        <v>2</v>
      </c>
      <c r="D57" s="56">
        <v>3</v>
      </c>
      <c r="E57" s="56">
        <v>4</v>
      </c>
      <c r="F57" s="56">
        <v>5</v>
      </c>
      <c r="G57" s="100"/>
      <c r="H57" s="54"/>
      <c r="I57" s="54"/>
      <c r="J57" s="54"/>
      <c r="K57" s="54"/>
      <c r="L57" s="54"/>
      <c r="M57" s="72"/>
      <c r="N57" s="72"/>
      <c r="O57" s="72"/>
      <c r="P57" s="54"/>
      <c r="Q57" s="54"/>
      <c r="R57" s="73"/>
      <c r="S57" s="73"/>
      <c r="T57" s="73"/>
      <c r="U57" s="2"/>
      <c r="V57" s="2"/>
      <c r="W57" s="2"/>
      <c r="X57" s="2"/>
      <c r="Y57" s="2"/>
      <c r="Z57" s="2"/>
      <c r="AA57" s="2"/>
      <c r="AB57" s="2"/>
    </row>
    <row r="58" spans="1:30" ht="33.75" customHeight="1" x14ac:dyDescent="0.35">
      <c r="A58" s="91" t="s">
        <v>12</v>
      </c>
      <c r="B58" s="79">
        <f>B67*$I$58/1000</f>
        <v>33.609000000000002</v>
      </c>
      <c r="C58" s="79">
        <f t="shared" ref="C58:F58" si="30">C67*$I$58/1000</f>
        <v>33.098999999999997</v>
      </c>
      <c r="D58" s="79">
        <f t="shared" si="30"/>
        <v>32.997</v>
      </c>
      <c r="E58" s="79">
        <f t="shared" si="30"/>
        <v>33.353999999999999</v>
      </c>
      <c r="F58" s="79">
        <f t="shared" si="30"/>
        <v>33.353999999999999</v>
      </c>
      <c r="G58" s="101">
        <f t="shared" ref="G58:G65" si="31">SUM(B58:F58)</f>
        <v>166.41300000000001</v>
      </c>
      <c r="H58" s="74"/>
      <c r="I58" s="2">
        <v>51</v>
      </c>
      <c r="J58" s="54"/>
      <c r="K58" s="54"/>
      <c r="L58" s="54"/>
      <c r="M58" s="72"/>
      <c r="N58" s="72"/>
      <c r="O58" s="72"/>
      <c r="P58" s="54"/>
      <c r="Q58" s="54"/>
      <c r="R58" s="73"/>
      <c r="S58" s="73"/>
      <c r="T58" s="73"/>
      <c r="U58" s="2"/>
      <c r="V58" s="2"/>
      <c r="W58" s="2"/>
      <c r="X58" s="2"/>
      <c r="Y58" s="2"/>
      <c r="Z58" s="2"/>
      <c r="AA58" s="2"/>
      <c r="AB58" s="2"/>
    </row>
    <row r="59" spans="1:30" ht="33.75" customHeight="1" x14ac:dyDescent="0.35">
      <c r="A59" s="92" t="s">
        <v>13</v>
      </c>
      <c r="B59" s="79">
        <f>B67*$I$59/1000</f>
        <v>35.585999999999999</v>
      </c>
      <c r="C59" s="79">
        <f t="shared" ref="C59:F59" si="32">C67*$I$59/1000</f>
        <v>35.045999999999999</v>
      </c>
      <c r="D59" s="79">
        <f t="shared" si="32"/>
        <v>34.938000000000002</v>
      </c>
      <c r="E59" s="79">
        <f t="shared" si="32"/>
        <v>35.316000000000003</v>
      </c>
      <c r="F59" s="79">
        <f t="shared" si="32"/>
        <v>35.316000000000003</v>
      </c>
      <c r="G59" s="101">
        <f t="shared" si="31"/>
        <v>176.20200000000003</v>
      </c>
      <c r="H59" s="74"/>
      <c r="I59" s="2">
        <v>54</v>
      </c>
      <c r="J59" s="54"/>
      <c r="K59" s="54"/>
      <c r="L59" s="54"/>
      <c r="M59" s="72"/>
      <c r="N59" s="72"/>
      <c r="O59" s="72"/>
      <c r="P59" s="54"/>
      <c r="Q59" s="54"/>
      <c r="R59" s="73"/>
      <c r="S59" s="73"/>
      <c r="T59" s="73"/>
      <c r="U59" s="2"/>
      <c r="V59" s="2"/>
      <c r="W59" s="2"/>
      <c r="X59" s="2"/>
      <c r="Y59" s="2"/>
      <c r="Z59" s="2"/>
      <c r="AA59" s="2"/>
      <c r="AB59" s="2"/>
    </row>
    <row r="60" spans="1:30" ht="33.75" customHeight="1" x14ac:dyDescent="0.35">
      <c r="A60" s="91" t="s">
        <v>14</v>
      </c>
      <c r="B60" s="80">
        <f>B67*$I$60/1000</f>
        <v>38.881</v>
      </c>
      <c r="C60" s="23">
        <f t="shared" ref="C60:F60" si="33">C67*$I$60/1000</f>
        <v>38.290999999999997</v>
      </c>
      <c r="D60" s="23">
        <f t="shared" si="33"/>
        <v>38.173000000000002</v>
      </c>
      <c r="E60" s="23">
        <f t="shared" si="33"/>
        <v>38.585999999999999</v>
      </c>
      <c r="F60" s="23">
        <f t="shared" si="33"/>
        <v>38.585999999999999</v>
      </c>
      <c r="G60" s="101">
        <f t="shared" si="31"/>
        <v>192.517</v>
      </c>
      <c r="H60" s="74"/>
      <c r="I60" s="2">
        <v>59</v>
      </c>
      <c r="J60" s="54"/>
      <c r="K60" s="54"/>
      <c r="L60" s="54"/>
      <c r="M60" s="72"/>
      <c r="N60" s="72"/>
      <c r="O60" s="72"/>
      <c r="P60" s="54"/>
      <c r="Q60" s="54"/>
      <c r="R60" s="73"/>
      <c r="S60" s="73"/>
      <c r="T60" s="73"/>
      <c r="U60" s="2"/>
      <c r="V60" s="2"/>
      <c r="W60" s="2"/>
      <c r="X60" s="2"/>
      <c r="Y60" s="2"/>
      <c r="Z60" s="2"/>
      <c r="AA60" s="2"/>
      <c r="AB60" s="2"/>
    </row>
    <row r="61" spans="1:30" ht="33.75" customHeight="1" x14ac:dyDescent="0.35">
      <c r="A61" s="92" t="s">
        <v>15</v>
      </c>
      <c r="B61" s="79">
        <f>B67*$I$61/1000</f>
        <v>42.835000000000001</v>
      </c>
      <c r="C61" s="79">
        <f t="shared" ref="C61:F61" si="34">C67*$I$61/1000</f>
        <v>42.185000000000002</v>
      </c>
      <c r="D61" s="79">
        <f t="shared" si="34"/>
        <v>42.055</v>
      </c>
      <c r="E61" s="79">
        <f t="shared" si="34"/>
        <v>42.51</v>
      </c>
      <c r="F61" s="79">
        <f t="shared" si="34"/>
        <v>42.51</v>
      </c>
      <c r="G61" s="101">
        <f t="shared" si="31"/>
        <v>212.095</v>
      </c>
      <c r="H61" s="74"/>
      <c r="I61" s="2">
        <v>65</v>
      </c>
      <c r="J61" s="54"/>
      <c r="K61" s="54"/>
      <c r="L61" s="54"/>
      <c r="M61" s="72"/>
      <c r="N61" s="72"/>
      <c r="O61" s="72"/>
      <c r="P61" s="54"/>
      <c r="Q61" s="54"/>
      <c r="R61" s="73"/>
      <c r="S61" s="73"/>
      <c r="T61" s="73"/>
      <c r="U61" s="3"/>
      <c r="V61" s="3"/>
      <c r="W61" s="2"/>
      <c r="X61" s="2"/>
      <c r="Y61" s="2"/>
      <c r="Z61" s="2"/>
      <c r="AA61" s="2"/>
      <c r="AB61" s="2"/>
    </row>
    <row r="62" spans="1:30" ht="33.75" customHeight="1" x14ac:dyDescent="0.35">
      <c r="A62" s="91" t="s">
        <v>16</v>
      </c>
      <c r="B62" s="79">
        <f>B67*$I$62/1000</f>
        <v>48.106999999999999</v>
      </c>
      <c r="C62" s="79">
        <f t="shared" ref="C62:F62" si="35">C67*$I$62/1000</f>
        <v>47.377000000000002</v>
      </c>
      <c r="D62" s="79">
        <f t="shared" si="35"/>
        <v>47.231000000000002</v>
      </c>
      <c r="E62" s="79">
        <f t="shared" si="35"/>
        <v>47.741999999999997</v>
      </c>
      <c r="F62" s="79">
        <f t="shared" si="35"/>
        <v>47.741999999999997</v>
      </c>
      <c r="G62" s="101">
        <f t="shared" si="31"/>
        <v>238.19899999999998</v>
      </c>
      <c r="H62" s="74"/>
      <c r="I62" s="2">
        <v>73</v>
      </c>
      <c r="J62" s="54"/>
      <c r="K62" s="54"/>
      <c r="L62" s="54"/>
      <c r="M62" s="72"/>
      <c r="N62" s="72"/>
      <c r="O62" s="72"/>
      <c r="P62" s="54"/>
      <c r="Q62" s="54"/>
      <c r="R62" s="73"/>
      <c r="S62" s="73"/>
      <c r="T62" s="73"/>
      <c r="U62" s="3"/>
      <c r="V62" s="3"/>
      <c r="W62" s="2"/>
      <c r="X62" s="2"/>
      <c r="Y62" s="2"/>
      <c r="Z62" s="2"/>
      <c r="AA62" s="2"/>
      <c r="AB62" s="2"/>
    </row>
    <row r="63" spans="1:30" ht="33.75" customHeight="1" x14ac:dyDescent="0.35">
      <c r="A63" s="92" t="s">
        <v>17</v>
      </c>
      <c r="B63" s="79">
        <f>B67*$I$63/1000</f>
        <v>49.424999999999997</v>
      </c>
      <c r="C63" s="79">
        <f t="shared" ref="C63:F63" si="36">C67*$I$63/1000</f>
        <v>48.674999999999997</v>
      </c>
      <c r="D63" s="79">
        <f t="shared" si="36"/>
        <v>48.524999999999999</v>
      </c>
      <c r="E63" s="79">
        <f t="shared" si="36"/>
        <v>49.05</v>
      </c>
      <c r="F63" s="79">
        <f t="shared" si="36"/>
        <v>49.05</v>
      </c>
      <c r="G63" s="101">
        <f t="shared" si="31"/>
        <v>244.72500000000002</v>
      </c>
      <c r="H63" s="74"/>
      <c r="I63" s="2">
        <v>75</v>
      </c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3"/>
      <c r="V63" s="3"/>
      <c r="Y63" s="2"/>
      <c r="Z63" s="2"/>
      <c r="AA63" s="2"/>
      <c r="AB63" s="2"/>
    </row>
    <row r="64" spans="1:30" ht="33.75" customHeight="1" x14ac:dyDescent="0.35">
      <c r="A64" s="91" t="s">
        <v>18</v>
      </c>
      <c r="B64" s="79">
        <f>B67*$I$64/1000</f>
        <v>50.084000000000003</v>
      </c>
      <c r="C64" s="79">
        <f t="shared" ref="C64:F64" si="37">C67*$I$64/1000</f>
        <v>49.323999999999998</v>
      </c>
      <c r="D64" s="79">
        <f t="shared" si="37"/>
        <v>49.171999999999997</v>
      </c>
      <c r="E64" s="79">
        <f t="shared" si="37"/>
        <v>49.704000000000001</v>
      </c>
      <c r="F64" s="79">
        <f t="shared" si="37"/>
        <v>49.704000000000001</v>
      </c>
      <c r="G64" s="101">
        <f t="shared" si="31"/>
        <v>247.988</v>
      </c>
      <c r="H64" s="74"/>
      <c r="I64" s="2">
        <v>76</v>
      </c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3"/>
      <c r="V64" s="3"/>
      <c r="Y64" s="2"/>
      <c r="Z64" s="2"/>
      <c r="AA64" s="2"/>
      <c r="AB64" s="2"/>
    </row>
    <row r="65" spans="1:28" ht="33.75" customHeight="1" x14ac:dyDescent="0.35">
      <c r="A65" s="119" t="s">
        <v>10</v>
      </c>
      <c r="B65" s="81">
        <f>SUM(B58:B64)</f>
        <v>298.52699999999999</v>
      </c>
      <c r="C65" s="27">
        <f>SUM(C58:C64)</f>
        <v>293.99700000000001</v>
      </c>
      <c r="D65" s="27">
        <f>SUM(D58:D64)</f>
        <v>293.09100000000001</v>
      </c>
      <c r="E65" s="27">
        <f>SUM(E58:E64)</f>
        <v>296.262</v>
      </c>
      <c r="F65" s="27">
        <f>SUM(F58:F64)</f>
        <v>296.262</v>
      </c>
      <c r="G65" s="101">
        <f t="shared" si="31"/>
        <v>1478.1389999999999</v>
      </c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3"/>
      <c r="V65" s="3"/>
      <c r="W65" s="3"/>
      <c r="X65" s="3"/>
      <c r="Y65" s="2"/>
      <c r="Z65" s="2"/>
      <c r="AA65" s="2"/>
      <c r="AB65" s="2"/>
    </row>
    <row r="66" spans="1:28" ht="33.75" customHeight="1" x14ac:dyDescent="0.35">
      <c r="A66" s="93" t="s">
        <v>19</v>
      </c>
      <c r="B66" s="82">
        <v>65</v>
      </c>
      <c r="C66" s="30">
        <v>65</v>
      </c>
      <c r="D66" s="30">
        <v>65</v>
      </c>
      <c r="E66" s="30">
        <v>65</v>
      </c>
      <c r="F66" s="30">
        <v>65</v>
      </c>
      <c r="G66" s="102">
        <f>+((G65/G67)/7)*1000</f>
        <v>64.714285714285708</v>
      </c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3"/>
      <c r="V66" s="3"/>
      <c r="W66" s="3"/>
      <c r="X66" s="3"/>
      <c r="Y66" s="2"/>
      <c r="Z66" s="2"/>
      <c r="AA66" s="2"/>
      <c r="AB66" s="2"/>
    </row>
    <row r="67" spans="1:28" ht="33.75" customHeight="1" x14ac:dyDescent="0.35">
      <c r="A67" s="94" t="s">
        <v>20</v>
      </c>
      <c r="B67" s="106">
        <v>659</v>
      </c>
      <c r="C67" s="65">
        <v>649</v>
      </c>
      <c r="D67" s="65">
        <v>647</v>
      </c>
      <c r="E67" s="65">
        <v>654</v>
      </c>
      <c r="F67" s="65">
        <v>654</v>
      </c>
      <c r="G67" s="112">
        <f>SUM(B67:F67)</f>
        <v>3263</v>
      </c>
      <c r="I67" s="75"/>
      <c r="M67" s="3"/>
      <c r="N67" s="3"/>
      <c r="O67" s="3"/>
      <c r="P67" s="3"/>
      <c r="Q67" s="3"/>
    </row>
    <row r="68" spans="1:28" ht="33.75" customHeight="1" x14ac:dyDescent="0.35">
      <c r="A68" s="95" t="s">
        <v>21</v>
      </c>
      <c r="B68" s="84">
        <f>(B67*B66)/1000</f>
        <v>42.835000000000001</v>
      </c>
      <c r="C68" s="38">
        <f>(C67*C66)/1000</f>
        <v>42.185000000000002</v>
      </c>
      <c r="D68" s="38">
        <f>(D67*D66)/1000</f>
        <v>42.055</v>
      </c>
      <c r="E68" s="38">
        <f>(E67*E66)/1000</f>
        <v>42.51</v>
      </c>
      <c r="F68" s="38">
        <f>(F67*F66)/1000</f>
        <v>42.51</v>
      </c>
      <c r="G68" s="116">
        <f>((G65*1000)/G67)/7</f>
        <v>64.714285714285708</v>
      </c>
      <c r="M68" s="3"/>
      <c r="N68" s="3"/>
      <c r="O68" s="3"/>
      <c r="P68" s="3"/>
      <c r="Q68" s="3"/>
    </row>
    <row r="69" spans="1:28" ht="33.75" customHeight="1" x14ac:dyDescent="0.35">
      <c r="A69" s="96" t="s">
        <v>22</v>
      </c>
      <c r="B69" s="85">
        <f>((B67*B66)*7)/1000</f>
        <v>299.84500000000003</v>
      </c>
      <c r="C69" s="42">
        <f>((C67*C66)*7)/1000</f>
        <v>295.29500000000002</v>
      </c>
      <c r="D69" s="42">
        <f>((D67*D66)*7)/1000</f>
        <v>294.38499999999999</v>
      </c>
      <c r="E69" s="42">
        <f>((E67*E66)*7)/1000</f>
        <v>297.57</v>
      </c>
      <c r="F69" s="42">
        <f>((F67*F66)*7)/1000</f>
        <v>297.57</v>
      </c>
      <c r="G69" s="87"/>
      <c r="H69" s="50"/>
      <c r="Q69" s="3"/>
    </row>
    <row r="70" spans="1:28" ht="33.75" customHeight="1" thickBot="1" x14ac:dyDescent="0.4">
      <c r="A70" s="97" t="s">
        <v>23</v>
      </c>
      <c r="B70" s="86">
        <f>+(B65/B67)/7*1000</f>
        <v>64.714285714285708</v>
      </c>
      <c r="C70" s="47">
        <f>+(C65/C67)/7*1000</f>
        <v>64.714285714285708</v>
      </c>
      <c r="D70" s="47">
        <f>+(D65/D67)/7*1000</f>
        <v>64.714285714285708</v>
      </c>
      <c r="E70" s="47">
        <f>+(E65/E67)/7*1000</f>
        <v>64.714285714285708</v>
      </c>
      <c r="F70" s="47">
        <f>+(F65/F67)/7*1000</f>
        <v>64.714285714285708</v>
      </c>
      <c r="G70" s="117"/>
      <c r="Q70" s="3"/>
    </row>
    <row r="71" spans="1:28" ht="33.75" customHeight="1" x14ac:dyDescent="0.35"/>
    <row r="72" spans="1:28" ht="33.75" customHeight="1" x14ac:dyDescent="0.35">
      <c r="B72" s="54"/>
      <c r="C72" s="54"/>
      <c r="D72" s="54"/>
      <c r="E72" s="54"/>
      <c r="F72" s="54"/>
      <c r="G72" s="54"/>
      <c r="H72" s="54"/>
      <c r="I72" s="66"/>
    </row>
    <row r="73" spans="1:28" ht="33.75" customHeight="1" x14ac:dyDescent="0.35"/>
    <row r="74" spans="1:28" ht="33.75" customHeight="1" x14ac:dyDescent="0.35">
      <c r="A74" s="54"/>
      <c r="B74" s="73"/>
      <c r="C74" s="73"/>
      <c r="D74" s="73"/>
      <c r="E74" s="73"/>
      <c r="F74" s="73"/>
      <c r="G74" s="73"/>
      <c r="H74" s="54"/>
      <c r="I74" s="54"/>
      <c r="J74" s="54"/>
    </row>
    <row r="75" spans="1:28" ht="33.75" customHeight="1" x14ac:dyDescent="0.35">
      <c r="A75" s="54"/>
      <c r="B75" s="54"/>
      <c r="C75" s="54"/>
      <c r="D75" s="54"/>
      <c r="E75" s="54"/>
      <c r="F75" s="54"/>
      <c r="G75" s="54"/>
      <c r="H75" s="54"/>
      <c r="I75" s="54"/>
      <c r="J75" s="54"/>
    </row>
    <row r="76" spans="1:28" ht="33.75" customHeight="1" x14ac:dyDescent="0.35">
      <c r="A76" s="54"/>
      <c r="B76" s="54"/>
      <c r="C76" s="54"/>
      <c r="D76" s="54"/>
      <c r="E76" s="54"/>
      <c r="F76" s="54"/>
      <c r="G76" s="54"/>
      <c r="H76" s="54"/>
      <c r="I76" s="54"/>
      <c r="J76" s="54"/>
    </row>
    <row r="77" spans="1:28" ht="33.75" customHeight="1" x14ac:dyDescent="0.35">
      <c r="A77" s="54"/>
      <c r="B77" s="54"/>
      <c r="C77" s="54"/>
      <c r="D77" s="54"/>
      <c r="E77" s="54"/>
      <c r="F77" s="54"/>
      <c r="G77" s="54"/>
      <c r="H77" s="54"/>
      <c r="I77" s="54"/>
      <c r="J77" s="54"/>
    </row>
    <row r="78" spans="1:28" ht="33.75" customHeight="1" x14ac:dyDescent="0.35">
      <c r="A78" s="54"/>
      <c r="B78" s="54"/>
      <c r="C78" s="54"/>
      <c r="D78" s="54"/>
      <c r="E78" s="54"/>
      <c r="F78" s="54"/>
      <c r="G78" s="54"/>
      <c r="H78" s="54"/>
      <c r="I78" s="54"/>
      <c r="J78" s="54"/>
    </row>
    <row r="79" spans="1:28" ht="33.75" customHeight="1" x14ac:dyDescent="0.35">
      <c r="A79" s="54"/>
      <c r="B79" s="54"/>
      <c r="C79" s="54"/>
      <c r="D79" s="54"/>
      <c r="E79" s="54"/>
      <c r="F79" s="54"/>
      <c r="G79" s="54"/>
      <c r="H79" s="54"/>
      <c r="I79" s="54"/>
      <c r="J79" s="54"/>
    </row>
    <row r="80" spans="1:28" ht="33.75" customHeight="1" x14ac:dyDescent="0.35"/>
    <row r="81" ht="33.75" customHeight="1" x14ac:dyDescent="0.35"/>
    <row r="82" ht="33.75" customHeight="1" x14ac:dyDescent="0.35"/>
    <row r="83" ht="33.75" customHeight="1" x14ac:dyDescent="0.35"/>
    <row r="84" ht="33.75" customHeight="1" x14ac:dyDescent="0.35"/>
    <row r="85" ht="33.75" customHeight="1" x14ac:dyDescent="0.35"/>
    <row r="86" ht="33.75" customHeight="1" x14ac:dyDescent="0.35"/>
    <row r="87" ht="33.75" customHeight="1" x14ac:dyDescent="0.35"/>
    <row r="88" ht="33.75" customHeight="1" x14ac:dyDescent="0.35"/>
    <row r="89" ht="33.75" customHeight="1" x14ac:dyDescent="0.35"/>
    <row r="90" ht="33.75" customHeight="1" x14ac:dyDescent="0.35"/>
    <row r="91" ht="33.75" customHeight="1" x14ac:dyDescent="0.35"/>
    <row r="92" ht="33.75" customHeight="1" x14ac:dyDescent="0.35"/>
    <row r="93" ht="33.75" customHeight="1" x14ac:dyDescent="0.35"/>
    <row r="94" ht="33.75" customHeight="1" x14ac:dyDescent="0.35"/>
    <row r="95" ht="33.75" customHeight="1" x14ac:dyDescent="0.35"/>
    <row r="96" ht="33.75" customHeight="1" x14ac:dyDescent="0.35"/>
    <row r="97" ht="33.75" customHeight="1" x14ac:dyDescent="0.35"/>
    <row r="98" ht="33.75" customHeight="1" x14ac:dyDescent="0.35"/>
    <row r="99" ht="33.75" customHeight="1" x14ac:dyDescent="0.35"/>
    <row r="100" ht="33.75" customHeight="1" x14ac:dyDescent="0.35"/>
    <row r="101" ht="33.75" customHeight="1" x14ac:dyDescent="0.35"/>
    <row r="102" ht="33.75" customHeight="1" x14ac:dyDescent="0.35"/>
    <row r="103" ht="33.75" customHeight="1" x14ac:dyDescent="0.35"/>
    <row r="104" ht="33.75" customHeight="1" x14ac:dyDescent="0.35"/>
    <row r="105" ht="33.75" customHeight="1" x14ac:dyDescent="0.35"/>
    <row r="106" ht="33.75" customHeight="1" x14ac:dyDescent="0.35"/>
    <row r="107" ht="33.75" customHeight="1" x14ac:dyDescent="0.35"/>
    <row r="108" ht="33.75" customHeight="1" x14ac:dyDescent="0.35"/>
    <row r="109" ht="33.75" customHeight="1" x14ac:dyDescent="0.35"/>
    <row r="110" ht="33.75" customHeight="1" x14ac:dyDescent="0.35"/>
    <row r="111" ht="33.75" customHeight="1" x14ac:dyDescent="0.35"/>
    <row r="112" ht="33.75" customHeight="1" x14ac:dyDescent="0.35"/>
    <row r="113" ht="33.75" customHeight="1" x14ac:dyDescent="0.35"/>
    <row r="114" ht="33.75" customHeight="1" x14ac:dyDescent="0.35"/>
    <row r="115" ht="33.75" customHeight="1" x14ac:dyDescent="0.35"/>
    <row r="116" ht="33.75" customHeight="1" x14ac:dyDescent="0.35"/>
    <row r="117" ht="33.75" customHeight="1" x14ac:dyDescent="0.35"/>
    <row r="118" ht="33.75" customHeight="1" x14ac:dyDescent="0.35"/>
    <row r="119" ht="33.75" customHeight="1" x14ac:dyDescent="0.35"/>
    <row r="120" ht="33.75" customHeight="1" x14ac:dyDescent="0.35"/>
    <row r="121" ht="33.75" customHeight="1" x14ac:dyDescent="0.35"/>
    <row r="122" ht="33.75" customHeight="1" x14ac:dyDescent="0.35"/>
    <row r="123" ht="33.75" customHeight="1" x14ac:dyDescent="0.35"/>
    <row r="124" ht="33.75" customHeight="1" x14ac:dyDescent="0.35"/>
    <row r="125" ht="33.75" customHeight="1" x14ac:dyDescent="0.35"/>
    <row r="126" ht="33.75" customHeight="1" x14ac:dyDescent="0.35"/>
    <row r="127" ht="33.75" customHeight="1" x14ac:dyDescent="0.35"/>
    <row r="128" ht="33.75" customHeight="1" x14ac:dyDescent="0.35"/>
    <row r="129" ht="33.75" customHeight="1" x14ac:dyDescent="0.35"/>
    <row r="130" ht="33.75" customHeight="1" x14ac:dyDescent="0.35"/>
    <row r="131" ht="33.75" customHeight="1" x14ac:dyDescent="0.35"/>
    <row r="132" ht="33.75" customHeight="1" x14ac:dyDescent="0.35"/>
    <row r="133" ht="33.75" customHeight="1" x14ac:dyDescent="0.35"/>
    <row r="134" ht="33.75" customHeight="1" x14ac:dyDescent="0.35"/>
    <row r="135" ht="33.75" customHeight="1" x14ac:dyDescent="0.35"/>
    <row r="136" ht="33.75" customHeight="1" x14ac:dyDescent="0.35"/>
    <row r="137" ht="33.75" customHeight="1" x14ac:dyDescent="0.35"/>
    <row r="138" ht="33.75" customHeight="1" x14ac:dyDescent="0.35"/>
    <row r="139" ht="33.75" customHeight="1" x14ac:dyDescent="0.35"/>
    <row r="140" ht="33.75" customHeight="1" x14ac:dyDescent="0.35"/>
    <row r="141" ht="33.75" customHeight="1" x14ac:dyDescent="0.35"/>
    <row r="142" ht="33.75" customHeight="1" x14ac:dyDescent="0.35"/>
    <row r="143" ht="33.75" customHeight="1" x14ac:dyDescent="0.35"/>
    <row r="144" ht="33.75" customHeight="1" x14ac:dyDescent="0.35"/>
    <row r="145" ht="33.75" customHeight="1" x14ac:dyDescent="0.35"/>
    <row r="146" ht="33.75" customHeight="1" x14ac:dyDescent="0.35"/>
    <row r="147" ht="33.75" customHeight="1" x14ac:dyDescent="0.35"/>
    <row r="148" ht="33.75" customHeight="1" x14ac:dyDescent="0.35"/>
    <row r="149" ht="33.75" customHeight="1" x14ac:dyDescent="0.35"/>
    <row r="150" ht="33.75" customHeight="1" x14ac:dyDescent="0.35"/>
    <row r="151" ht="33.75" customHeight="1" x14ac:dyDescent="0.35"/>
    <row r="152" ht="33.75" customHeight="1" x14ac:dyDescent="0.35"/>
    <row r="153" ht="33.75" customHeight="1" x14ac:dyDescent="0.35"/>
    <row r="154" ht="33.75" customHeight="1" x14ac:dyDescent="0.35"/>
    <row r="155" ht="33.75" customHeight="1" x14ac:dyDescent="0.35"/>
    <row r="156" ht="33.75" customHeight="1" x14ac:dyDescent="0.35"/>
    <row r="157" ht="33.75" customHeight="1" x14ac:dyDescent="0.35"/>
    <row r="158" ht="33.75" customHeight="1" x14ac:dyDescent="0.35"/>
    <row r="159" ht="33.75" customHeight="1" x14ac:dyDescent="0.35"/>
    <row r="160" ht="33.75" customHeight="1" x14ac:dyDescent="0.35"/>
    <row r="161" ht="33.75" customHeight="1" x14ac:dyDescent="0.35"/>
    <row r="162" ht="33.75" customHeight="1" x14ac:dyDescent="0.35"/>
    <row r="163" ht="33.75" customHeight="1" x14ac:dyDescent="0.35"/>
    <row r="164" ht="33.75" customHeight="1" x14ac:dyDescent="0.35"/>
    <row r="165" ht="33.75" customHeight="1" x14ac:dyDescent="0.35"/>
    <row r="166" ht="33.75" customHeight="1" x14ac:dyDescent="0.35"/>
    <row r="167" ht="33.75" customHeight="1" x14ac:dyDescent="0.35"/>
    <row r="168" ht="33.75" customHeight="1" x14ac:dyDescent="0.35"/>
    <row r="169" ht="33.75" customHeight="1" x14ac:dyDescent="0.35"/>
    <row r="170" ht="33.75" customHeight="1" x14ac:dyDescent="0.35"/>
    <row r="171" ht="33.75" customHeight="1" x14ac:dyDescent="0.35"/>
    <row r="172" ht="33.75" customHeight="1" x14ac:dyDescent="0.35"/>
    <row r="173" ht="33.75" customHeight="1" x14ac:dyDescent="0.35"/>
    <row r="174" ht="33.75" customHeight="1" x14ac:dyDescent="0.35"/>
    <row r="175" ht="33.75" customHeight="1" x14ac:dyDescent="0.35"/>
    <row r="176" ht="33.75" customHeight="1" x14ac:dyDescent="0.35"/>
    <row r="177" ht="33.75" customHeight="1" x14ac:dyDescent="0.35"/>
    <row r="178" ht="33.75" customHeight="1" x14ac:dyDescent="0.35"/>
    <row r="179" ht="33.75" customHeight="1" x14ac:dyDescent="0.35"/>
    <row r="180" ht="33.75" customHeight="1" x14ac:dyDescent="0.35"/>
    <row r="181" ht="33.75" customHeight="1" x14ac:dyDescent="0.35"/>
    <row r="182" ht="33.75" customHeight="1" x14ac:dyDescent="0.35"/>
    <row r="183" ht="33.75" customHeight="1" x14ac:dyDescent="0.35"/>
    <row r="184" ht="33.75" customHeight="1" x14ac:dyDescent="0.35"/>
    <row r="185" ht="33.75" customHeight="1" x14ac:dyDescent="0.35"/>
    <row r="186" ht="33.75" customHeight="1" x14ac:dyDescent="0.35"/>
    <row r="187" ht="33.75" customHeight="1" x14ac:dyDescent="0.35"/>
    <row r="188" ht="33.75" customHeight="1" x14ac:dyDescent="0.35"/>
    <row r="189" ht="33.75" customHeight="1" x14ac:dyDescent="0.35"/>
    <row r="190" ht="33.75" customHeight="1" x14ac:dyDescent="0.35"/>
    <row r="191" ht="33.75" customHeight="1" x14ac:dyDescent="0.35"/>
    <row r="192" ht="33.75" customHeight="1" x14ac:dyDescent="0.35"/>
    <row r="193" ht="33.75" customHeight="1" x14ac:dyDescent="0.35"/>
    <row r="194" ht="33.75" customHeight="1" x14ac:dyDescent="0.35"/>
    <row r="195" ht="33.75" customHeight="1" x14ac:dyDescent="0.35"/>
    <row r="196" ht="33.75" customHeight="1" x14ac:dyDescent="0.35"/>
    <row r="197" ht="33.75" customHeight="1" x14ac:dyDescent="0.35"/>
    <row r="198" ht="33.75" customHeight="1" x14ac:dyDescent="0.35"/>
    <row r="199" ht="33.75" customHeight="1" x14ac:dyDescent="0.35"/>
    <row r="200" ht="33.75" customHeight="1" x14ac:dyDescent="0.35"/>
    <row r="201" ht="33.75" customHeight="1" x14ac:dyDescent="0.35"/>
    <row r="202" ht="33.75" customHeight="1" x14ac:dyDescent="0.35"/>
    <row r="203" ht="33.75" customHeight="1" x14ac:dyDescent="0.35"/>
    <row r="204" ht="33.75" customHeight="1" x14ac:dyDescent="0.35"/>
    <row r="205" ht="33.75" customHeight="1" x14ac:dyDescent="0.35"/>
    <row r="206" ht="33.75" customHeight="1" x14ac:dyDescent="0.35"/>
    <row r="207" ht="33.75" customHeight="1" x14ac:dyDescent="0.35"/>
    <row r="208" ht="33.75" customHeight="1" x14ac:dyDescent="0.35"/>
    <row r="209" ht="33.75" customHeight="1" x14ac:dyDescent="0.35"/>
    <row r="210" ht="33.75" customHeight="1" x14ac:dyDescent="0.35"/>
    <row r="211" ht="33.75" customHeight="1" x14ac:dyDescent="0.35"/>
    <row r="212" ht="33.75" customHeight="1" x14ac:dyDescent="0.35"/>
    <row r="213" ht="33.75" customHeight="1" x14ac:dyDescent="0.35"/>
    <row r="214" ht="33.75" customHeight="1" x14ac:dyDescent="0.35"/>
    <row r="215" ht="33.75" customHeight="1" x14ac:dyDescent="0.35"/>
    <row r="216" ht="33.75" customHeight="1" x14ac:dyDescent="0.35"/>
    <row r="217" ht="33.75" customHeight="1" x14ac:dyDescent="0.35"/>
    <row r="218" ht="33.75" customHeight="1" x14ac:dyDescent="0.35"/>
    <row r="219" ht="33.75" customHeight="1" x14ac:dyDescent="0.35"/>
    <row r="220" ht="33.75" customHeight="1" x14ac:dyDescent="0.35"/>
    <row r="221" ht="33.75" customHeight="1" x14ac:dyDescent="0.35"/>
    <row r="222" ht="33.75" customHeight="1" x14ac:dyDescent="0.35"/>
    <row r="223" ht="33.75" customHeight="1" x14ac:dyDescent="0.35"/>
    <row r="224" ht="33.75" customHeight="1" x14ac:dyDescent="0.35"/>
    <row r="225" ht="33.75" customHeight="1" x14ac:dyDescent="0.35"/>
    <row r="226" ht="33.75" customHeight="1" x14ac:dyDescent="0.35"/>
    <row r="227" ht="33.75" customHeight="1" x14ac:dyDescent="0.35"/>
    <row r="228" ht="33.75" customHeight="1" x14ac:dyDescent="0.35"/>
    <row r="229" ht="33.75" customHeight="1" x14ac:dyDescent="0.35"/>
    <row r="230" ht="33.75" customHeight="1" x14ac:dyDescent="0.35"/>
    <row r="231" ht="33.75" customHeight="1" x14ac:dyDescent="0.35"/>
    <row r="232" ht="33.75" customHeight="1" x14ac:dyDescent="0.35"/>
    <row r="233" ht="33.75" customHeight="1" x14ac:dyDescent="0.35"/>
    <row r="234" ht="33.75" customHeight="1" x14ac:dyDescent="0.35"/>
    <row r="235" ht="33.75" customHeight="1" x14ac:dyDescent="0.35"/>
    <row r="236" ht="33.75" customHeight="1" x14ac:dyDescent="0.35"/>
    <row r="237" ht="33.75" customHeight="1" x14ac:dyDescent="0.35"/>
    <row r="238" ht="33.75" customHeight="1" x14ac:dyDescent="0.35"/>
    <row r="239" ht="33.75" customHeight="1" x14ac:dyDescent="0.35"/>
  </sheetData>
  <mergeCells count="10">
    <mergeCell ref="B55:F55"/>
    <mergeCell ref="B15:J15"/>
    <mergeCell ref="K15:Q15"/>
    <mergeCell ref="A3:C3"/>
    <mergeCell ref="E9:G9"/>
    <mergeCell ref="R9:S9"/>
    <mergeCell ref="K11:L11"/>
    <mergeCell ref="B36:G36"/>
    <mergeCell ref="K36:O36"/>
    <mergeCell ref="J54:K5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9"/>
  <sheetViews>
    <sheetView topLeftCell="A41" zoomScale="30" zoomScaleNormal="30" workbookViewId="0">
      <selection activeCell="K45" sqref="K45:O45"/>
    </sheetView>
  </sheetViews>
  <sheetFormatPr baseColWidth="10" defaultRowHeight="14.5" x14ac:dyDescent="0.35"/>
  <cols>
    <col min="1" max="1" width="52.453125" style="18" bestFit="1" customWidth="1"/>
    <col min="2" max="3" width="22.7265625" style="18" bestFit="1" customWidth="1"/>
    <col min="4" max="7" width="21.26953125" style="18" bestFit="1" customWidth="1"/>
    <col min="8" max="8" width="20.1796875" style="18" bestFit="1" customWidth="1"/>
    <col min="9" max="9" width="28.26953125" style="18" bestFit="1" customWidth="1"/>
    <col min="10" max="10" width="33.453125" style="18" bestFit="1" customWidth="1"/>
    <col min="11" max="12" width="21.26953125" style="18" bestFit="1" customWidth="1"/>
    <col min="13" max="14" width="21.26953125" style="18" customWidth="1"/>
    <col min="15" max="15" width="21.26953125" style="18" bestFit="1" customWidth="1"/>
    <col min="16" max="16" width="21.26953125" style="18" customWidth="1"/>
    <col min="17" max="17" width="27.81640625" style="18" customWidth="1"/>
    <col min="18" max="18" width="23.453125" style="18" customWidth="1"/>
    <col min="19" max="19" width="21.453125" style="18" customWidth="1"/>
    <col min="20" max="22" width="20.7265625" style="18" customWidth="1"/>
    <col min="23" max="23" width="32.26953125" style="18" bestFit="1" customWidth="1"/>
    <col min="24" max="24" width="20.7265625" style="18" customWidth="1"/>
    <col min="25" max="25" width="22" style="18" customWidth="1"/>
    <col min="26" max="29" width="21.26953125" style="18" customWidth="1"/>
    <col min="30" max="30" width="22.26953125" style="18" customWidth="1"/>
    <col min="31" max="32" width="11.453125" style="18"/>
    <col min="33" max="33" width="14.81640625" style="18" bestFit="1" customWidth="1"/>
    <col min="34" max="258" width="11.453125" style="18"/>
    <col min="259" max="259" width="34.453125" style="18" customWidth="1"/>
    <col min="260" max="261" width="19.453125" style="18" bestFit="1" customWidth="1"/>
    <col min="262" max="262" width="19.7265625" style="18" customWidth="1"/>
    <col min="263" max="264" width="20.453125" style="18" customWidth="1"/>
    <col min="265" max="266" width="19.7265625" style="18" customWidth="1"/>
    <col min="267" max="267" width="25.26953125" style="18" customWidth="1"/>
    <col min="268" max="268" width="26" style="18" customWidth="1"/>
    <col min="269" max="269" width="22.26953125" style="18" customWidth="1"/>
    <col min="270" max="270" width="24.81640625" style="18" customWidth="1"/>
    <col min="271" max="271" width="21.1796875" style="18" customWidth="1"/>
    <col min="272" max="272" width="21.453125" style="18" customWidth="1"/>
    <col min="273" max="273" width="27.81640625" style="18" customWidth="1"/>
    <col min="274" max="274" width="23.453125" style="18" customWidth="1"/>
    <col min="275" max="275" width="21.453125" style="18" customWidth="1"/>
    <col min="276" max="278" width="20.7265625" style="18" customWidth="1"/>
    <col min="279" max="279" width="32.26953125" style="18" bestFit="1" customWidth="1"/>
    <col min="280" max="280" width="20.7265625" style="18" customWidth="1"/>
    <col min="281" max="281" width="22" style="18" customWidth="1"/>
    <col min="282" max="285" width="21.26953125" style="18" customWidth="1"/>
    <col min="286" max="286" width="22.26953125" style="18" customWidth="1"/>
    <col min="287" max="288" width="11.453125" style="18"/>
    <col min="289" max="289" width="14.81640625" style="18" bestFit="1" customWidth="1"/>
    <col min="290" max="514" width="11.453125" style="18"/>
    <col min="515" max="515" width="34.453125" style="18" customWidth="1"/>
    <col min="516" max="517" width="19.453125" style="18" bestFit="1" customWidth="1"/>
    <col min="518" max="518" width="19.7265625" style="18" customWidth="1"/>
    <col min="519" max="520" width="20.453125" style="18" customWidth="1"/>
    <col min="521" max="522" width="19.7265625" style="18" customWidth="1"/>
    <col min="523" max="523" width="25.26953125" style="18" customWidth="1"/>
    <col min="524" max="524" width="26" style="18" customWidth="1"/>
    <col min="525" max="525" width="22.26953125" style="18" customWidth="1"/>
    <col min="526" max="526" width="24.81640625" style="18" customWidth="1"/>
    <col min="527" max="527" width="21.1796875" style="18" customWidth="1"/>
    <col min="528" max="528" width="21.453125" style="18" customWidth="1"/>
    <col min="529" max="529" width="27.81640625" style="18" customWidth="1"/>
    <col min="530" max="530" width="23.453125" style="18" customWidth="1"/>
    <col min="531" max="531" width="21.453125" style="18" customWidth="1"/>
    <col min="532" max="534" width="20.7265625" style="18" customWidth="1"/>
    <col min="535" max="535" width="32.26953125" style="18" bestFit="1" customWidth="1"/>
    <col min="536" max="536" width="20.7265625" style="18" customWidth="1"/>
    <col min="537" max="537" width="22" style="18" customWidth="1"/>
    <col min="538" max="541" width="21.26953125" style="18" customWidth="1"/>
    <col min="542" max="542" width="22.26953125" style="18" customWidth="1"/>
    <col min="543" max="544" width="11.453125" style="18"/>
    <col min="545" max="545" width="14.81640625" style="18" bestFit="1" customWidth="1"/>
    <col min="546" max="770" width="11.453125" style="18"/>
    <col min="771" max="771" width="34.453125" style="18" customWidth="1"/>
    <col min="772" max="773" width="19.453125" style="18" bestFit="1" customWidth="1"/>
    <col min="774" max="774" width="19.7265625" style="18" customWidth="1"/>
    <col min="775" max="776" width="20.453125" style="18" customWidth="1"/>
    <col min="777" max="778" width="19.7265625" style="18" customWidth="1"/>
    <col min="779" max="779" width="25.26953125" style="18" customWidth="1"/>
    <col min="780" max="780" width="26" style="18" customWidth="1"/>
    <col min="781" max="781" width="22.26953125" style="18" customWidth="1"/>
    <col min="782" max="782" width="24.81640625" style="18" customWidth="1"/>
    <col min="783" max="783" width="21.1796875" style="18" customWidth="1"/>
    <col min="784" max="784" width="21.453125" style="18" customWidth="1"/>
    <col min="785" max="785" width="27.81640625" style="18" customWidth="1"/>
    <col min="786" max="786" width="23.453125" style="18" customWidth="1"/>
    <col min="787" max="787" width="21.453125" style="18" customWidth="1"/>
    <col min="788" max="790" width="20.7265625" style="18" customWidth="1"/>
    <col min="791" max="791" width="32.26953125" style="18" bestFit="1" customWidth="1"/>
    <col min="792" max="792" width="20.7265625" style="18" customWidth="1"/>
    <col min="793" max="793" width="22" style="18" customWidth="1"/>
    <col min="794" max="797" width="21.26953125" style="18" customWidth="1"/>
    <col min="798" max="798" width="22.26953125" style="18" customWidth="1"/>
    <col min="799" max="800" width="11.453125" style="18"/>
    <col min="801" max="801" width="14.81640625" style="18" bestFit="1" customWidth="1"/>
    <col min="802" max="1026" width="11.453125" style="18"/>
    <col min="1027" max="1027" width="34.453125" style="18" customWidth="1"/>
    <col min="1028" max="1029" width="19.453125" style="18" bestFit="1" customWidth="1"/>
    <col min="1030" max="1030" width="19.7265625" style="18" customWidth="1"/>
    <col min="1031" max="1032" width="20.453125" style="18" customWidth="1"/>
    <col min="1033" max="1034" width="19.7265625" style="18" customWidth="1"/>
    <col min="1035" max="1035" width="25.26953125" style="18" customWidth="1"/>
    <col min="1036" max="1036" width="26" style="18" customWidth="1"/>
    <col min="1037" max="1037" width="22.26953125" style="18" customWidth="1"/>
    <col min="1038" max="1038" width="24.81640625" style="18" customWidth="1"/>
    <col min="1039" max="1039" width="21.1796875" style="18" customWidth="1"/>
    <col min="1040" max="1040" width="21.453125" style="18" customWidth="1"/>
    <col min="1041" max="1041" width="27.81640625" style="18" customWidth="1"/>
    <col min="1042" max="1042" width="23.453125" style="18" customWidth="1"/>
    <col min="1043" max="1043" width="21.453125" style="18" customWidth="1"/>
    <col min="1044" max="1046" width="20.7265625" style="18" customWidth="1"/>
    <col min="1047" max="1047" width="32.26953125" style="18" bestFit="1" customWidth="1"/>
    <col min="1048" max="1048" width="20.7265625" style="18" customWidth="1"/>
    <col min="1049" max="1049" width="22" style="18" customWidth="1"/>
    <col min="1050" max="1053" width="21.26953125" style="18" customWidth="1"/>
    <col min="1054" max="1054" width="22.26953125" style="18" customWidth="1"/>
    <col min="1055" max="1056" width="11.453125" style="18"/>
    <col min="1057" max="1057" width="14.81640625" style="18" bestFit="1" customWidth="1"/>
    <col min="1058" max="1282" width="11.453125" style="18"/>
    <col min="1283" max="1283" width="34.453125" style="18" customWidth="1"/>
    <col min="1284" max="1285" width="19.453125" style="18" bestFit="1" customWidth="1"/>
    <col min="1286" max="1286" width="19.7265625" style="18" customWidth="1"/>
    <col min="1287" max="1288" width="20.453125" style="18" customWidth="1"/>
    <col min="1289" max="1290" width="19.7265625" style="18" customWidth="1"/>
    <col min="1291" max="1291" width="25.26953125" style="18" customWidth="1"/>
    <col min="1292" max="1292" width="26" style="18" customWidth="1"/>
    <col min="1293" max="1293" width="22.26953125" style="18" customWidth="1"/>
    <col min="1294" max="1294" width="24.81640625" style="18" customWidth="1"/>
    <col min="1295" max="1295" width="21.1796875" style="18" customWidth="1"/>
    <col min="1296" max="1296" width="21.453125" style="18" customWidth="1"/>
    <col min="1297" max="1297" width="27.81640625" style="18" customWidth="1"/>
    <col min="1298" max="1298" width="23.453125" style="18" customWidth="1"/>
    <col min="1299" max="1299" width="21.453125" style="18" customWidth="1"/>
    <col min="1300" max="1302" width="20.7265625" style="18" customWidth="1"/>
    <col min="1303" max="1303" width="32.26953125" style="18" bestFit="1" customWidth="1"/>
    <col min="1304" max="1304" width="20.7265625" style="18" customWidth="1"/>
    <col min="1305" max="1305" width="22" style="18" customWidth="1"/>
    <col min="1306" max="1309" width="21.26953125" style="18" customWidth="1"/>
    <col min="1310" max="1310" width="22.26953125" style="18" customWidth="1"/>
    <col min="1311" max="1312" width="11.453125" style="18"/>
    <col min="1313" max="1313" width="14.81640625" style="18" bestFit="1" customWidth="1"/>
    <col min="1314" max="1538" width="11.453125" style="18"/>
    <col min="1539" max="1539" width="34.453125" style="18" customWidth="1"/>
    <col min="1540" max="1541" width="19.453125" style="18" bestFit="1" customWidth="1"/>
    <col min="1542" max="1542" width="19.7265625" style="18" customWidth="1"/>
    <col min="1543" max="1544" width="20.453125" style="18" customWidth="1"/>
    <col min="1545" max="1546" width="19.7265625" style="18" customWidth="1"/>
    <col min="1547" max="1547" width="25.26953125" style="18" customWidth="1"/>
    <col min="1548" max="1548" width="26" style="18" customWidth="1"/>
    <col min="1549" max="1549" width="22.26953125" style="18" customWidth="1"/>
    <col min="1550" max="1550" width="24.81640625" style="18" customWidth="1"/>
    <col min="1551" max="1551" width="21.1796875" style="18" customWidth="1"/>
    <col min="1552" max="1552" width="21.453125" style="18" customWidth="1"/>
    <col min="1553" max="1553" width="27.81640625" style="18" customWidth="1"/>
    <col min="1554" max="1554" width="23.453125" style="18" customWidth="1"/>
    <col min="1555" max="1555" width="21.453125" style="18" customWidth="1"/>
    <col min="1556" max="1558" width="20.7265625" style="18" customWidth="1"/>
    <col min="1559" max="1559" width="32.26953125" style="18" bestFit="1" customWidth="1"/>
    <col min="1560" max="1560" width="20.7265625" style="18" customWidth="1"/>
    <col min="1561" max="1561" width="22" style="18" customWidth="1"/>
    <col min="1562" max="1565" width="21.26953125" style="18" customWidth="1"/>
    <col min="1566" max="1566" width="22.26953125" style="18" customWidth="1"/>
    <col min="1567" max="1568" width="11.453125" style="18"/>
    <col min="1569" max="1569" width="14.81640625" style="18" bestFit="1" customWidth="1"/>
    <col min="1570" max="1794" width="11.453125" style="18"/>
    <col min="1795" max="1795" width="34.453125" style="18" customWidth="1"/>
    <col min="1796" max="1797" width="19.453125" style="18" bestFit="1" customWidth="1"/>
    <col min="1798" max="1798" width="19.7265625" style="18" customWidth="1"/>
    <col min="1799" max="1800" width="20.453125" style="18" customWidth="1"/>
    <col min="1801" max="1802" width="19.7265625" style="18" customWidth="1"/>
    <col min="1803" max="1803" width="25.26953125" style="18" customWidth="1"/>
    <col min="1804" max="1804" width="26" style="18" customWidth="1"/>
    <col min="1805" max="1805" width="22.26953125" style="18" customWidth="1"/>
    <col min="1806" max="1806" width="24.81640625" style="18" customWidth="1"/>
    <col min="1807" max="1807" width="21.1796875" style="18" customWidth="1"/>
    <col min="1808" max="1808" width="21.453125" style="18" customWidth="1"/>
    <col min="1809" max="1809" width="27.81640625" style="18" customWidth="1"/>
    <col min="1810" max="1810" width="23.453125" style="18" customWidth="1"/>
    <col min="1811" max="1811" width="21.453125" style="18" customWidth="1"/>
    <col min="1812" max="1814" width="20.7265625" style="18" customWidth="1"/>
    <col min="1815" max="1815" width="32.26953125" style="18" bestFit="1" customWidth="1"/>
    <col min="1816" max="1816" width="20.7265625" style="18" customWidth="1"/>
    <col min="1817" max="1817" width="22" style="18" customWidth="1"/>
    <col min="1818" max="1821" width="21.26953125" style="18" customWidth="1"/>
    <col min="1822" max="1822" width="22.26953125" style="18" customWidth="1"/>
    <col min="1823" max="1824" width="11.453125" style="18"/>
    <col min="1825" max="1825" width="14.81640625" style="18" bestFit="1" customWidth="1"/>
    <col min="1826" max="2050" width="11.453125" style="18"/>
    <col min="2051" max="2051" width="34.453125" style="18" customWidth="1"/>
    <col min="2052" max="2053" width="19.453125" style="18" bestFit="1" customWidth="1"/>
    <col min="2054" max="2054" width="19.7265625" style="18" customWidth="1"/>
    <col min="2055" max="2056" width="20.453125" style="18" customWidth="1"/>
    <col min="2057" max="2058" width="19.7265625" style="18" customWidth="1"/>
    <col min="2059" max="2059" width="25.26953125" style="18" customWidth="1"/>
    <col min="2060" max="2060" width="26" style="18" customWidth="1"/>
    <col min="2061" max="2061" width="22.26953125" style="18" customWidth="1"/>
    <col min="2062" max="2062" width="24.81640625" style="18" customWidth="1"/>
    <col min="2063" max="2063" width="21.1796875" style="18" customWidth="1"/>
    <col min="2064" max="2064" width="21.453125" style="18" customWidth="1"/>
    <col min="2065" max="2065" width="27.81640625" style="18" customWidth="1"/>
    <col min="2066" max="2066" width="23.453125" style="18" customWidth="1"/>
    <col min="2067" max="2067" width="21.453125" style="18" customWidth="1"/>
    <col min="2068" max="2070" width="20.7265625" style="18" customWidth="1"/>
    <col min="2071" max="2071" width="32.26953125" style="18" bestFit="1" customWidth="1"/>
    <col min="2072" max="2072" width="20.7265625" style="18" customWidth="1"/>
    <col min="2073" max="2073" width="22" style="18" customWidth="1"/>
    <col min="2074" max="2077" width="21.26953125" style="18" customWidth="1"/>
    <col min="2078" max="2078" width="22.26953125" style="18" customWidth="1"/>
    <col min="2079" max="2080" width="11.453125" style="18"/>
    <col min="2081" max="2081" width="14.81640625" style="18" bestFit="1" customWidth="1"/>
    <col min="2082" max="2306" width="11.453125" style="18"/>
    <col min="2307" max="2307" width="34.453125" style="18" customWidth="1"/>
    <col min="2308" max="2309" width="19.453125" style="18" bestFit="1" customWidth="1"/>
    <col min="2310" max="2310" width="19.7265625" style="18" customWidth="1"/>
    <col min="2311" max="2312" width="20.453125" style="18" customWidth="1"/>
    <col min="2313" max="2314" width="19.7265625" style="18" customWidth="1"/>
    <col min="2315" max="2315" width="25.26953125" style="18" customWidth="1"/>
    <col min="2316" max="2316" width="26" style="18" customWidth="1"/>
    <col min="2317" max="2317" width="22.26953125" style="18" customWidth="1"/>
    <col min="2318" max="2318" width="24.81640625" style="18" customWidth="1"/>
    <col min="2319" max="2319" width="21.1796875" style="18" customWidth="1"/>
    <col min="2320" max="2320" width="21.453125" style="18" customWidth="1"/>
    <col min="2321" max="2321" width="27.81640625" style="18" customWidth="1"/>
    <col min="2322" max="2322" width="23.453125" style="18" customWidth="1"/>
    <col min="2323" max="2323" width="21.453125" style="18" customWidth="1"/>
    <col min="2324" max="2326" width="20.7265625" style="18" customWidth="1"/>
    <col min="2327" max="2327" width="32.26953125" style="18" bestFit="1" customWidth="1"/>
    <col min="2328" max="2328" width="20.7265625" style="18" customWidth="1"/>
    <col min="2329" max="2329" width="22" style="18" customWidth="1"/>
    <col min="2330" max="2333" width="21.26953125" style="18" customWidth="1"/>
    <col min="2334" max="2334" width="22.26953125" style="18" customWidth="1"/>
    <col min="2335" max="2336" width="11.453125" style="18"/>
    <col min="2337" max="2337" width="14.81640625" style="18" bestFit="1" customWidth="1"/>
    <col min="2338" max="2562" width="11.453125" style="18"/>
    <col min="2563" max="2563" width="34.453125" style="18" customWidth="1"/>
    <col min="2564" max="2565" width="19.453125" style="18" bestFit="1" customWidth="1"/>
    <col min="2566" max="2566" width="19.7265625" style="18" customWidth="1"/>
    <col min="2567" max="2568" width="20.453125" style="18" customWidth="1"/>
    <col min="2569" max="2570" width="19.7265625" style="18" customWidth="1"/>
    <col min="2571" max="2571" width="25.26953125" style="18" customWidth="1"/>
    <col min="2572" max="2572" width="26" style="18" customWidth="1"/>
    <col min="2573" max="2573" width="22.26953125" style="18" customWidth="1"/>
    <col min="2574" max="2574" width="24.81640625" style="18" customWidth="1"/>
    <col min="2575" max="2575" width="21.1796875" style="18" customWidth="1"/>
    <col min="2576" max="2576" width="21.453125" style="18" customWidth="1"/>
    <col min="2577" max="2577" width="27.81640625" style="18" customWidth="1"/>
    <col min="2578" max="2578" width="23.453125" style="18" customWidth="1"/>
    <col min="2579" max="2579" width="21.453125" style="18" customWidth="1"/>
    <col min="2580" max="2582" width="20.7265625" style="18" customWidth="1"/>
    <col min="2583" max="2583" width="32.26953125" style="18" bestFit="1" customWidth="1"/>
    <col min="2584" max="2584" width="20.7265625" style="18" customWidth="1"/>
    <col min="2585" max="2585" width="22" style="18" customWidth="1"/>
    <col min="2586" max="2589" width="21.26953125" style="18" customWidth="1"/>
    <col min="2590" max="2590" width="22.26953125" style="18" customWidth="1"/>
    <col min="2591" max="2592" width="11.453125" style="18"/>
    <col min="2593" max="2593" width="14.81640625" style="18" bestFit="1" customWidth="1"/>
    <col min="2594" max="2818" width="11.453125" style="18"/>
    <col min="2819" max="2819" width="34.453125" style="18" customWidth="1"/>
    <col min="2820" max="2821" width="19.453125" style="18" bestFit="1" customWidth="1"/>
    <col min="2822" max="2822" width="19.7265625" style="18" customWidth="1"/>
    <col min="2823" max="2824" width="20.453125" style="18" customWidth="1"/>
    <col min="2825" max="2826" width="19.7265625" style="18" customWidth="1"/>
    <col min="2827" max="2827" width="25.26953125" style="18" customWidth="1"/>
    <col min="2828" max="2828" width="26" style="18" customWidth="1"/>
    <col min="2829" max="2829" width="22.26953125" style="18" customWidth="1"/>
    <col min="2830" max="2830" width="24.81640625" style="18" customWidth="1"/>
    <col min="2831" max="2831" width="21.1796875" style="18" customWidth="1"/>
    <col min="2832" max="2832" width="21.453125" style="18" customWidth="1"/>
    <col min="2833" max="2833" width="27.81640625" style="18" customWidth="1"/>
    <col min="2834" max="2834" width="23.453125" style="18" customWidth="1"/>
    <col min="2835" max="2835" width="21.453125" style="18" customWidth="1"/>
    <col min="2836" max="2838" width="20.7265625" style="18" customWidth="1"/>
    <col min="2839" max="2839" width="32.26953125" style="18" bestFit="1" customWidth="1"/>
    <col min="2840" max="2840" width="20.7265625" style="18" customWidth="1"/>
    <col min="2841" max="2841" width="22" style="18" customWidth="1"/>
    <col min="2842" max="2845" width="21.26953125" style="18" customWidth="1"/>
    <col min="2846" max="2846" width="22.26953125" style="18" customWidth="1"/>
    <col min="2847" max="2848" width="11.453125" style="18"/>
    <col min="2849" max="2849" width="14.81640625" style="18" bestFit="1" customWidth="1"/>
    <col min="2850" max="3074" width="11.453125" style="18"/>
    <col min="3075" max="3075" width="34.453125" style="18" customWidth="1"/>
    <col min="3076" max="3077" width="19.453125" style="18" bestFit="1" customWidth="1"/>
    <col min="3078" max="3078" width="19.7265625" style="18" customWidth="1"/>
    <col min="3079" max="3080" width="20.453125" style="18" customWidth="1"/>
    <col min="3081" max="3082" width="19.7265625" style="18" customWidth="1"/>
    <col min="3083" max="3083" width="25.26953125" style="18" customWidth="1"/>
    <col min="3084" max="3084" width="26" style="18" customWidth="1"/>
    <col min="3085" max="3085" width="22.26953125" style="18" customWidth="1"/>
    <col min="3086" max="3086" width="24.81640625" style="18" customWidth="1"/>
    <col min="3087" max="3087" width="21.1796875" style="18" customWidth="1"/>
    <col min="3088" max="3088" width="21.453125" style="18" customWidth="1"/>
    <col min="3089" max="3089" width="27.81640625" style="18" customWidth="1"/>
    <col min="3090" max="3090" width="23.453125" style="18" customWidth="1"/>
    <col min="3091" max="3091" width="21.453125" style="18" customWidth="1"/>
    <col min="3092" max="3094" width="20.7265625" style="18" customWidth="1"/>
    <col min="3095" max="3095" width="32.26953125" style="18" bestFit="1" customWidth="1"/>
    <col min="3096" max="3096" width="20.7265625" style="18" customWidth="1"/>
    <col min="3097" max="3097" width="22" style="18" customWidth="1"/>
    <col min="3098" max="3101" width="21.26953125" style="18" customWidth="1"/>
    <col min="3102" max="3102" width="22.26953125" style="18" customWidth="1"/>
    <col min="3103" max="3104" width="11.453125" style="18"/>
    <col min="3105" max="3105" width="14.81640625" style="18" bestFit="1" customWidth="1"/>
    <col min="3106" max="3330" width="11.453125" style="18"/>
    <col min="3331" max="3331" width="34.453125" style="18" customWidth="1"/>
    <col min="3332" max="3333" width="19.453125" style="18" bestFit="1" customWidth="1"/>
    <col min="3334" max="3334" width="19.7265625" style="18" customWidth="1"/>
    <col min="3335" max="3336" width="20.453125" style="18" customWidth="1"/>
    <col min="3337" max="3338" width="19.7265625" style="18" customWidth="1"/>
    <col min="3339" max="3339" width="25.26953125" style="18" customWidth="1"/>
    <col min="3340" max="3340" width="26" style="18" customWidth="1"/>
    <col min="3341" max="3341" width="22.26953125" style="18" customWidth="1"/>
    <col min="3342" max="3342" width="24.81640625" style="18" customWidth="1"/>
    <col min="3343" max="3343" width="21.1796875" style="18" customWidth="1"/>
    <col min="3344" max="3344" width="21.453125" style="18" customWidth="1"/>
    <col min="3345" max="3345" width="27.81640625" style="18" customWidth="1"/>
    <col min="3346" max="3346" width="23.453125" style="18" customWidth="1"/>
    <col min="3347" max="3347" width="21.453125" style="18" customWidth="1"/>
    <col min="3348" max="3350" width="20.7265625" style="18" customWidth="1"/>
    <col min="3351" max="3351" width="32.26953125" style="18" bestFit="1" customWidth="1"/>
    <col min="3352" max="3352" width="20.7265625" style="18" customWidth="1"/>
    <col min="3353" max="3353" width="22" style="18" customWidth="1"/>
    <col min="3354" max="3357" width="21.26953125" style="18" customWidth="1"/>
    <col min="3358" max="3358" width="22.26953125" style="18" customWidth="1"/>
    <col min="3359" max="3360" width="11.453125" style="18"/>
    <col min="3361" max="3361" width="14.81640625" style="18" bestFit="1" customWidth="1"/>
    <col min="3362" max="3586" width="11.453125" style="18"/>
    <col min="3587" max="3587" width="34.453125" style="18" customWidth="1"/>
    <col min="3588" max="3589" width="19.453125" style="18" bestFit="1" customWidth="1"/>
    <col min="3590" max="3590" width="19.7265625" style="18" customWidth="1"/>
    <col min="3591" max="3592" width="20.453125" style="18" customWidth="1"/>
    <col min="3593" max="3594" width="19.7265625" style="18" customWidth="1"/>
    <col min="3595" max="3595" width="25.26953125" style="18" customWidth="1"/>
    <col min="3596" max="3596" width="26" style="18" customWidth="1"/>
    <col min="3597" max="3597" width="22.26953125" style="18" customWidth="1"/>
    <col min="3598" max="3598" width="24.81640625" style="18" customWidth="1"/>
    <col min="3599" max="3599" width="21.1796875" style="18" customWidth="1"/>
    <col min="3600" max="3600" width="21.453125" style="18" customWidth="1"/>
    <col min="3601" max="3601" width="27.81640625" style="18" customWidth="1"/>
    <col min="3602" max="3602" width="23.453125" style="18" customWidth="1"/>
    <col min="3603" max="3603" width="21.453125" style="18" customWidth="1"/>
    <col min="3604" max="3606" width="20.7265625" style="18" customWidth="1"/>
    <col min="3607" max="3607" width="32.26953125" style="18" bestFit="1" customWidth="1"/>
    <col min="3608" max="3608" width="20.7265625" style="18" customWidth="1"/>
    <col min="3609" max="3609" width="22" style="18" customWidth="1"/>
    <col min="3610" max="3613" width="21.26953125" style="18" customWidth="1"/>
    <col min="3614" max="3614" width="22.26953125" style="18" customWidth="1"/>
    <col min="3615" max="3616" width="11.453125" style="18"/>
    <col min="3617" max="3617" width="14.81640625" style="18" bestFit="1" customWidth="1"/>
    <col min="3618" max="3842" width="11.453125" style="18"/>
    <col min="3843" max="3843" width="34.453125" style="18" customWidth="1"/>
    <col min="3844" max="3845" width="19.453125" style="18" bestFit="1" customWidth="1"/>
    <col min="3846" max="3846" width="19.7265625" style="18" customWidth="1"/>
    <col min="3847" max="3848" width="20.453125" style="18" customWidth="1"/>
    <col min="3849" max="3850" width="19.7265625" style="18" customWidth="1"/>
    <col min="3851" max="3851" width="25.26953125" style="18" customWidth="1"/>
    <col min="3852" max="3852" width="26" style="18" customWidth="1"/>
    <col min="3853" max="3853" width="22.26953125" style="18" customWidth="1"/>
    <col min="3854" max="3854" width="24.81640625" style="18" customWidth="1"/>
    <col min="3855" max="3855" width="21.1796875" style="18" customWidth="1"/>
    <col min="3856" max="3856" width="21.453125" style="18" customWidth="1"/>
    <col min="3857" max="3857" width="27.81640625" style="18" customWidth="1"/>
    <col min="3858" max="3858" width="23.453125" style="18" customWidth="1"/>
    <col min="3859" max="3859" width="21.453125" style="18" customWidth="1"/>
    <col min="3860" max="3862" width="20.7265625" style="18" customWidth="1"/>
    <col min="3863" max="3863" width="32.26953125" style="18" bestFit="1" customWidth="1"/>
    <col min="3864" max="3864" width="20.7265625" style="18" customWidth="1"/>
    <col min="3865" max="3865" width="22" style="18" customWidth="1"/>
    <col min="3866" max="3869" width="21.26953125" style="18" customWidth="1"/>
    <col min="3870" max="3870" width="22.26953125" style="18" customWidth="1"/>
    <col min="3871" max="3872" width="11.453125" style="18"/>
    <col min="3873" max="3873" width="14.81640625" style="18" bestFit="1" customWidth="1"/>
    <col min="3874" max="4098" width="11.453125" style="18"/>
    <col min="4099" max="4099" width="34.453125" style="18" customWidth="1"/>
    <col min="4100" max="4101" width="19.453125" style="18" bestFit="1" customWidth="1"/>
    <col min="4102" max="4102" width="19.7265625" style="18" customWidth="1"/>
    <col min="4103" max="4104" width="20.453125" style="18" customWidth="1"/>
    <col min="4105" max="4106" width="19.7265625" style="18" customWidth="1"/>
    <col min="4107" max="4107" width="25.26953125" style="18" customWidth="1"/>
    <col min="4108" max="4108" width="26" style="18" customWidth="1"/>
    <col min="4109" max="4109" width="22.26953125" style="18" customWidth="1"/>
    <col min="4110" max="4110" width="24.81640625" style="18" customWidth="1"/>
    <col min="4111" max="4111" width="21.1796875" style="18" customWidth="1"/>
    <col min="4112" max="4112" width="21.453125" style="18" customWidth="1"/>
    <col min="4113" max="4113" width="27.81640625" style="18" customWidth="1"/>
    <col min="4114" max="4114" width="23.453125" style="18" customWidth="1"/>
    <col min="4115" max="4115" width="21.453125" style="18" customWidth="1"/>
    <col min="4116" max="4118" width="20.7265625" style="18" customWidth="1"/>
    <col min="4119" max="4119" width="32.26953125" style="18" bestFit="1" customWidth="1"/>
    <col min="4120" max="4120" width="20.7265625" style="18" customWidth="1"/>
    <col min="4121" max="4121" width="22" style="18" customWidth="1"/>
    <col min="4122" max="4125" width="21.26953125" style="18" customWidth="1"/>
    <col min="4126" max="4126" width="22.26953125" style="18" customWidth="1"/>
    <col min="4127" max="4128" width="11.453125" style="18"/>
    <col min="4129" max="4129" width="14.81640625" style="18" bestFit="1" customWidth="1"/>
    <col min="4130" max="4354" width="11.453125" style="18"/>
    <col min="4355" max="4355" width="34.453125" style="18" customWidth="1"/>
    <col min="4356" max="4357" width="19.453125" style="18" bestFit="1" customWidth="1"/>
    <col min="4358" max="4358" width="19.7265625" style="18" customWidth="1"/>
    <col min="4359" max="4360" width="20.453125" style="18" customWidth="1"/>
    <col min="4361" max="4362" width="19.7265625" style="18" customWidth="1"/>
    <col min="4363" max="4363" width="25.26953125" style="18" customWidth="1"/>
    <col min="4364" max="4364" width="26" style="18" customWidth="1"/>
    <col min="4365" max="4365" width="22.26953125" style="18" customWidth="1"/>
    <col min="4366" max="4366" width="24.81640625" style="18" customWidth="1"/>
    <col min="4367" max="4367" width="21.1796875" style="18" customWidth="1"/>
    <col min="4368" max="4368" width="21.453125" style="18" customWidth="1"/>
    <col min="4369" max="4369" width="27.81640625" style="18" customWidth="1"/>
    <col min="4370" max="4370" width="23.453125" style="18" customWidth="1"/>
    <col min="4371" max="4371" width="21.453125" style="18" customWidth="1"/>
    <col min="4372" max="4374" width="20.7265625" style="18" customWidth="1"/>
    <col min="4375" max="4375" width="32.26953125" style="18" bestFit="1" customWidth="1"/>
    <col min="4376" max="4376" width="20.7265625" style="18" customWidth="1"/>
    <col min="4377" max="4377" width="22" style="18" customWidth="1"/>
    <col min="4378" max="4381" width="21.26953125" style="18" customWidth="1"/>
    <col min="4382" max="4382" width="22.26953125" style="18" customWidth="1"/>
    <col min="4383" max="4384" width="11.453125" style="18"/>
    <col min="4385" max="4385" width="14.81640625" style="18" bestFit="1" customWidth="1"/>
    <col min="4386" max="4610" width="11.453125" style="18"/>
    <col min="4611" max="4611" width="34.453125" style="18" customWidth="1"/>
    <col min="4612" max="4613" width="19.453125" style="18" bestFit="1" customWidth="1"/>
    <col min="4614" max="4614" width="19.7265625" style="18" customWidth="1"/>
    <col min="4615" max="4616" width="20.453125" style="18" customWidth="1"/>
    <col min="4617" max="4618" width="19.7265625" style="18" customWidth="1"/>
    <col min="4619" max="4619" width="25.26953125" style="18" customWidth="1"/>
    <col min="4620" max="4620" width="26" style="18" customWidth="1"/>
    <col min="4621" max="4621" width="22.26953125" style="18" customWidth="1"/>
    <col min="4622" max="4622" width="24.81640625" style="18" customWidth="1"/>
    <col min="4623" max="4623" width="21.1796875" style="18" customWidth="1"/>
    <col min="4624" max="4624" width="21.453125" style="18" customWidth="1"/>
    <col min="4625" max="4625" width="27.81640625" style="18" customWidth="1"/>
    <col min="4626" max="4626" width="23.453125" style="18" customWidth="1"/>
    <col min="4627" max="4627" width="21.453125" style="18" customWidth="1"/>
    <col min="4628" max="4630" width="20.7265625" style="18" customWidth="1"/>
    <col min="4631" max="4631" width="32.26953125" style="18" bestFit="1" customWidth="1"/>
    <col min="4632" max="4632" width="20.7265625" style="18" customWidth="1"/>
    <col min="4633" max="4633" width="22" style="18" customWidth="1"/>
    <col min="4634" max="4637" width="21.26953125" style="18" customWidth="1"/>
    <col min="4638" max="4638" width="22.26953125" style="18" customWidth="1"/>
    <col min="4639" max="4640" width="11.453125" style="18"/>
    <col min="4641" max="4641" width="14.81640625" style="18" bestFit="1" customWidth="1"/>
    <col min="4642" max="4866" width="11.453125" style="18"/>
    <col min="4867" max="4867" width="34.453125" style="18" customWidth="1"/>
    <col min="4868" max="4869" width="19.453125" style="18" bestFit="1" customWidth="1"/>
    <col min="4870" max="4870" width="19.7265625" style="18" customWidth="1"/>
    <col min="4871" max="4872" width="20.453125" style="18" customWidth="1"/>
    <col min="4873" max="4874" width="19.7265625" style="18" customWidth="1"/>
    <col min="4875" max="4875" width="25.26953125" style="18" customWidth="1"/>
    <col min="4876" max="4876" width="26" style="18" customWidth="1"/>
    <col min="4877" max="4877" width="22.26953125" style="18" customWidth="1"/>
    <col min="4878" max="4878" width="24.81640625" style="18" customWidth="1"/>
    <col min="4879" max="4879" width="21.1796875" style="18" customWidth="1"/>
    <col min="4880" max="4880" width="21.453125" style="18" customWidth="1"/>
    <col min="4881" max="4881" width="27.81640625" style="18" customWidth="1"/>
    <col min="4882" max="4882" width="23.453125" style="18" customWidth="1"/>
    <col min="4883" max="4883" width="21.453125" style="18" customWidth="1"/>
    <col min="4884" max="4886" width="20.7265625" style="18" customWidth="1"/>
    <col min="4887" max="4887" width="32.26953125" style="18" bestFit="1" customWidth="1"/>
    <col min="4888" max="4888" width="20.7265625" style="18" customWidth="1"/>
    <col min="4889" max="4889" width="22" style="18" customWidth="1"/>
    <col min="4890" max="4893" width="21.26953125" style="18" customWidth="1"/>
    <col min="4894" max="4894" width="22.26953125" style="18" customWidth="1"/>
    <col min="4895" max="4896" width="11.453125" style="18"/>
    <col min="4897" max="4897" width="14.81640625" style="18" bestFit="1" customWidth="1"/>
    <col min="4898" max="5122" width="11.453125" style="18"/>
    <col min="5123" max="5123" width="34.453125" style="18" customWidth="1"/>
    <col min="5124" max="5125" width="19.453125" style="18" bestFit="1" customWidth="1"/>
    <col min="5126" max="5126" width="19.7265625" style="18" customWidth="1"/>
    <col min="5127" max="5128" width="20.453125" style="18" customWidth="1"/>
    <col min="5129" max="5130" width="19.7265625" style="18" customWidth="1"/>
    <col min="5131" max="5131" width="25.26953125" style="18" customWidth="1"/>
    <col min="5132" max="5132" width="26" style="18" customWidth="1"/>
    <col min="5133" max="5133" width="22.26953125" style="18" customWidth="1"/>
    <col min="5134" max="5134" width="24.81640625" style="18" customWidth="1"/>
    <col min="5135" max="5135" width="21.1796875" style="18" customWidth="1"/>
    <col min="5136" max="5136" width="21.453125" style="18" customWidth="1"/>
    <col min="5137" max="5137" width="27.81640625" style="18" customWidth="1"/>
    <col min="5138" max="5138" width="23.453125" style="18" customWidth="1"/>
    <col min="5139" max="5139" width="21.453125" style="18" customWidth="1"/>
    <col min="5140" max="5142" width="20.7265625" style="18" customWidth="1"/>
    <col min="5143" max="5143" width="32.26953125" style="18" bestFit="1" customWidth="1"/>
    <col min="5144" max="5144" width="20.7265625" style="18" customWidth="1"/>
    <col min="5145" max="5145" width="22" style="18" customWidth="1"/>
    <col min="5146" max="5149" width="21.26953125" style="18" customWidth="1"/>
    <col min="5150" max="5150" width="22.26953125" style="18" customWidth="1"/>
    <col min="5151" max="5152" width="11.453125" style="18"/>
    <col min="5153" max="5153" width="14.81640625" style="18" bestFit="1" customWidth="1"/>
    <col min="5154" max="5378" width="11.453125" style="18"/>
    <col min="5379" max="5379" width="34.453125" style="18" customWidth="1"/>
    <col min="5380" max="5381" width="19.453125" style="18" bestFit="1" customWidth="1"/>
    <col min="5382" max="5382" width="19.7265625" style="18" customWidth="1"/>
    <col min="5383" max="5384" width="20.453125" style="18" customWidth="1"/>
    <col min="5385" max="5386" width="19.7265625" style="18" customWidth="1"/>
    <col min="5387" max="5387" width="25.26953125" style="18" customWidth="1"/>
    <col min="5388" max="5388" width="26" style="18" customWidth="1"/>
    <col min="5389" max="5389" width="22.26953125" style="18" customWidth="1"/>
    <col min="5390" max="5390" width="24.81640625" style="18" customWidth="1"/>
    <col min="5391" max="5391" width="21.1796875" style="18" customWidth="1"/>
    <col min="5392" max="5392" width="21.453125" style="18" customWidth="1"/>
    <col min="5393" max="5393" width="27.81640625" style="18" customWidth="1"/>
    <col min="5394" max="5394" width="23.453125" style="18" customWidth="1"/>
    <col min="5395" max="5395" width="21.453125" style="18" customWidth="1"/>
    <col min="5396" max="5398" width="20.7265625" style="18" customWidth="1"/>
    <col min="5399" max="5399" width="32.26953125" style="18" bestFit="1" customWidth="1"/>
    <col min="5400" max="5400" width="20.7265625" style="18" customWidth="1"/>
    <col min="5401" max="5401" width="22" style="18" customWidth="1"/>
    <col min="5402" max="5405" width="21.26953125" style="18" customWidth="1"/>
    <col min="5406" max="5406" width="22.26953125" style="18" customWidth="1"/>
    <col min="5407" max="5408" width="11.453125" style="18"/>
    <col min="5409" max="5409" width="14.81640625" style="18" bestFit="1" customWidth="1"/>
    <col min="5410" max="5634" width="11.453125" style="18"/>
    <col min="5635" max="5635" width="34.453125" style="18" customWidth="1"/>
    <col min="5636" max="5637" width="19.453125" style="18" bestFit="1" customWidth="1"/>
    <col min="5638" max="5638" width="19.7265625" style="18" customWidth="1"/>
    <col min="5639" max="5640" width="20.453125" style="18" customWidth="1"/>
    <col min="5641" max="5642" width="19.7265625" style="18" customWidth="1"/>
    <col min="5643" max="5643" width="25.26953125" style="18" customWidth="1"/>
    <col min="5644" max="5644" width="26" style="18" customWidth="1"/>
    <col min="5645" max="5645" width="22.26953125" style="18" customWidth="1"/>
    <col min="5646" max="5646" width="24.81640625" style="18" customWidth="1"/>
    <col min="5647" max="5647" width="21.1796875" style="18" customWidth="1"/>
    <col min="5648" max="5648" width="21.453125" style="18" customWidth="1"/>
    <col min="5649" max="5649" width="27.81640625" style="18" customWidth="1"/>
    <col min="5650" max="5650" width="23.453125" style="18" customWidth="1"/>
    <col min="5651" max="5651" width="21.453125" style="18" customWidth="1"/>
    <col min="5652" max="5654" width="20.7265625" style="18" customWidth="1"/>
    <col min="5655" max="5655" width="32.26953125" style="18" bestFit="1" customWidth="1"/>
    <col min="5656" max="5656" width="20.7265625" style="18" customWidth="1"/>
    <col min="5657" max="5657" width="22" style="18" customWidth="1"/>
    <col min="5658" max="5661" width="21.26953125" style="18" customWidth="1"/>
    <col min="5662" max="5662" width="22.26953125" style="18" customWidth="1"/>
    <col min="5663" max="5664" width="11.453125" style="18"/>
    <col min="5665" max="5665" width="14.81640625" style="18" bestFit="1" customWidth="1"/>
    <col min="5666" max="5890" width="11.453125" style="18"/>
    <col min="5891" max="5891" width="34.453125" style="18" customWidth="1"/>
    <col min="5892" max="5893" width="19.453125" style="18" bestFit="1" customWidth="1"/>
    <col min="5894" max="5894" width="19.7265625" style="18" customWidth="1"/>
    <col min="5895" max="5896" width="20.453125" style="18" customWidth="1"/>
    <col min="5897" max="5898" width="19.7265625" style="18" customWidth="1"/>
    <col min="5899" max="5899" width="25.26953125" style="18" customWidth="1"/>
    <col min="5900" max="5900" width="26" style="18" customWidth="1"/>
    <col min="5901" max="5901" width="22.26953125" style="18" customWidth="1"/>
    <col min="5902" max="5902" width="24.81640625" style="18" customWidth="1"/>
    <col min="5903" max="5903" width="21.1796875" style="18" customWidth="1"/>
    <col min="5904" max="5904" width="21.453125" style="18" customWidth="1"/>
    <col min="5905" max="5905" width="27.81640625" style="18" customWidth="1"/>
    <col min="5906" max="5906" width="23.453125" style="18" customWidth="1"/>
    <col min="5907" max="5907" width="21.453125" style="18" customWidth="1"/>
    <col min="5908" max="5910" width="20.7265625" style="18" customWidth="1"/>
    <col min="5911" max="5911" width="32.26953125" style="18" bestFit="1" customWidth="1"/>
    <col min="5912" max="5912" width="20.7265625" style="18" customWidth="1"/>
    <col min="5913" max="5913" width="22" style="18" customWidth="1"/>
    <col min="5914" max="5917" width="21.26953125" style="18" customWidth="1"/>
    <col min="5918" max="5918" width="22.26953125" style="18" customWidth="1"/>
    <col min="5919" max="5920" width="11.453125" style="18"/>
    <col min="5921" max="5921" width="14.81640625" style="18" bestFit="1" customWidth="1"/>
    <col min="5922" max="6146" width="11.453125" style="18"/>
    <col min="6147" max="6147" width="34.453125" style="18" customWidth="1"/>
    <col min="6148" max="6149" width="19.453125" style="18" bestFit="1" customWidth="1"/>
    <col min="6150" max="6150" width="19.7265625" style="18" customWidth="1"/>
    <col min="6151" max="6152" width="20.453125" style="18" customWidth="1"/>
    <col min="6153" max="6154" width="19.7265625" style="18" customWidth="1"/>
    <col min="6155" max="6155" width="25.26953125" style="18" customWidth="1"/>
    <col min="6156" max="6156" width="26" style="18" customWidth="1"/>
    <col min="6157" max="6157" width="22.26953125" style="18" customWidth="1"/>
    <col min="6158" max="6158" width="24.81640625" style="18" customWidth="1"/>
    <col min="6159" max="6159" width="21.1796875" style="18" customWidth="1"/>
    <col min="6160" max="6160" width="21.453125" style="18" customWidth="1"/>
    <col min="6161" max="6161" width="27.81640625" style="18" customWidth="1"/>
    <col min="6162" max="6162" width="23.453125" style="18" customWidth="1"/>
    <col min="6163" max="6163" width="21.453125" style="18" customWidth="1"/>
    <col min="6164" max="6166" width="20.7265625" style="18" customWidth="1"/>
    <col min="6167" max="6167" width="32.26953125" style="18" bestFit="1" customWidth="1"/>
    <col min="6168" max="6168" width="20.7265625" style="18" customWidth="1"/>
    <col min="6169" max="6169" width="22" style="18" customWidth="1"/>
    <col min="6170" max="6173" width="21.26953125" style="18" customWidth="1"/>
    <col min="6174" max="6174" width="22.26953125" style="18" customWidth="1"/>
    <col min="6175" max="6176" width="11.453125" style="18"/>
    <col min="6177" max="6177" width="14.81640625" style="18" bestFit="1" customWidth="1"/>
    <col min="6178" max="6402" width="11.453125" style="18"/>
    <col min="6403" max="6403" width="34.453125" style="18" customWidth="1"/>
    <col min="6404" max="6405" width="19.453125" style="18" bestFit="1" customWidth="1"/>
    <col min="6406" max="6406" width="19.7265625" style="18" customWidth="1"/>
    <col min="6407" max="6408" width="20.453125" style="18" customWidth="1"/>
    <col min="6409" max="6410" width="19.7265625" style="18" customWidth="1"/>
    <col min="6411" max="6411" width="25.26953125" style="18" customWidth="1"/>
    <col min="6412" max="6412" width="26" style="18" customWidth="1"/>
    <col min="6413" max="6413" width="22.26953125" style="18" customWidth="1"/>
    <col min="6414" max="6414" width="24.81640625" style="18" customWidth="1"/>
    <col min="6415" max="6415" width="21.1796875" style="18" customWidth="1"/>
    <col min="6416" max="6416" width="21.453125" style="18" customWidth="1"/>
    <col min="6417" max="6417" width="27.81640625" style="18" customWidth="1"/>
    <col min="6418" max="6418" width="23.453125" style="18" customWidth="1"/>
    <col min="6419" max="6419" width="21.453125" style="18" customWidth="1"/>
    <col min="6420" max="6422" width="20.7265625" style="18" customWidth="1"/>
    <col min="6423" max="6423" width="32.26953125" style="18" bestFit="1" customWidth="1"/>
    <col min="6424" max="6424" width="20.7265625" style="18" customWidth="1"/>
    <col min="6425" max="6425" width="22" style="18" customWidth="1"/>
    <col min="6426" max="6429" width="21.26953125" style="18" customWidth="1"/>
    <col min="6430" max="6430" width="22.26953125" style="18" customWidth="1"/>
    <col min="6431" max="6432" width="11.453125" style="18"/>
    <col min="6433" max="6433" width="14.81640625" style="18" bestFit="1" customWidth="1"/>
    <col min="6434" max="6658" width="11.453125" style="18"/>
    <col min="6659" max="6659" width="34.453125" style="18" customWidth="1"/>
    <col min="6660" max="6661" width="19.453125" style="18" bestFit="1" customWidth="1"/>
    <col min="6662" max="6662" width="19.7265625" style="18" customWidth="1"/>
    <col min="6663" max="6664" width="20.453125" style="18" customWidth="1"/>
    <col min="6665" max="6666" width="19.7265625" style="18" customWidth="1"/>
    <col min="6667" max="6667" width="25.26953125" style="18" customWidth="1"/>
    <col min="6668" max="6668" width="26" style="18" customWidth="1"/>
    <col min="6669" max="6669" width="22.26953125" style="18" customWidth="1"/>
    <col min="6670" max="6670" width="24.81640625" style="18" customWidth="1"/>
    <col min="6671" max="6671" width="21.1796875" style="18" customWidth="1"/>
    <col min="6672" max="6672" width="21.453125" style="18" customWidth="1"/>
    <col min="6673" max="6673" width="27.81640625" style="18" customWidth="1"/>
    <col min="6674" max="6674" width="23.453125" style="18" customWidth="1"/>
    <col min="6675" max="6675" width="21.453125" style="18" customWidth="1"/>
    <col min="6676" max="6678" width="20.7265625" style="18" customWidth="1"/>
    <col min="6679" max="6679" width="32.26953125" style="18" bestFit="1" customWidth="1"/>
    <col min="6680" max="6680" width="20.7265625" style="18" customWidth="1"/>
    <col min="6681" max="6681" width="22" style="18" customWidth="1"/>
    <col min="6682" max="6685" width="21.26953125" style="18" customWidth="1"/>
    <col min="6686" max="6686" width="22.26953125" style="18" customWidth="1"/>
    <col min="6687" max="6688" width="11.453125" style="18"/>
    <col min="6689" max="6689" width="14.81640625" style="18" bestFit="1" customWidth="1"/>
    <col min="6690" max="6914" width="11.453125" style="18"/>
    <col min="6915" max="6915" width="34.453125" style="18" customWidth="1"/>
    <col min="6916" max="6917" width="19.453125" style="18" bestFit="1" customWidth="1"/>
    <col min="6918" max="6918" width="19.7265625" style="18" customWidth="1"/>
    <col min="6919" max="6920" width="20.453125" style="18" customWidth="1"/>
    <col min="6921" max="6922" width="19.7265625" style="18" customWidth="1"/>
    <col min="6923" max="6923" width="25.26953125" style="18" customWidth="1"/>
    <col min="6924" max="6924" width="26" style="18" customWidth="1"/>
    <col min="6925" max="6925" width="22.26953125" style="18" customWidth="1"/>
    <col min="6926" max="6926" width="24.81640625" style="18" customWidth="1"/>
    <col min="6927" max="6927" width="21.1796875" style="18" customWidth="1"/>
    <col min="6928" max="6928" width="21.453125" style="18" customWidth="1"/>
    <col min="6929" max="6929" width="27.81640625" style="18" customWidth="1"/>
    <col min="6930" max="6930" width="23.453125" style="18" customWidth="1"/>
    <col min="6931" max="6931" width="21.453125" style="18" customWidth="1"/>
    <col min="6932" max="6934" width="20.7265625" style="18" customWidth="1"/>
    <col min="6935" max="6935" width="32.26953125" style="18" bestFit="1" customWidth="1"/>
    <col min="6936" max="6936" width="20.7265625" style="18" customWidth="1"/>
    <col min="6937" max="6937" width="22" style="18" customWidth="1"/>
    <col min="6938" max="6941" width="21.26953125" style="18" customWidth="1"/>
    <col min="6942" max="6942" width="22.26953125" style="18" customWidth="1"/>
    <col min="6943" max="6944" width="11.453125" style="18"/>
    <col min="6945" max="6945" width="14.81640625" style="18" bestFit="1" customWidth="1"/>
    <col min="6946" max="7170" width="11.453125" style="18"/>
    <col min="7171" max="7171" width="34.453125" style="18" customWidth="1"/>
    <col min="7172" max="7173" width="19.453125" style="18" bestFit="1" customWidth="1"/>
    <col min="7174" max="7174" width="19.7265625" style="18" customWidth="1"/>
    <col min="7175" max="7176" width="20.453125" style="18" customWidth="1"/>
    <col min="7177" max="7178" width="19.7265625" style="18" customWidth="1"/>
    <col min="7179" max="7179" width="25.26953125" style="18" customWidth="1"/>
    <col min="7180" max="7180" width="26" style="18" customWidth="1"/>
    <col min="7181" max="7181" width="22.26953125" style="18" customWidth="1"/>
    <col min="7182" max="7182" width="24.81640625" style="18" customWidth="1"/>
    <col min="7183" max="7183" width="21.1796875" style="18" customWidth="1"/>
    <col min="7184" max="7184" width="21.453125" style="18" customWidth="1"/>
    <col min="7185" max="7185" width="27.81640625" style="18" customWidth="1"/>
    <col min="7186" max="7186" width="23.453125" style="18" customWidth="1"/>
    <col min="7187" max="7187" width="21.453125" style="18" customWidth="1"/>
    <col min="7188" max="7190" width="20.7265625" style="18" customWidth="1"/>
    <col min="7191" max="7191" width="32.26953125" style="18" bestFit="1" customWidth="1"/>
    <col min="7192" max="7192" width="20.7265625" style="18" customWidth="1"/>
    <col min="7193" max="7193" width="22" style="18" customWidth="1"/>
    <col min="7194" max="7197" width="21.26953125" style="18" customWidth="1"/>
    <col min="7198" max="7198" width="22.26953125" style="18" customWidth="1"/>
    <col min="7199" max="7200" width="11.453125" style="18"/>
    <col min="7201" max="7201" width="14.81640625" style="18" bestFit="1" customWidth="1"/>
    <col min="7202" max="7426" width="11.453125" style="18"/>
    <col min="7427" max="7427" width="34.453125" style="18" customWidth="1"/>
    <col min="7428" max="7429" width="19.453125" style="18" bestFit="1" customWidth="1"/>
    <col min="7430" max="7430" width="19.7265625" style="18" customWidth="1"/>
    <col min="7431" max="7432" width="20.453125" style="18" customWidth="1"/>
    <col min="7433" max="7434" width="19.7265625" style="18" customWidth="1"/>
    <col min="7435" max="7435" width="25.26953125" style="18" customWidth="1"/>
    <col min="7436" max="7436" width="26" style="18" customWidth="1"/>
    <col min="7437" max="7437" width="22.26953125" style="18" customWidth="1"/>
    <col min="7438" max="7438" width="24.81640625" style="18" customWidth="1"/>
    <col min="7439" max="7439" width="21.1796875" style="18" customWidth="1"/>
    <col min="7440" max="7440" width="21.453125" style="18" customWidth="1"/>
    <col min="7441" max="7441" width="27.81640625" style="18" customWidth="1"/>
    <col min="7442" max="7442" width="23.453125" style="18" customWidth="1"/>
    <col min="7443" max="7443" width="21.453125" style="18" customWidth="1"/>
    <col min="7444" max="7446" width="20.7265625" style="18" customWidth="1"/>
    <col min="7447" max="7447" width="32.26953125" style="18" bestFit="1" customWidth="1"/>
    <col min="7448" max="7448" width="20.7265625" style="18" customWidth="1"/>
    <col min="7449" max="7449" width="22" style="18" customWidth="1"/>
    <col min="7450" max="7453" width="21.26953125" style="18" customWidth="1"/>
    <col min="7454" max="7454" width="22.26953125" style="18" customWidth="1"/>
    <col min="7455" max="7456" width="11.453125" style="18"/>
    <col min="7457" max="7457" width="14.81640625" style="18" bestFit="1" customWidth="1"/>
    <col min="7458" max="7682" width="11.453125" style="18"/>
    <col min="7683" max="7683" width="34.453125" style="18" customWidth="1"/>
    <col min="7684" max="7685" width="19.453125" style="18" bestFit="1" customWidth="1"/>
    <col min="7686" max="7686" width="19.7265625" style="18" customWidth="1"/>
    <col min="7687" max="7688" width="20.453125" style="18" customWidth="1"/>
    <col min="7689" max="7690" width="19.7265625" style="18" customWidth="1"/>
    <col min="7691" max="7691" width="25.26953125" style="18" customWidth="1"/>
    <col min="7692" max="7692" width="26" style="18" customWidth="1"/>
    <col min="7693" max="7693" width="22.26953125" style="18" customWidth="1"/>
    <col min="7694" max="7694" width="24.81640625" style="18" customWidth="1"/>
    <col min="7695" max="7695" width="21.1796875" style="18" customWidth="1"/>
    <col min="7696" max="7696" width="21.453125" style="18" customWidth="1"/>
    <col min="7697" max="7697" width="27.81640625" style="18" customWidth="1"/>
    <col min="7698" max="7698" width="23.453125" style="18" customWidth="1"/>
    <col min="7699" max="7699" width="21.453125" style="18" customWidth="1"/>
    <col min="7700" max="7702" width="20.7265625" style="18" customWidth="1"/>
    <col min="7703" max="7703" width="32.26953125" style="18" bestFit="1" customWidth="1"/>
    <col min="7704" max="7704" width="20.7265625" style="18" customWidth="1"/>
    <col min="7705" max="7705" width="22" style="18" customWidth="1"/>
    <col min="7706" max="7709" width="21.26953125" style="18" customWidth="1"/>
    <col min="7710" max="7710" width="22.26953125" style="18" customWidth="1"/>
    <col min="7711" max="7712" width="11.453125" style="18"/>
    <col min="7713" max="7713" width="14.81640625" style="18" bestFit="1" customWidth="1"/>
    <col min="7714" max="7938" width="11.453125" style="18"/>
    <col min="7939" max="7939" width="34.453125" style="18" customWidth="1"/>
    <col min="7940" max="7941" width="19.453125" style="18" bestFit="1" customWidth="1"/>
    <col min="7942" max="7942" width="19.7265625" style="18" customWidth="1"/>
    <col min="7943" max="7944" width="20.453125" style="18" customWidth="1"/>
    <col min="7945" max="7946" width="19.7265625" style="18" customWidth="1"/>
    <col min="7947" max="7947" width="25.26953125" style="18" customWidth="1"/>
    <col min="7948" max="7948" width="26" style="18" customWidth="1"/>
    <col min="7949" max="7949" width="22.26953125" style="18" customWidth="1"/>
    <col min="7950" max="7950" width="24.81640625" style="18" customWidth="1"/>
    <col min="7951" max="7951" width="21.1796875" style="18" customWidth="1"/>
    <col min="7952" max="7952" width="21.453125" style="18" customWidth="1"/>
    <col min="7953" max="7953" width="27.81640625" style="18" customWidth="1"/>
    <col min="7954" max="7954" width="23.453125" style="18" customWidth="1"/>
    <col min="7955" max="7955" width="21.453125" style="18" customWidth="1"/>
    <col min="7956" max="7958" width="20.7265625" style="18" customWidth="1"/>
    <col min="7959" max="7959" width="32.26953125" style="18" bestFit="1" customWidth="1"/>
    <col min="7960" max="7960" width="20.7265625" style="18" customWidth="1"/>
    <col min="7961" max="7961" width="22" style="18" customWidth="1"/>
    <col min="7962" max="7965" width="21.26953125" style="18" customWidth="1"/>
    <col min="7966" max="7966" width="22.26953125" style="18" customWidth="1"/>
    <col min="7967" max="7968" width="11.453125" style="18"/>
    <col min="7969" max="7969" width="14.81640625" style="18" bestFit="1" customWidth="1"/>
    <col min="7970" max="8194" width="11.453125" style="18"/>
    <col min="8195" max="8195" width="34.453125" style="18" customWidth="1"/>
    <col min="8196" max="8197" width="19.453125" style="18" bestFit="1" customWidth="1"/>
    <col min="8198" max="8198" width="19.7265625" style="18" customWidth="1"/>
    <col min="8199" max="8200" width="20.453125" style="18" customWidth="1"/>
    <col min="8201" max="8202" width="19.7265625" style="18" customWidth="1"/>
    <col min="8203" max="8203" width="25.26953125" style="18" customWidth="1"/>
    <col min="8204" max="8204" width="26" style="18" customWidth="1"/>
    <col min="8205" max="8205" width="22.26953125" style="18" customWidth="1"/>
    <col min="8206" max="8206" width="24.81640625" style="18" customWidth="1"/>
    <col min="8207" max="8207" width="21.1796875" style="18" customWidth="1"/>
    <col min="8208" max="8208" width="21.453125" style="18" customWidth="1"/>
    <col min="8209" max="8209" width="27.81640625" style="18" customWidth="1"/>
    <col min="8210" max="8210" width="23.453125" style="18" customWidth="1"/>
    <col min="8211" max="8211" width="21.453125" style="18" customWidth="1"/>
    <col min="8212" max="8214" width="20.7265625" style="18" customWidth="1"/>
    <col min="8215" max="8215" width="32.26953125" style="18" bestFit="1" customWidth="1"/>
    <col min="8216" max="8216" width="20.7265625" style="18" customWidth="1"/>
    <col min="8217" max="8217" width="22" style="18" customWidth="1"/>
    <col min="8218" max="8221" width="21.26953125" style="18" customWidth="1"/>
    <col min="8222" max="8222" width="22.26953125" style="18" customWidth="1"/>
    <col min="8223" max="8224" width="11.453125" style="18"/>
    <col min="8225" max="8225" width="14.81640625" style="18" bestFit="1" customWidth="1"/>
    <col min="8226" max="8450" width="11.453125" style="18"/>
    <col min="8451" max="8451" width="34.453125" style="18" customWidth="1"/>
    <col min="8452" max="8453" width="19.453125" style="18" bestFit="1" customWidth="1"/>
    <col min="8454" max="8454" width="19.7265625" style="18" customWidth="1"/>
    <col min="8455" max="8456" width="20.453125" style="18" customWidth="1"/>
    <col min="8457" max="8458" width="19.7265625" style="18" customWidth="1"/>
    <col min="8459" max="8459" width="25.26953125" style="18" customWidth="1"/>
    <col min="8460" max="8460" width="26" style="18" customWidth="1"/>
    <col min="8461" max="8461" width="22.26953125" style="18" customWidth="1"/>
    <col min="8462" max="8462" width="24.81640625" style="18" customWidth="1"/>
    <col min="8463" max="8463" width="21.1796875" style="18" customWidth="1"/>
    <col min="8464" max="8464" width="21.453125" style="18" customWidth="1"/>
    <col min="8465" max="8465" width="27.81640625" style="18" customWidth="1"/>
    <col min="8466" max="8466" width="23.453125" style="18" customWidth="1"/>
    <col min="8467" max="8467" width="21.453125" style="18" customWidth="1"/>
    <col min="8468" max="8470" width="20.7265625" style="18" customWidth="1"/>
    <col min="8471" max="8471" width="32.26953125" style="18" bestFit="1" customWidth="1"/>
    <col min="8472" max="8472" width="20.7265625" style="18" customWidth="1"/>
    <col min="8473" max="8473" width="22" style="18" customWidth="1"/>
    <col min="8474" max="8477" width="21.26953125" style="18" customWidth="1"/>
    <col min="8478" max="8478" width="22.26953125" style="18" customWidth="1"/>
    <col min="8479" max="8480" width="11.453125" style="18"/>
    <col min="8481" max="8481" width="14.81640625" style="18" bestFit="1" customWidth="1"/>
    <col min="8482" max="8706" width="11.453125" style="18"/>
    <col min="8707" max="8707" width="34.453125" style="18" customWidth="1"/>
    <col min="8708" max="8709" width="19.453125" style="18" bestFit="1" customWidth="1"/>
    <col min="8710" max="8710" width="19.7265625" style="18" customWidth="1"/>
    <col min="8711" max="8712" width="20.453125" style="18" customWidth="1"/>
    <col min="8713" max="8714" width="19.7265625" style="18" customWidth="1"/>
    <col min="8715" max="8715" width="25.26953125" style="18" customWidth="1"/>
    <col min="8716" max="8716" width="26" style="18" customWidth="1"/>
    <col min="8717" max="8717" width="22.26953125" style="18" customWidth="1"/>
    <col min="8718" max="8718" width="24.81640625" style="18" customWidth="1"/>
    <col min="8719" max="8719" width="21.1796875" style="18" customWidth="1"/>
    <col min="8720" max="8720" width="21.453125" style="18" customWidth="1"/>
    <col min="8721" max="8721" width="27.81640625" style="18" customWidth="1"/>
    <col min="8722" max="8722" width="23.453125" style="18" customWidth="1"/>
    <col min="8723" max="8723" width="21.453125" style="18" customWidth="1"/>
    <col min="8724" max="8726" width="20.7265625" style="18" customWidth="1"/>
    <col min="8727" max="8727" width="32.26953125" style="18" bestFit="1" customWidth="1"/>
    <col min="8728" max="8728" width="20.7265625" style="18" customWidth="1"/>
    <col min="8729" max="8729" width="22" style="18" customWidth="1"/>
    <col min="8730" max="8733" width="21.26953125" style="18" customWidth="1"/>
    <col min="8734" max="8734" width="22.26953125" style="18" customWidth="1"/>
    <col min="8735" max="8736" width="11.453125" style="18"/>
    <col min="8737" max="8737" width="14.81640625" style="18" bestFit="1" customWidth="1"/>
    <col min="8738" max="8962" width="11.453125" style="18"/>
    <col min="8963" max="8963" width="34.453125" style="18" customWidth="1"/>
    <col min="8964" max="8965" width="19.453125" style="18" bestFit="1" customWidth="1"/>
    <col min="8966" max="8966" width="19.7265625" style="18" customWidth="1"/>
    <col min="8967" max="8968" width="20.453125" style="18" customWidth="1"/>
    <col min="8969" max="8970" width="19.7265625" style="18" customWidth="1"/>
    <col min="8971" max="8971" width="25.26953125" style="18" customWidth="1"/>
    <col min="8972" max="8972" width="26" style="18" customWidth="1"/>
    <col min="8973" max="8973" width="22.26953125" style="18" customWidth="1"/>
    <col min="8974" max="8974" width="24.81640625" style="18" customWidth="1"/>
    <col min="8975" max="8975" width="21.1796875" style="18" customWidth="1"/>
    <col min="8976" max="8976" width="21.453125" style="18" customWidth="1"/>
    <col min="8977" max="8977" width="27.81640625" style="18" customWidth="1"/>
    <col min="8978" max="8978" width="23.453125" style="18" customWidth="1"/>
    <col min="8979" max="8979" width="21.453125" style="18" customWidth="1"/>
    <col min="8980" max="8982" width="20.7265625" style="18" customWidth="1"/>
    <col min="8983" max="8983" width="32.26953125" style="18" bestFit="1" customWidth="1"/>
    <col min="8984" max="8984" width="20.7265625" style="18" customWidth="1"/>
    <col min="8985" max="8985" width="22" style="18" customWidth="1"/>
    <col min="8986" max="8989" width="21.26953125" style="18" customWidth="1"/>
    <col min="8990" max="8990" width="22.26953125" style="18" customWidth="1"/>
    <col min="8991" max="8992" width="11.453125" style="18"/>
    <col min="8993" max="8993" width="14.81640625" style="18" bestFit="1" customWidth="1"/>
    <col min="8994" max="9218" width="11.453125" style="18"/>
    <col min="9219" max="9219" width="34.453125" style="18" customWidth="1"/>
    <col min="9220" max="9221" width="19.453125" style="18" bestFit="1" customWidth="1"/>
    <col min="9222" max="9222" width="19.7265625" style="18" customWidth="1"/>
    <col min="9223" max="9224" width="20.453125" style="18" customWidth="1"/>
    <col min="9225" max="9226" width="19.7265625" style="18" customWidth="1"/>
    <col min="9227" max="9227" width="25.26953125" style="18" customWidth="1"/>
    <col min="9228" max="9228" width="26" style="18" customWidth="1"/>
    <col min="9229" max="9229" width="22.26953125" style="18" customWidth="1"/>
    <col min="9230" max="9230" width="24.81640625" style="18" customWidth="1"/>
    <col min="9231" max="9231" width="21.1796875" style="18" customWidth="1"/>
    <col min="9232" max="9232" width="21.453125" style="18" customWidth="1"/>
    <col min="9233" max="9233" width="27.81640625" style="18" customWidth="1"/>
    <col min="9234" max="9234" width="23.453125" style="18" customWidth="1"/>
    <col min="9235" max="9235" width="21.453125" style="18" customWidth="1"/>
    <col min="9236" max="9238" width="20.7265625" style="18" customWidth="1"/>
    <col min="9239" max="9239" width="32.26953125" style="18" bestFit="1" customWidth="1"/>
    <col min="9240" max="9240" width="20.7265625" style="18" customWidth="1"/>
    <col min="9241" max="9241" width="22" style="18" customWidth="1"/>
    <col min="9242" max="9245" width="21.26953125" style="18" customWidth="1"/>
    <col min="9246" max="9246" width="22.26953125" style="18" customWidth="1"/>
    <col min="9247" max="9248" width="11.453125" style="18"/>
    <col min="9249" max="9249" width="14.81640625" style="18" bestFit="1" customWidth="1"/>
    <col min="9250" max="9474" width="11.453125" style="18"/>
    <col min="9475" max="9475" width="34.453125" style="18" customWidth="1"/>
    <col min="9476" max="9477" width="19.453125" style="18" bestFit="1" customWidth="1"/>
    <col min="9478" max="9478" width="19.7265625" style="18" customWidth="1"/>
    <col min="9479" max="9480" width="20.453125" style="18" customWidth="1"/>
    <col min="9481" max="9482" width="19.7265625" style="18" customWidth="1"/>
    <col min="9483" max="9483" width="25.26953125" style="18" customWidth="1"/>
    <col min="9484" max="9484" width="26" style="18" customWidth="1"/>
    <col min="9485" max="9485" width="22.26953125" style="18" customWidth="1"/>
    <col min="9486" max="9486" width="24.81640625" style="18" customWidth="1"/>
    <col min="9487" max="9487" width="21.1796875" style="18" customWidth="1"/>
    <col min="9488" max="9488" width="21.453125" style="18" customWidth="1"/>
    <col min="9489" max="9489" width="27.81640625" style="18" customWidth="1"/>
    <col min="9490" max="9490" width="23.453125" style="18" customWidth="1"/>
    <col min="9491" max="9491" width="21.453125" style="18" customWidth="1"/>
    <col min="9492" max="9494" width="20.7265625" style="18" customWidth="1"/>
    <col min="9495" max="9495" width="32.26953125" style="18" bestFit="1" customWidth="1"/>
    <col min="9496" max="9496" width="20.7265625" style="18" customWidth="1"/>
    <col min="9497" max="9497" width="22" style="18" customWidth="1"/>
    <col min="9498" max="9501" width="21.26953125" style="18" customWidth="1"/>
    <col min="9502" max="9502" width="22.26953125" style="18" customWidth="1"/>
    <col min="9503" max="9504" width="11.453125" style="18"/>
    <col min="9505" max="9505" width="14.81640625" style="18" bestFit="1" customWidth="1"/>
    <col min="9506" max="9730" width="11.453125" style="18"/>
    <col min="9731" max="9731" width="34.453125" style="18" customWidth="1"/>
    <col min="9732" max="9733" width="19.453125" style="18" bestFit="1" customWidth="1"/>
    <col min="9734" max="9734" width="19.7265625" style="18" customWidth="1"/>
    <col min="9735" max="9736" width="20.453125" style="18" customWidth="1"/>
    <col min="9737" max="9738" width="19.7265625" style="18" customWidth="1"/>
    <col min="9739" max="9739" width="25.26953125" style="18" customWidth="1"/>
    <col min="9740" max="9740" width="26" style="18" customWidth="1"/>
    <col min="9741" max="9741" width="22.26953125" style="18" customWidth="1"/>
    <col min="9742" max="9742" width="24.81640625" style="18" customWidth="1"/>
    <col min="9743" max="9743" width="21.1796875" style="18" customWidth="1"/>
    <col min="9744" max="9744" width="21.453125" style="18" customWidth="1"/>
    <col min="9745" max="9745" width="27.81640625" style="18" customWidth="1"/>
    <col min="9746" max="9746" width="23.453125" style="18" customWidth="1"/>
    <col min="9747" max="9747" width="21.453125" style="18" customWidth="1"/>
    <col min="9748" max="9750" width="20.7265625" style="18" customWidth="1"/>
    <col min="9751" max="9751" width="32.26953125" style="18" bestFit="1" customWidth="1"/>
    <col min="9752" max="9752" width="20.7265625" style="18" customWidth="1"/>
    <col min="9753" max="9753" width="22" style="18" customWidth="1"/>
    <col min="9754" max="9757" width="21.26953125" style="18" customWidth="1"/>
    <col min="9758" max="9758" width="22.26953125" style="18" customWidth="1"/>
    <col min="9759" max="9760" width="11.453125" style="18"/>
    <col min="9761" max="9761" width="14.81640625" style="18" bestFit="1" customWidth="1"/>
    <col min="9762" max="9986" width="11.453125" style="18"/>
    <col min="9987" max="9987" width="34.453125" style="18" customWidth="1"/>
    <col min="9988" max="9989" width="19.453125" style="18" bestFit="1" customWidth="1"/>
    <col min="9990" max="9990" width="19.7265625" style="18" customWidth="1"/>
    <col min="9991" max="9992" width="20.453125" style="18" customWidth="1"/>
    <col min="9993" max="9994" width="19.7265625" style="18" customWidth="1"/>
    <col min="9995" max="9995" width="25.26953125" style="18" customWidth="1"/>
    <col min="9996" max="9996" width="26" style="18" customWidth="1"/>
    <col min="9997" max="9997" width="22.26953125" style="18" customWidth="1"/>
    <col min="9998" max="9998" width="24.81640625" style="18" customWidth="1"/>
    <col min="9999" max="9999" width="21.1796875" style="18" customWidth="1"/>
    <col min="10000" max="10000" width="21.453125" style="18" customWidth="1"/>
    <col min="10001" max="10001" width="27.81640625" style="18" customWidth="1"/>
    <col min="10002" max="10002" width="23.453125" style="18" customWidth="1"/>
    <col min="10003" max="10003" width="21.453125" style="18" customWidth="1"/>
    <col min="10004" max="10006" width="20.7265625" style="18" customWidth="1"/>
    <col min="10007" max="10007" width="32.26953125" style="18" bestFit="1" customWidth="1"/>
    <col min="10008" max="10008" width="20.7265625" style="18" customWidth="1"/>
    <col min="10009" max="10009" width="22" style="18" customWidth="1"/>
    <col min="10010" max="10013" width="21.26953125" style="18" customWidth="1"/>
    <col min="10014" max="10014" width="22.26953125" style="18" customWidth="1"/>
    <col min="10015" max="10016" width="11.453125" style="18"/>
    <col min="10017" max="10017" width="14.81640625" style="18" bestFit="1" customWidth="1"/>
    <col min="10018" max="10242" width="11.453125" style="18"/>
    <col min="10243" max="10243" width="34.453125" style="18" customWidth="1"/>
    <col min="10244" max="10245" width="19.453125" style="18" bestFit="1" customWidth="1"/>
    <col min="10246" max="10246" width="19.7265625" style="18" customWidth="1"/>
    <col min="10247" max="10248" width="20.453125" style="18" customWidth="1"/>
    <col min="10249" max="10250" width="19.7265625" style="18" customWidth="1"/>
    <col min="10251" max="10251" width="25.26953125" style="18" customWidth="1"/>
    <col min="10252" max="10252" width="26" style="18" customWidth="1"/>
    <col min="10253" max="10253" width="22.26953125" style="18" customWidth="1"/>
    <col min="10254" max="10254" width="24.81640625" style="18" customWidth="1"/>
    <col min="10255" max="10255" width="21.1796875" style="18" customWidth="1"/>
    <col min="10256" max="10256" width="21.453125" style="18" customWidth="1"/>
    <col min="10257" max="10257" width="27.81640625" style="18" customWidth="1"/>
    <col min="10258" max="10258" width="23.453125" style="18" customWidth="1"/>
    <col min="10259" max="10259" width="21.453125" style="18" customWidth="1"/>
    <col min="10260" max="10262" width="20.7265625" style="18" customWidth="1"/>
    <col min="10263" max="10263" width="32.26953125" style="18" bestFit="1" customWidth="1"/>
    <col min="10264" max="10264" width="20.7265625" style="18" customWidth="1"/>
    <col min="10265" max="10265" width="22" style="18" customWidth="1"/>
    <col min="10266" max="10269" width="21.26953125" style="18" customWidth="1"/>
    <col min="10270" max="10270" width="22.26953125" style="18" customWidth="1"/>
    <col min="10271" max="10272" width="11.453125" style="18"/>
    <col min="10273" max="10273" width="14.81640625" style="18" bestFit="1" customWidth="1"/>
    <col min="10274" max="10498" width="11.453125" style="18"/>
    <col min="10499" max="10499" width="34.453125" style="18" customWidth="1"/>
    <col min="10500" max="10501" width="19.453125" style="18" bestFit="1" customWidth="1"/>
    <col min="10502" max="10502" width="19.7265625" style="18" customWidth="1"/>
    <col min="10503" max="10504" width="20.453125" style="18" customWidth="1"/>
    <col min="10505" max="10506" width="19.7265625" style="18" customWidth="1"/>
    <col min="10507" max="10507" width="25.26953125" style="18" customWidth="1"/>
    <col min="10508" max="10508" width="26" style="18" customWidth="1"/>
    <col min="10509" max="10509" width="22.26953125" style="18" customWidth="1"/>
    <col min="10510" max="10510" width="24.81640625" style="18" customWidth="1"/>
    <col min="10511" max="10511" width="21.1796875" style="18" customWidth="1"/>
    <col min="10512" max="10512" width="21.453125" style="18" customWidth="1"/>
    <col min="10513" max="10513" width="27.81640625" style="18" customWidth="1"/>
    <col min="10514" max="10514" width="23.453125" style="18" customWidth="1"/>
    <col min="10515" max="10515" width="21.453125" style="18" customWidth="1"/>
    <col min="10516" max="10518" width="20.7265625" style="18" customWidth="1"/>
    <col min="10519" max="10519" width="32.26953125" style="18" bestFit="1" customWidth="1"/>
    <col min="10520" max="10520" width="20.7265625" style="18" customWidth="1"/>
    <col min="10521" max="10521" width="22" style="18" customWidth="1"/>
    <col min="10522" max="10525" width="21.26953125" style="18" customWidth="1"/>
    <col min="10526" max="10526" width="22.26953125" style="18" customWidth="1"/>
    <col min="10527" max="10528" width="11.453125" style="18"/>
    <col min="10529" max="10529" width="14.81640625" style="18" bestFit="1" customWidth="1"/>
    <col min="10530" max="10754" width="11.453125" style="18"/>
    <col min="10755" max="10755" width="34.453125" style="18" customWidth="1"/>
    <col min="10756" max="10757" width="19.453125" style="18" bestFit="1" customWidth="1"/>
    <col min="10758" max="10758" width="19.7265625" style="18" customWidth="1"/>
    <col min="10759" max="10760" width="20.453125" style="18" customWidth="1"/>
    <col min="10761" max="10762" width="19.7265625" style="18" customWidth="1"/>
    <col min="10763" max="10763" width="25.26953125" style="18" customWidth="1"/>
    <col min="10764" max="10764" width="26" style="18" customWidth="1"/>
    <col min="10765" max="10765" width="22.26953125" style="18" customWidth="1"/>
    <col min="10766" max="10766" width="24.81640625" style="18" customWidth="1"/>
    <col min="10767" max="10767" width="21.1796875" style="18" customWidth="1"/>
    <col min="10768" max="10768" width="21.453125" style="18" customWidth="1"/>
    <col min="10769" max="10769" width="27.81640625" style="18" customWidth="1"/>
    <col min="10770" max="10770" width="23.453125" style="18" customWidth="1"/>
    <col min="10771" max="10771" width="21.453125" style="18" customWidth="1"/>
    <col min="10772" max="10774" width="20.7265625" style="18" customWidth="1"/>
    <col min="10775" max="10775" width="32.26953125" style="18" bestFit="1" customWidth="1"/>
    <col min="10776" max="10776" width="20.7265625" style="18" customWidth="1"/>
    <col min="10777" max="10777" width="22" style="18" customWidth="1"/>
    <col min="10778" max="10781" width="21.26953125" style="18" customWidth="1"/>
    <col min="10782" max="10782" width="22.26953125" style="18" customWidth="1"/>
    <col min="10783" max="10784" width="11.453125" style="18"/>
    <col min="10785" max="10785" width="14.81640625" style="18" bestFit="1" customWidth="1"/>
    <col min="10786" max="11010" width="11.453125" style="18"/>
    <col min="11011" max="11011" width="34.453125" style="18" customWidth="1"/>
    <col min="11012" max="11013" width="19.453125" style="18" bestFit="1" customWidth="1"/>
    <col min="11014" max="11014" width="19.7265625" style="18" customWidth="1"/>
    <col min="11015" max="11016" width="20.453125" style="18" customWidth="1"/>
    <col min="11017" max="11018" width="19.7265625" style="18" customWidth="1"/>
    <col min="11019" max="11019" width="25.26953125" style="18" customWidth="1"/>
    <col min="11020" max="11020" width="26" style="18" customWidth="1"/>
    <col min="11021" max="11021" width="22.26953125" style="18" customWidth="1"/>
    <col min="11022" max="11022" width="24.81640625" style="18" customWidth="1"/>
    <col min="11023" max="11023" width="21.1796875" style="18" customWidth="1"/>
    <col min="11024" max="11024" width="21.453125" style="18" customWidth="1"/>
    <col min="11025" max="11025" width="27.81640625" style="18" customWidth="1"/>
    <col min="11026" max="11026" width="23.453125" style="18" customWidth="1"/>
    <col min="11027" max="11027" width="21.453125" style="18" customWidth="1"/>
    <col min="11028" max="11030" width="20.7265625" style="18" customWidth="1"/>
    <col min="11031" max="11031" width="32.26953125" style="18" bestFit="1" customWidth="1"/>
    <col min="11032" max="11032" width="20.7265625" style="18" customWidth="1"/>
    <col min="11033" max="11033" width="22" style="18" customWidth="1"/>
    <col min="11034" max="11037" width="21.26953125" style="18" customWidth="1"/>
    <col min="11038" max="11038" width="22.26953125" style="18" customWidth="1"/>
    <col min="11039" max="11040" width="11.453125" style="18"/>
    <col min="11041" max="11041" width="14.81640625" style="18" bestFit="1" customWidth="1"/>
    <col min="11042" max="11266" width="11.453125" style="18"/>
    <col min="11267" max="11267" width="34.453125" style="18" customWidth="1"/>
    <col min="11268" max="11269" width="19.453125" style="18" bestFit="1" customWidth="1"/>
    <col min="11270" max="11270" width="19.7265625" style="18" customWidth="1"/>
    <col min="11271" max="11272" width="20.453125" style="18" customWidth="1"/>
    <col min="11273" max="11274" width="19.7265625" style="18" customWidth="1"/>
    <col min="11275" max="11275" width="25.26953125" style="18" customWidth="1"/>
    <col min="11276" max="11276" width="26" style="18" customWidth="1"/>
    <col min="11277" max="11277" width="22.26953125" style="18" customWidth="1"/>
    <col min="11278" max="11278" width="24.81640625" style="18" customWidth="1"/>
    <col min="11279" max="11279" width="21.1796875" style="18" customWidth="1"/>
    <col min="11280" max="11280" width="21.453125" style="18" customWidth="1"/>
    <col min="11281" max="11281" width="27.81640625" style="18" customWidth="1"/>
    <col min="11282" max="11282" width="23.453125" style="18" customWidth="1"/>
    <col min="11283" max="11283" width="21.453125" style="18" customWidth="1"/>
    <col min="11284" max="11286" width="20.7265625" style="18" customWidth="1"/>
    <col min="11287" max="11287" width="32.26953125" style="18" bestFit="1" customWidth="1"/>
    <col min="11288" max="11288" width="20.7265625" style="18" customWidth="1"/>
    <col min="11289" max="11289" width="22" style="18" customWidth="1"/>
    <col min="11290" max="11293" width="21.26953125" style="18" customWidth="1"/>
    <col min="11294" max="11294" width="22.26953125" style="18" customWidth="1"/>
    <col min="11295" max="11296" width="11.453125" style="18"/>
    <col min="11297" max="11297" width="14.81640625" style="18" bestFit="1" customWidth="1"/>
    <col min="11298" max="11522" width="11.453125" style="18"/>
    <col min="11523" max="11523" width="34.453125" style="18" customWidth="1"/>
    <col min="11524" max="11525" width="19.453125" style="18" bestFit="1" customWidth="1"/>
    <col min="11526" max="11526" width="19.7265625" style="18" customWidth="1"/>
    <col min="11527" max="11528" width="20.453125" style="18" customWidth="1"/>
    <col min="11529" max="11530" width="19.7265625" style="18" customWidth="1"/>
    <col min="11531" max="11531" width="25.26953125" style="18" customWidth="1"/>
    <col min="11532" max="11532" width="26" style="18" customWidth="1"/>
    <col min="11533" max="11533" width="22.26953125" style="18" customWidth="1"/>
    <col min="11534" max="11534" width="24.81640625" style="18" customWidth="1"/>
    <col min="11535" max="11535" width="21.1796875" style="18" customWidth="1"/>
    <col min="11536" max="11536" width="21.453125" style="18" customWidth="1"/>
    <col min="11537" max="11537" width="27.81640625" style="18" customWidth="1"/>
    <col min="11538" max="11538" width="23.453125" style="18" customWidth="1"/>
    <col min="11539" max="11539" width="21.453125" style="18" customWidth="1"/>
    <col min="11540" max="11542" width="20.7265625" style="18" customWidth="1"/>
    <col min="11543" max="11543" width="32.26953125" style="18" bestFit="1" customWidth="1"/>
    <col min="11544" max="11544" width="20.7265625" style="18" customWidth="1"/>
    <col min="11545" max="11545" width="22" style="18" customWidth="1"/>
    <col min="11546" max="11549" width="21.26953125" style="18" customWidth="1"/>
    <col min="11550" max="11550" width="22.26953125" style="18" customWidth="1"/>
    <col min="11551" max="11552" width="11.453125" style="18"/>
    <col min="11553" max="11553" width="14.81640625" style="18" bestFit="1" customWidth="1"/>
    <col min="11554" max="11778" width="11.453125" style="18"/>
    <col min="11779" max="11779" width="34.453125" style="18" customWidth="1"/>
    <col min="11780" max="11781" width="19.453125" style="18" bestFit="1" customWidth="1"/>
    <col min="11782" max="11782" width="19.7265625" style="18" customWidth="1"/>
    <col min="11783" max="11784" width="20.453125" style="18" customWidth="1"/>
    <col min="11785" max="11786" width="19.7265625" style="18" customWidth="1"/>
    <col min="11787" max="11787" width="25.26953125" style="18" customWidth="1"/>
    <col min="11788" max="11788" width="26" style="18" customWidth="1"/>
    <col min="11789" max="11789" width="22.26953125" style="18" customWidth="1"/>
    <col min="11790" max="11790" width="24.81640625" style="18" customWidth="1"/>
    <col min="11791" max="11791" width="21.1796875" style="18" customWidth="1"/>
    <col min="11792" max="11792" width="21.453125" style="18" customWidth="1"/>
    <col min="11793" max="11793" width="27.81640625" style="18" customWidth="1"/>
    <col min="11794" max="11794" width="23.453125" style="18" customWidth="1"/>
    <col min="11795" max="11795" width="21.453125" style="18" customWidth="1"/>
    <col min="11796" max="11798" width="20.7265625" style="18" customWidth="1"/>
    <col min="11799" max="11799" width="32.26953125" style="18" bestFit="1" customWidth="1"/>
    <col min="11800" max="11800" width="20.7265625" style="18" customWidth="1"/>
    <col min="11801" max="11801" width="22" style="18" customWidth="1"/>
    <col min="11802" max="11805" width="21.26953125" style="18" customWidth="1"/>
    <col min="11806" max="11806" width="22.26953125" style="18" customWidth="1"/>
    <col min="11807" max="11808" width="11.453125" style="18"/>
    <col min="11809" max="11809" width="14.81640625" style="18" bestFit="1" customWidth="1"/>
    <col min="11810" max="12034" width="11.453125" style="18"/>
    <col min="12035" max="12035" width="34.453125" style="18" customWidth="1"/>
    <col min="12036" max="12037" width="19.453125" style="18" bestFit="1" customWidth="1"/>
    <col min="12038" max="12038" width="19.7265625" style="18" customWidth="1"/>
    <col min="12039" max="12040" width="20.453125" style="18" customWidth="1"/>
    <col min="12041" max="12042" width="19.7265625" style="18" customWidth="1"/>
    <col min="12043" max="12043" width="25.26953125" style="18" customWidth="1"/>
    <col min="12044" max="12044" width="26" style="18" customWidth="1"/>
    <col min="12045" max="12045" width="22.26953125" style="18" customWidth="1"/>
    <col min="12046" max="12046" width="24.81640625" style="18" customWidth="1"/>
    <col min="12047" max="12047" width="21.1796875" style="18" customWidth="1"/>
    <col min="12048" max="12048" width="21.453125" style="18" customWidth="1"/>
    <col min="12049" max="12049" width="27.81640625" style="18" customWidth="1"/>
    <col min="12050" max="12050" width="23.453125" style="18" customWidth="1"/>
    <col min="12051" max="12051" width="21.453125" style="18" customWidth="1"/>
    <col min="12052" max="12054" width="20.7265625" style="18" customWidth="1"/>
    <col min="12055" max="12055" width="32.26953125" style="18" bestFit="1" customWidth="1"/>
    <col min="12056" max="12056" width="20.7265625" style="18" customWidth="1"/>
    <col min="12057" max="12057" width="22" style="18" customWidth="1"/>
    <col min="12058" max="12061" width="21.26953125" style="18" customWidth="1"/>
    <col min="12062" max="12062" width="22.26953125" style="18" customWidth="1"/>
    <col min="12063" max="12064" width="11.453125" style="18"/>
    <col min="12065" max="12065" width="14.81640625" style="18" bestFit="1" customWidth="1"/>
    <col min="12066" max="12290" width="11.453125" style="18"/>
    <col min="12291" max="12291" width="34.453125" style="18" customWidth="1"/>
    <col min="12292" max="12293" width="19.453125" style="18" bestFit="1" customWidth="1"/>
    <col min="12294" max="12294" width="19.7265625" style="18" customWidth="1"/>
    <col min="12295" max="12296" width="20.453125" style="18" customWidth="1"/>
    <col min="12297" max="12298" width="19.7265625" style="18" customWidth="1"/>
    <col min="12299" max="12299" width="25.26953125" style="18" customWidth="1"/>
    <col min="12300" max="12300" width="26" style="18" customWidth="1"/>
    <col min="12301" max="12301" width="22.26953125" style="18" customWidth="1"/>
    <col min="12302" max="12302" width="24.81640625" style="18" customWidth="1"/>
    <col min="12303" max="12303" width="21.1796875" style="18" customWidth="1"/>
    <col min="12304" max="12304" width="21.453125" style="18" customWidth="1"/>
    <col min="12305" max="12305" width="27.81640625" style="18" customWidth="1"/>
    <col min="12306" max="12306" width="23.453125" style="18" customWidth="1"/>
    <col min="12307" max="12307" width="21.453125" style="18" customWidth="1"/>
    <col min="12308" max="12310" width="20.7265625" style="18" customWidth="1"/>
    <col min="12311" max="12311" width="32.26953125" style="18" bestFit="1" customWidth="1"/>
    <col min="12312" max="12312" width="20.7265625" style="18" customWidth="1"/>
    <col min="12313" max="12313" width="22" style="18" customWidth="1"/>
    <col min="12314" max="12317" width="21.26953125" style="18" customWidth="1"/>
    <col min="12318" max="12318" width="22.26953125" style="18" customWidth="1"/>
    <col min="12319" max="12320" width="11.453125" style="18"/>
    <col min="12321" max="12321" width="14.81640625" style="18" bestFit="1" customWidth="1"/>
    <col min="12322" max="12546" width="11.453125" style="18"/>
    <col min="12547" max="12547" width="34.453125" style="18" customWidth="1"/>
    <col min="12548" max="12549" width="19.453125" style="18" bestFit="1" customWidth="1"/>
    <col min="12550" max="12550" width="19.7265625" style="18" customWidth="1"/>
    <col min="12551" max="12552" width="20.453125" style="18" customWidth="1"/>
    <col min="12553" max="12554" width="19.7265625" style="18" customWidth="1"/>
    <col min="12555" max="12555" width="25.26953125" style="18" customWidth="1"/>
    <col min="12556" max="12556" width="26" style="18" customWidth="1"/>
    <col min="12557" max="12557" width="22.26953125" style="18" customWidth="1"/>
    <col min="12558" max="12558" width="24.81640625" style="18" customWidth="1"/>
    <col min="12559" max="12559" width="21.1796875" style="18" customWidth="1"/>
    <col min="12560" max="12560" width="21.453125" style="18" customWidth="1"/>
    <col min="12561" max="12561" width="27.81640625" style="18" customWidth="1"/>
    <col min="12562" max="12562" width="23.453125" style="18" customWidth="1"/>
    <col min="12563" max="12563" width="21.453125" style="18" customWidth="1"/>
    <col min="12564" max="12566" width="20.7265625" style="18" customWidth="1"/>
    <col min="12567" max="12567" width="32.26953125" style="18" bestFit="1" customWidth="1"/>
    <col min="12568" max="12568" width="20.7265625" style="18" customWidth="1"/>
    <col min="12569" max="12569" width="22" style="18" customWidth="1"/>
    <col min="12570" max="12573" width="21.26953125" style="18" customWidth="1"/>
    <col min="12574" max="12574" width="22.26953125" style="18" customWidth="1"/>
    <col min="12575" max="12576" width="11.453125" style="18"/>
    <col min="12577" max="12577" width="14.81640625" style="18" bestFit="1" customWidth="1"/>
    <col min="12578" max="12802" width="11.453125" style="18"/>
    <col min="12803" max="12803" width="34.453125" style="18" customWidth="1"/>
    <col min="12804" max="12805" width="19.453125" style="18" bestFit="1" customWidth="1"/>
    <col min="12806" max="12806" width="19.7265625" style="18" customWidth="1"/>
    <col min="12807" max="12808" width="20.453125" style="18" customWidth="1"/>
    <col min="12809" max="12810" width="19.7265625" style="18" customWidth="1"/>
    <col min="12811" max="12811" width="25.26953125" style="18" customWidth="1"/>
    <col min="12812" max="12812" width="26" style="18" customWidth="1"/>
    <col min="12813" max="12813" width="22.26953125" style="18" customWidth="1"/>
    <col min="12814" max="12814" width="24.81640625" style="18" customWidth="1"/>
    <col min="12815" max="12815" width="21.1796875" style="18" customWidth="1"/>
    <col min="12816" max="12816" width="21.453125" style="18" customWidth="1"/>
    <col min="12817" max="12817" width="27.81640625" style="18" customWidth="1"/>
    <col min="12818" max="12818" width="23.453125" style="18" customWidth="1"/>
    <col min="12819" max="12819" width="21.453125" style="18" customWidth="1"/>
    <col min="12820" max="12822" width="20.7265625" style="18" customWidth="1"/>
    <col min="12823" max="12823" width="32.26953125" style="18" bestFit="1" customWidth="1"/>
    <col min="12824" max="12824" width="20.7265625" style="18" customWidth="1"/>
    <col min="12825" max="12825" width="22" style="18" customWidth="1"/>
    <col min="12826" max="12829" width="21.26953125" style="18" customWidth="1"/>
    <col min="12830" max="12830" width="22.26953125" style="18" customWidth="1"/>
    <col min="12831" max="12832" width="11.453125" style="18"/>
    <col min="12833" max="12833" width="14.81640625" style="18" bestFit="1" customWidth="1"/>
    <col min="12834" max="13058" width="11.453125" style="18"/>
    <col min="13059" max="13059" width="34.453125" style="18" customWidth="1"/>
    <col min="13060" max="13061" width="19.453125" style="18" bestFit="1" customWidth="1"/>
    <col min="13062" max="13062" width="19.7265625" style="18" customWidth="1"/>
    <col min="13063" max="13064" width="20.453125" style="18" customWidth="1"/>
    <col min="13065" max="13066" width="19.7265625" style="18" customWidth="1"/>
    <col min="13067" max="13067" width="25.26953125" style="18" customWidth="1"/>
    <col min="13068" max="13068" width="26" style="18" customWidth="1"/>
    <col min="13069" max="13069" width="22.26953125" style="18" customWidth="1"/>
    <col min="13070" max="13070" width="24.81640625" style="18" customWidth="1"/>
    <col min="13071" max="13071" width="21.1796875" style="18" customWidth="1"/>
    <col min="13072" max="13072" width="21.453125" style="18" customWidth="1"/>
    <col min="13073" max="13073" width="27.81640625" style="18" customWidth="1"/>
    <col min="13074" max="13074" width="23.453125" style="18" customWidth="1"/>
    <col min="13075" max="13075" width="21.453125" style="18" customWidth="1"/>
    <col min="13076" max="13078" width="20.7265625" style="18" customWidth="1"/>
    <col min="13079" max="13079" width="32.26953125" style="18" bestFit="1" customWidth="1"/>
    <col min="13080" max="13080" width="20.7265625" style="18" customWidth="1"/>
    <col min="13081" max="13081" width="22" style="18" customWidth="1"/>
    <col min="13082" max="13085" width="21.26953125" style="18" customWidth="1"/>
    <col min="13086" max="13086" width="22.26953125" style="18" customWidth="1"/>
    <col min="13087" max="13088" width="11.453125" style="18"/>
    <col min="13089" max="13089" width="14.81640625" style="18" bestFit="1" customWidth="1"/>
    <col min="13090" max="13314" width="11.453125" style="18"/>
    <col min="13315" max="13315" width="34.453125" style="18" customWidth="1"/>
    <col min="13316" max="13317" width="19.453125" style="18" bestFit="1" customWidth="1"/>
    <col min="13318" max="13318" width="19.7265625" style="18" customWidth="1"/>
    <col min="13319" max="13320" width="20.453125" style="18" customWidth="1"/>
    <col min="13321" max="13322" width="19.7265625" style="18" customWidth="1"/>
    <col min="13323" max="13323" width="25.26953125" style="18" customWidth="1"/>
    <col min="13324" max="13324" width="26" style="18" customWidth="1"/>
    <col min="13325" max="13325" width="22.26953125" style="18" customWidth="1"/>
    <col min="13326" max="13326" width="24.81640625" style="18" customWidth="1"/>
    <col min="13327" max="13327" width="21.1796875" style="18" customWidth="1"/>
    <col min="13328" max="13328" width="21.453125" style="18" customWidth="1"/>
    <col min="13329" max="13329" width="27.81640625" style="18" customWidth="1"/>
    <col min="13330" max="13330" width="23.453125" style="18" customWidth="1"/>
    <col min="13331" max="13331" width="21.453125" style="18" customWidth="1"/>
    <col min="13332" max="13334" width="20.7265625" style="18" customWidth="1"/>
    <col min="13335" max="13335" width="32.26953125" style="18" bestFit="1" customWidth="1"/>
    <col min="13336" max="13336" width="20.7265625" style="18" customWidth="1"/>
    <col min="13337" max="13337" width="22" style="18" customWidth="1"/>
    <col min="13338" max="13341" width="21.26953125" style="18" customWidth="1"/>
    <col min="13342" max="13342" width="22.26953125" style="18" customWidth="1"/>
    <col min="13343" max="13344" width="11.453125" style="18"/>
    <col min="13345" max="13345" width="14.81640625" style="18" bestFit="1" customWidth="1"/>
    <col min="13346" max="13570" width="11.453125" style="18"/>
    <col min="13571" max="13571" width="34.453125" style="18" customWidth="1"/>
    <col min="13572" max="13573" width="19.453125" style="18" bestFit="1" customWidth="1"/>
    <col min="13574" max="13574" width="19.7265625" style="18" customWidth="1"/>
    <col min="13575" max="13576" width="20.453125" style="18" customWidth="1"/>
    <col min="13577" max="13578" width="19.7265625" style="18" customWidth="1"/>
    <col min="13579" max="13579" width="25.26953125" style="18" customWidth="1"/>
    <col min="13580" max="13580" width="26" style="18" customWidth="1"/>
    <col min="13581" max="13581" width="22.26953125" style="18" customWidth="1"/>
    <col min="13582" max="13582" width="24.81640625" style="18" customWidth="1"/>
    <col min="13583" max="13583" width="21.1796875" style="18" customWidth="1"/>
    <col min="13584" max="13584" width="21.453125" style="18" customWidth="1"/>
    <col min="13585" max="13585" width="27.81640625" style="18" customWidth="1"/>
    <col min="13586" max="13586" width="23.453125" style="18" customWidth="1"/>
    <col min="13587" max="13587" width="21.453125" style="18" customWidth="1"/>
    <col min="13588" max="13590" width="20.7265625" style="18" customWidth="1"/>
    <col min="13591" max="13591" width="32.26953125" style="18" bestFit="1" customWidth="1"/>
    <col min="13592" max="13592" width="20.7265625" style="18" customWidth="1"/>
    <col min="13593" max="13593" width="22" style="18" customWidth="1"/>
    <col min="13594" max="13597" width="21.26953125" style="18" customWidth="1"/>
    <col min="13598" max="13598" width="22.26953125" style="18" customWidth="1"/>
    <col min="13599" max="13600" width="11.453125" style="18"/>
    <col min="13601" max="13601" width="14.81640625" style="18" bestFit="1" customWidth="1"/>
    <col min="13602" max="13826" width="11.453125" style="18"/>
    <col min="13827" max="13827" width="34.453125" style="18" customWidth="1"/>
    <col min="13828" max="13829" width="19.453125" style="18" bestFit="1" customWidth="1"/>
    <col min="13830" max="13830" width="19.7265625" style="18" customWidth="1"/>
    <col min="13831" max="13832" width="20.453125" style="18" customWidth="1"/>
    <col min="13833" max="13834" width="19.7265625" style="18" customWidth="1"/>
    <col min="13835" max="13835" width="25.26953125" style="18" customWidth="1"/>
    <col min="13836" max="13836" width="26" style="18" customWidth="1"/>
    <col min="13837" max="13837" width="22.26953125" style="18" customWidth="1"/>
    <col min="13838" max="13838" width="24.81640625" style="18" customWidth="1"/>
    <col min="13839" max="13839" width="21.1796875" style="18" customWidth="1"/>
    <col min="13840" max="13840" width="21.453125" style="18" customWidth="1"/>
    <col min="13841" max="13841" width="27.81640625" style="18" customWidth="1"/>
    <col min="13842" max="13842" width="23.453125" style="18" customWidth="1"/>
    <col min="13843" max="13843" width="21.453125" style="18" customWidth="1"/>
    <col min="13844" max="13846" width="20.7265625" style="18" customWidth="1"/>
    <col min="13847" max="13847" width="32.26953125" style="18" bestFit="1" customWidth="1"/>
    <col min="13848" max="13848" width="20.7265625" style="18" customWidth="1"/>
    <col min="13849" max="13849" width="22" style="18" customWidth="1"/>
    <col min="13850" max="13853" width="21.26953125" style="18" customWidth="1"/>
    <col min="13854" max="13854" width="22.26953125" style="18" customWidth="1"/>
    <col min="13855" max="13856" width="11.453125" style="18"/>
    <col min="13857" max="13857" width="14.81640625" style="18" bestFit="1" customWidth="1"/>
    <col min="13858" max="14082" width="11.453125" style="18"/>
    <col min="14083" max="14083" width="34.453125" style="18" customWidth="1"/>
    <col min="14084" max="14085" width="19.453125" style="18" bestFit="1" customWidth="1"/>
    <col min="14086" max="14086" width="19.7265625" style="18" customWidth="1"/>
    <col min="14087" max="14088" width="20.453125" style="18" customWidth="1"/>
    <col min="14089" max="14090" width="19.7265625" style="18" customWidth="1"/>
    <col min="14091" max="14091" width="25.26953125" style="18" customWidth="1"/>
    <col min="14092" max="14092" width="26" style="18" customWidth="1"/>
    <col min="14093" max="14093" width="22.26953125" style="18" customWidth="1"/>
    <col min="14094" max="14094" width="24.81640625" style="18" customWidth="1"/>
    <col min="14095" max="14095" width="21.1796875" style="18" customWidth="1"/>
    <col min="14096" max="14096" width="21.453125" style="18" customWidth="1"/>
    <col min="14097" max="14097" width="27.81640625" style="18" customWidth="1"/>
    <col min="14098" max="14098" width="23.453125" style="18" customWidth="1"/>
    <col min="14099" max="14099" width="21.453125" style="18" customWidth="1"/>
    <col min="14100" max="14102" width="20.7265625" style="18" customWidth="1"/>
    <col min="14103" max="14103" width="32.26953125" style="18" bestFit="1" customWidth="1"/>
    <col min="14104" max="14104" width="20.7265625" style="18" customWidth="1"/>
    <col min="14105" max="14105" width="22" style="18" customWidth="1"/>
    <col min="14106" max="14109" width="21.26953125" style="18" customWidth="1"/>
    <col min="14110" max="14110" width="22.26953125" style="18" customWidth="1"/>
    <col min="14111" max="14112" width="11.453125" style="18"/>
    <col min="14113" max="14113" width="14.81640625" style="18" bestFit="1" customWidth="1"/>
    <col min="14114" max="14338" width="11.453125" style="18"/>
    <col min="14339" max="14339" width="34.453125" style="18" customWidth="1"/>
    <col min="14340" max="14341" width="19.453125" style="18" bestFit="1" customWidth="1"/>
    <col min="14342" max="14342" width="19.7265625" style="18" customWidth="1"/>
    <col min="14343" max="14344" width="20.453125" style="18" customWidth="1"/>
    <col min="14345" max="14346" width="19.7265625" style="18" customWidth="1"/>
    <col min="14347" max="14347" width="25.26953125" style="18" customWidth="1"/>
    <col min="14348" max="14348" width="26" style="18" customWidth="1"/>
    <col min="14349" max="14349" width="22.26953125" style="18" customWidth="1"/>
    <col min="14350" max="14350" width="24.81640625" style="18" customWidth="1"/>
    <col min="14351" max="14351" width="21.1796875" style="18" customWidth="1"/>
    <col min="14352" max="14352" width="21.453125" style="18" customWidth="1"/>
    <col min="14353" max="14353" width="27.81640625" style="18" customWidth="1"/>
    <col min="14354" max="14354" width="23.453125" style="18" customWidth="1"/>
    <col min="14355" max="14355" width="21.453125" style="18" customWidth="1"/>
    <col min="14356" max="14358" width="20.7265625" style="18" customWidth="1"/>
    <col min="14359" max="14359" width="32.26953125" style="18" bestFit="1" customWidth="1"/>
    <col min="14360" max="14360" width="20.7265625" style="18" customWidth="1"/>
    <col min="14361" max="14361" width="22" style="18" customWidth="1"/>
    <col min="14362" max="14365" width="21.26953125" style="18" customWidth="1"/>
    <col min="14366" max="14366" width="22.26953125" style="18" customWidth="1"/>
    <col min="14367" max="14368" width="11.453125" style="18"/>
    <col min="14369" max="14369" width="14.81640625" style="18" bestFit="1" customWidth="1"/>
    <col min="14370" max="14594" width="11.453125" style="18"/>
    <col min="14595" max="14595" width="34.453125" style="18" customWidth="1"/>
    <col min="14596" max="14597" width="19.453125" style="18" bestFit="1" customWidth="1"/>
    <col min="14598" max="14598" width="19.7265625" style="18" customWidth="1"/>
    <col min="14599" max="14600" width="20.453125" style="18" customWidth="1"/>
    <col min="14601" max="14602" width="19.7265625" style="18" customWidth="1"/>
    <col min="14603" max="14603" width="25.26953125" style="18" customWidth="1"/>
    <col min="14604" max="14604" width="26" style="18" customWidth="1"/>
    <col min="14605" max="14605" width="22.26953125" style="18" customWidth="1"/>
    <col min="14606" max="14606" width="24.81640625" style="18" customWidth="1"/>
    <col min="14607" max="14607" width="21.1796875" style="18" customWidth="1"/>
    <col min="14608" max="14608" width="21.453125" style="18" customWidth="1"/>
    <col min="14609" max="14609" width="27.81640625" style="18" customWidth="1"/>
    <col min="14610" max="14610" width="23.453125" style="18" customWidth="1"/>
    <col min="14611" max="14611" width="21.453125" style="18" customWidth="1"/>
    <col min="14612" max="14614" width="20.7265625" style="18" customWidth="1"/>
    <col min="14615" max="14615" width="32.26953125" style="18" bestFit="1" customWidth="1"/>
    <col min="14616" max="14616" width="20.7265625" style="18" customWidth="1"/>
    <col min="14617" max="14617" width="22" style="18" customWidth="1"/>
    <col min="14618" max="14621" width="21.26953125" style="18" customWidth="1"/>
    <col min="14622" max="14622" width="22.26953125" style="18" customWidth="1"/>
    <col min="14623" max="14624" width="11.453125" style="18"/>
    <col min="14625" max="14625" width="14.81640625" style="18" bestFit="1" customWidth="1"/>
    <col min="14626" max="14850" width="11.453125" style="18"/>
    <col min="14851" max="14851" width="34.453125" style="18" customWidth="1"/>
    <col min="14852" max="14853" width="19.453125" style="18" bestFit="1" customWidth="1"/>
    <col min="14854" max="14854" width="19.7265625" style="18" customWidth="1"/>
    <col min="14855" max="14856" width="20.453125" style="18" customWidth="1"/>
    <col min="14857" max="14858" width="19.7265625" style="18" customWidth="1"/>
    <col min="14859" max="14859" width="25.26953125" style="18" customWidth="1"/>
    <col min="14860" max="14860" width="26" style="18" customWidth="1"/>
    <col min="14861" max="14861" width="22.26953125" style="18" customWidth="1"/>
    <col min="14862" max="14862" width="24.81640625" style="18" customWidth="1"/>
    <col min="14863" max="14863" width="21.1796875" style="18" customWidth="1"/>
    <col min="14864" max="14864" width="21.453125" style="18" customWidth="1"/>
    <col min="14865" max="14865" width="27.81640625" style="18" customWidth="1"/>
    <col min="14866" max="14866" width="23.453125" style="18" customWidth="1"/>
    <col min="14867" max="14867" width="21.453125" style="18" customWidth="1"/>
    <col min="14868" max="14870" width="20.7265625" style="18" customWidth="1"/>
    <col min="14871" max="14871" width="32.26953125" style="18" bestFit="1" customWidth="1"/>
    <col min="14872" max="14872" width="20.7265625" style="18" customWidth="1"/>
    <col min="14873" max="14873" width="22" style="18" customWidth="1"/>
    <col min="14874" max="14877" width="21.26953125" style="18" customWidth="1"/>
    <col min="14878" max="14878" width="22.26953125" style="18" customWidth="1"/>
    <col min="14879" max="14880" width="11.453125" style="18"/>
    <col min="14881" max="14881" width="14.81640625" style="18" bestFit="1" customWidth="1"/>
    <col min="14882" max="15106" width="11.453125" style="18"/>
    <col min="15107" max="15107" width="34.453125" style="18" customWidth="1"/>
    <col min="15108" max="15109" width="19.453125" style="18" bestFit="1" customWidth="1"/>
    <col min="15110" max="15110" width="19.7265625" style="18" customWidth="1"/>
    <col min="15111" max="15112" width="20.453125" style="18" customWidth="1"/>
    <col min="15113" max="15114" width="19.7265625" style="18" customWidth="1"/>
    <col min="15115" max="15115" width="25.26953125" style="18" customWidth="1"/>
    <col min="15116" max="15116" width="26" style="18" customWidth="1"/>
    <col min="15117" max="15117" width="22.26953125" style="18" customWidth="1"/>
    <col min="15118" max="15118" width="24.81640625" style="18" customWidth="1"/>
    <col min="15119" max="15119" width="21.1796875" style="18" customWidth="1"/>
    <col min="15120" max="15120" width="21.453125" style="18" customWidth="1"/>
    <col min="15121" max="15121" width="27.81640625" style="18" customWidth="1"/>
    <col min="15122" max="15122" width="23.453125" style="18" customWidth="1"/>
    <col min="15123" max="15123" width="21.453125" style="18" customWidth="1"/>
    <col min="15124" max="15126" width="20.7265625" style="18" customWidth="1"/>
    <col min="15127" max="15127" width="32.26953125" style="18" bestFit="1" customWidth="1"/>
    <col min="15128" max="15128" width="20.7265625" style="18" customWidth="1"/>
    <col min="15129" max="15129" width="22" style="18" customWidth="1"/>
    <col min="15130" max="15133" width="21.26953125" style="18" customWidth="1"/>
    <col min="15134" max="15134" width="22.26953125" style="18" customWidth="1"/>
    <col min="15135" max="15136" width="11.453125" style="18"/>
    <col min="15137" max="15137" width="14.81640625" style="18" bestFit="1" customWidth="1"/>
    <col min="15138" max="15362" width="11.453125" style="18"/>
    <col min="15363" max="15363" width="34.453125" style="18" customWidth="1"/>
    <col min="15364" max="15365" width="19.453125" style="18" bestFit="1" customWidth="1"/>
    <col min="15366" max="15366" width="19.7265625" style="18" customWidth="1"/>
    <col min="15367" max="15368" width="20.453125" style="18" customWidth="1"/>
    <col min="15369" max="15370" width="19.7265625" style="18" customWidth="1"/>
    <col min="15371" max="15371" width="25.26953125" style="18" customWidth="1"/>
    <col min="15372" max="15372" width="26" style="18" customWidth="1"/>
    <col min="15373" max="15373" width="22.26953125" style="18" customWidth="1"/>
    <col min="15374" max="15374" width="24.81640625" style="18" customWidth="1"/>
    <col min="15375" max="15375" width="21.1796875" style="18" customWidth="1"/>
    <col min="15376" max="15376" width="21.453125" style="18" customWidth="1"/>
    <col min="15377" max="15377" width="27.81640625" style="18" customWidth="1"/>
    <col min="15378" max="15378" width="23.453125" style="18" customWidth="1"/>
    <col min="15379" max="15379" width="21.453125" style="18" customWidth="1"/>
    <col min="15380" max="15382" width="20.7265625" style="18" customWidth="1"/>
    <col min="15383" max="15383" width="32.26953125" style="18" bestFit="1" customWidth="1"/>
    <col min="15384" max="15384" width="20.7265625" style="18" customWidth="1"/>
    <col min="15385" max="15385" width="22" style="18" customWidth="1"/>
    <col min="15386" max="15389" width="21.26953125" style="18" customWidth="1"/>
    <col min="15390" max="15390" width="22.26953125" style="18" customWidth="1"/>
    <col min="15391" max="15392" width="11.453125" style="18"/>
    <col min="15393" max="15393" width="14.81640625" style="18" bestFit="1" customWidth="1"/>
    <col min="15394" max="15618" width="11.453125" style="18"/>
    <col min="15619" max="15619" width="34.453125" style="18" customWidth="1"/>
    <col min="15620" max="15621" width="19.453125" style="18" bestFit="1" customWidth="1"/>
    <col min="15622" max="15622" width="19.7265625" style="18" customWidth="1"/>
    <col min="15623" max="15624" width="20.453125" style="18" customWidth="1"/>
    <col min="15625" max="15626" width="19.7265625" style="18" customWidth="1"/>
    <col min="15627" max="15627" width="25.26953125" style="18" customWidth="1"/>
    <col min="15628" max="15628" width="26" style="18" customWidth="1"/>
    <col min="15629" max="15629" width="22.26953125" style="18" customWidth="1"/>
    <col min="15630" max="15630" width="24.81640625" style="18" customWidth="1"/>
    <col min="15631" max="15631" width="21.1796875" style="18" customWidth="1"/>
    <col min="15632" max="15632" width="21.453125" style="18" customWidth="1"/>
    <col min="15633" max="15633" width="27.81640625" style="18" customWidth="1"/>
    <col min="15634" max="15634" width="23.453125" style="18" customWidth="1"/>
    <col min="15635" max="15635" width="21.453125" style="18" customWidth="1"/>
    <col min="15636" max="15638" width="20.7265625" style="18" customWidth="1"/>
    <col min="15639" max="15639" width="32.26953125" style="18" bestFit="1" customWidth="1"/>
    <col min="15640" max="15640" width="20.7265625" style="18" customWidth="1"/>
    <col min="15641" max="15641" width="22" style="18" customWidth="1"/>
    <col min="15642" max="15645" width="21.26953125" style="18" customWidth="1"/>
    <col min="15646" max="15646" width="22.26953125" style="18" customWidth="1"/>
    <col min="15647" max="15648" width="11.453125" style="18"/>
    <col min="15649" max="15649" width="14.81640625" style="18" bestFit="1" customWidth="1"/>
    <col min="15650" max="15874" width="11.453125" style="18"/>
    <col min="15875" max="15875" width="34.453125" style="18" customWidth="1"/>
    <col min="15876" max="15877" width="19.453125" style="18" bestFit="1" customWidth="1"/>
    <col min="15878" max="15878" width="19.7265625" style="18" customWidth="1"/>
    <col min="15879" max="15880" width="20.453125" style="18" customWidth="1"/>
    <col min="15881" max="15882" width="19.7265625" style="18" customWidth="1"/>
    <col min="15883" max="15883" width="25.26953125" style="18" customWidth="1"/>
    <col min="15884" max="15884" width="26" style="18" customWidth="1"/>
    <col min="15885" max="15885" width="22.26953125" style="18" customWidth="1"/>
    <col min="15886" max="15886" width="24.81640625" style="18" customWidth="1"/>
    <col min="15887" max="15887" width="21.1796875" style="18" customWidth="1"/>
    <col min="15888" max="15888" width="21.453125" style="18" customWidth="1"/>
    <col min="15889" max="15889" width="27.81640625" style="18" customWidth="1"/>
    <col min="15890" max="15890" width="23.453125" style="18" customWidth="1"/>
    <col min="15891" max="15891" width="21.453125" style="18" customWidth="1"/>
    <col min="15892" max="15894" width="20.7265625" style="18" customWidth="1"/>
    <col min="15895" max="15895" width="32.26953125" style="18" bestFit="1" customWidth="1"/>
    <col min="15896" max="15896" width="20.7265625" style="18" customWidth="1"/>
    <col min="15897" max="15897" width="22" style="18" customWidth="1"/>
    <col min="15898" max="15901" width="21.26953125" style="18" customWidth="1"/>
    <col min="15902" max="15902" width="22.26953125" style="18" customWidth="1"/>
    <col min="15903" max="15904" width="11.453125" style="18"/>
    <col min="15905" max="15905" width="14.81640625" style="18" bestFit="1" customWidth="1"/>
    <col min="15906" max="16130" width="11.453125" style="18"/>
    <col min="16131" max="16131" width="34.453125" style="18" customWidth="1"/>
    <col min="16132" max="16133" width="19.453125" style="18" bestFit="1" customWidth="1"/>
    <col min="16134" max="16134" width="19.7265625" style="18" customWidth="1"/>
    <col min="16135" max="16136" width="20.453125" style="18" customWidth="1"/>
    <col min="16137" max="16138" width="19.7265625" style="18" customWidth="1"/>
    <col min="16139" max="16139" width="25.26953125" style="18" customWidth="1"/>
    <col min="16140" max="16140" width="26" style="18" customWidth="1"/>
    <col min="16141" max="16141" width="22.26953125" style="18" customWidth="1"/>
    <col min="16142" max="16142" width="24.81640625" style="18" customWidth="1"/>
    <col min="16143" max="16143" width="21.1796875" style="18" customWidth="1"/>
    <col min="16144" max="16144" width="21.453125" style="18" customWidth="1"/>
    <col min="16145" max="16145" width="27.81640625" style="18" customWidth="1"/>
    <col min="16146" max="16146" width="23.453125" style="18" customWidth="1"/>
    <col min="16147" max="16147" width="21.453125" style="18" customWidth="1"/>
    <col min="16148" max="16150" width="20.7265625" style="18" customWidth="1"/>
    <col min="16151" max="16151" width="32.26953125" style="18" bestFit="1" customWidth="1"/>
    <col min="16152" max="16152" width="20.7265625" style="18" customWidth="1"/>
    <col min="16153" max="16153" width="22" style="18" customWidth="1"/>
    <col min="16154" max="16157" width="21.26953125" style="18" customWidth="1"/>
    <col min="16158" max="16158" width="22.26953125" style="18" customWidth="1"/>
    <col min="16159" max="16160" width="11.453125" style="18"/>
    <col min="16161" max="16161" width="14.81640625" style="18" bestFit="1" customWidth="1"/>
    <col min="16162" max="16384" width="11.453125" style="18"/>
  </cols>
  <sheetData>
    <row r="1" spans="1:30" s="3" customFormat="1" ht="29.5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29.5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29.5" x14ac:dyDescent="0.35">
      <c r="A3" s="306" t="s">
        <v>0</v>
      </c>
      <c r="B3" s="306"/>
      <c r="C3" s="306"/>
      <c r="D3" s="139"/>
      <c r="E3" s="139"/>
      <c r="F3" s="139"/>
      <c r="G3" s="139"/>
      <c r="H3" s="139"/>
      <c r="I3" s="139"/>
      <c r="J3" s="139"/>
      <c r="K3" s="139"/>
      <c r="L3" s="139"/>
      <c r="M3" s="139"/>
      <c r="N3" s="139"/>
      <c r="O3" s="139"/>
      <c r="P3" s="139"/>
      <c r="Q3" s="139"/>
      <c r="R3" s="139"/>
      <c r="S3" s="139"/>
      <c r="T3" s="139"/>
      <c r="U3" s="139"/>
      <c r="V3" s="139"/>
      <c r="W3" s="139"/>
      <c r="X3" s="139"/>
      <c r="Y3" s="2"/>
      <c r="Z3" s="2"/>
      <c r="AA3" s="2"/>
      <c r="AB3" s="2"/>
      <c r="AC3" s="2"/>
      <c r="AD3" s="139"/>
    </row>
    <row r="4" spans="1:30" s="3" customFormat="1" ht="29.5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29.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29.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29.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29.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5" x14ac:dyDescent="0.35">
      <c r="A9" s="139" t="s">
        <v>1</v>
      </c>
      <c r="B9" s="139"/>
      <c r="C9" s="139"/>
      <c r="D9" s="1"/>
      <c r="E9" s="293" t="s">
        <v>2</v>
      </c>
      <c r="F9" s="293"/>
      <c r="G9" s="293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293"/>
      <c r="S9" s="293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35">
      <c r="A10" s="139"/>
      <c r="B10" s="139"/>
      <c r="C10" s="139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5" x14ac:dyDescent="0.35">
      <c r="A11" s="139" t="s">
        <v>4</v>
      </c>
      <c r="B11" s="139"/>
      <c r="C11" s="139"/>
      <c r="D11" s="1"/>
      <c r="E11" s="140">
        <v>2</v>
      </c>
      <c r="F11" s="1"/>
      <c r="G11" s="1"/>
      <c r="H11" s="1"/>
      <c r="I11" s="1"/>
      <c r="J11" s="1"/>
      <c r="K11" s="294" t="s">
        <v>55</v>
      </c>
      <c r="L11" s="294"/>
      <c r="M11" s="141"/>
      <c r="N11" s="141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5" x14ac:dyDescent="0.35">
      <c r="A12" s="139"/>
      <c r="B12" s="139"/>
      <c r="C12" s="139"/>
      <c r="D12" s="1"/>
      <c r="E12" s="5"/>
      <c r="F12" s="1"/>
      <c r="G12" s="1"/>
      <c r="H12" s="1"/>
      <c r="I12" s="1"/>
      <c r="J12" s="1"/>
      <c r="K12" s="141"/>
      <c r="L12" s="141"/>
      <c r="M12" s="141"/>
      <c r="N12" s="141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5" x14ac:dyDescent="0.35">
      <c r="A13" s="139"/>
      <c r="B13" s="139"/>
      <c r="C13" s="139"/>
      <c r="D13" s="139"/>
      <c r="E13" s="139"/>
      <c r="F13" s="139"/>
      <c r="G13" s="139"/>
      <c r="H13" s="139"/>
      <c r="I13" s="139"/>
      <c r="J13" s="139"/>
      <c r="K13" s="139"/>
      <c r="L13" s="141"/>
      <c r="M13" s="141"/>
      <c r="N13" s="141"/>
      <c r="O13" s="141"/>
      <c r="P13" s="141"/>
      <c r="Q13" s="141"/>
      <c r="R13" s="141"/>
      <c r="S13" s="141"/>
      <c r="T13" s="141"/>
      <c r="U13" s="141"/>
      <c r="V13" s="141"/>
      <c r="W13" s="1"/>
      <c r="X13" s="1"/>
      <c r="Y13" s="1"/>
    </row>
    <row r="14" spans="1:30" s="3" customFormat="1" ht="25.5" thickBot="1" x14ac:dyDescent="0.4">
      <c r="A14" s="139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5.5" thickBot="1" x14ac:dyDescent="0.4">
      <c r="A15" s="88" t="s">
        <v>7</v>
      </c>
      <c r="B15" s="307" t="s">
        <v>25</v>
      </c>
      <c r="C15" s="308"/>
      <c r="D15" s="308"/>
      <c r="E15" s="308"/>
      <c r="F15" s="308"/>
      <c r="G15" s="308"/>
      <c r="H15" s="308"/>
      <c r="I15" s="308"/>
      <c r="J15" s="309"/>
      <c r="K15" s="310" t="s">
        <v>8</v>
      </c>
      <c r="L15" s="311"/>
      <c r="M15" s="311"/>
      <c r="N15" s="311"/>
      <c r="O15" s="311"/>
      <c r="P15" s="311"/>
      <c r="Q15" s="312"/>
      <c r="R15" s="12"/>
    </row>
    <row r="16" spans="1:30" ht="40" customHeight="1" x14ac:dyDescent="0.35">
      <c r="A16" s="89" t="s">
        <v>9</v>
      </c>
      <c r="B16" s="135"/>
      <c r="C16" s="136"/>
      <c r="D16" s="137"/>
      <c r="E16" s="136"/>
      <c r="F16" s="136"/>
      <c r="G16" s="136"/>
      <c r="H16" s="137"/>
      <c r="I16" s="136"/>
      <c r="J16" s="136"/>
      <c r="K16" s="129"/>
      <c r="L16" s="130"/>
      <c r="M16" s="130"/>
      <c r="N16" s="130"/>
      <c r="O16" s="130"/>
      <c r="P16" s="130"/>
      <c r="Q16" s="130"/>
      <c r="R16" s="17" t="s">
        <v>10</v>
      </c>
      <c r="T16" s="19"/>
      <c r="U16" s="19"/>
    </row>
    <row r="17" spans="1:30" ht="40" customHeight="1" x14ac:dyDescent="0.35">
      <c r="A17" s="90" t="s">
        <v>11</v>
      </c>
      <c r="B17" s="14">
        <v>1</v>
      </c>
      <c r="C17" s="20">
        <v>2</v>
      </c>
      <c r="D17" s="20">
        <v>3</v>
      </c>
      <c r="E17" s="20">
        <v>4</v>
      </c>
      <c r="F17" s="20">
        <v>5</v>
      </c>
      <c r="G17" s="20">
        <v>6</v>
      </c>
      <c r="H17" s="20">
        <v>7</v>
      </c>
      <c r="I17" s="20">
        <v>8</v>
      </c>
      <c r="J17" s="20">
        <v>9</v>
      </c>
      <c r="K17" s="14">
        <v>1</v>
      </c>
      <c r="L17" s="20">
        <v>2</v>
      </c>
      <c r="M17" s="20">
        <v>3</v>
      </c>
      <c r="N17" s="20">
        <v>4</v>
      </c>
      <c r="O17" s="20">
        <v>1</v>
      </c>
      <c r="P17" s="20">
        <v>2</v>
      </c>
      <c r="Q17" s="20">
        <v>3</v>
      </c>
      <c r="R17" s="17"/>
      <c r="T17" s="2"/>
      <c r="U17" s="19"/>
    </row>
    <row r="18" spans="1:30" ht="40" customHeight="1" x14ac:dyDescent="0.35">
      <c r="A18" s="91" t="s">
        <v>12</v>
      </c>
      <c r="B18" s="22">
        <v>18.048000000000002</v>
      </c>
      <c r="C18" s="23">
        <v>27.133866666666666</v>
      </c>
      <c r="D18" s="23">
        <v>27.133866666666666</v>
      </c>
      <c r="E18" s="23">
        <v>21.894999999999996</v>
      </c>
      <c r="F18" s="23">
        <v>21.894999999999996</v>
      </c>
      <c r="G18" s="23">
        <v>16.672166666666666</v>
      </c>
      <c r="H18" s="23">
        <v>16.672166666666666</v>
      </c>
      <c r="I18" s="23">
        <v>27.794999999999998</v>
      </c>
      <c r="J18" s="23">
        <v>22.590250000000001</v>
      </c>
      <c r="K18" s="22">
        <v>21.160749999999997</v>
      </c>
      <c r="L18" s="23">
        <v>25.0305</v>
      </c>
      <c r="M18" s="23">
        <v>24.999750000000002</v>
      </c>
      <c r="N18" s="23">
        <v>20.767499999999998</v>
      </c>
      <c r="O18" s="23">
        <v>20.767499999999998</v>
      </c>
      <c r="P18" s="23">
        <v>31.117000000000001</v>
      </c>
      <c r="Q18" s="23">
        <v>20.401833333333332</v>
      </c>
      <c r="R18" s="25">
        <f t="shared" ref="R18:R25" si="0">SUM(B18:Q18)</f>
        <v>364.08014999999995</v>
      </c>
      <c r="S18" s="138">
        <v>29</v>
      </c>
      <c r="T18" s="2"/>
      <c r="U18" s="19"/>
    </row>
    <row r="19" spans="1:30" ht="40" customHeight="1" x14ac:dyDescent="0.35">
      <c r="A19" s="92" t="s">
        <v>13</v>
      </c>
      <c r="B19" s="22">
        <v>20.682333333333332</v>
      </c>
      <c r="C19" s="23">
        <v>31.380688888888887</v>
      </c>
      <c r="D19" s="23">
        <v>31.541688888888885</v>
      </c>
      <c r="E19" s="23">
        <v>25.858750000000004</v>
      </c>
      <c r="F19" s="23">
        <v>25.858750000000004</v>
      </c>
      <c r="G19" s="23">
        <v>19.933388888888889</v>
      </c>
      <c r="H19" s="23">
        <v>19.933388888888889</v>
      </c>
      <c r="I19" s="23">
        <v>33.410166666666669</v>
      </c>
      <c r="J19" s="23">
        <v>27.146958333333334</v>
      </c>
      <c r="K19" s="22">
        <v>24.193208333333331</v>
      </c>
      <c r="L19" s="23">
        <v>29.025750000000002</v>
      </c>
      <c r="M19" s="23">
        <v>28.990041666666666</v>
      </c>
      <c r="N19" s="23">
        <v>24.226083333333332</v>
      </c>
      <c r="O19" s="23">
        <v>24.305416666666662</v>
      </c>
      <c r="P19" s="23">
        <v>36.633000000000003</v>
      </c>
      <c r="Q19" s="23">
        <v>24.316777777777776</v>
      </c>
      <c r="R19" s="25">
        <f t="shared" si="0"/>
        <v>427.43639166666668</v>
      </c>
      <c r="T19" s="2"/>
      <c r="U19" s="19"/>
    </row>
    <row r="20" spans="1:30" ht="39.75" customHeight="1" x14ac:dyDescent="0.35">
      <c r="A20" s="91" t="s">
        <v>14</v>
      </c>
      <c r="B20" s="76">
        <v>20.682333333333332</v>
      </c>
      <c r="C20" s="23">
        <v>31.380688888888887</v>
      </c>
      <c r="D20" s="23">
        <v>31.541688888888881</v>
      </c>
      <c r="E20" s="23">
        <v>25.858750000000004</v>
      </c>
      <c r="F20" s="23">
        <v>25.858750000000004</v>
      </c>
      <c r="G20" s="23">
        <v>19.933388888888892</v>
      </c>
      <c r="H20" s="23">
        <v>19.933388888888892</v>
      </c>
      <c r="I20" s="23">
        <v>34.123466666666666</v>
      </c>
      <c r="J20" s="23">
        <v>27.726558333333333</v>
      </c>
      <c r="K20" s="22">
        <v>23.731208333333331</v>
      </c>
      <c r="L20" s="23">
        <v>28.456650000000003</v>
      </c>
      <c r="M20" s="23">
        <v>28.42164166666667</v>
      </c>
      <c r="N20" s="23">
        <v>24.226083333333328</v>
      </c>
      <c r="O20" s="23">
        <v>24.305416666666666</v>
      </c>
      <c r="P20" s="23">
        <v>36.632999999999996</v>
      </c>
      <c r="Q20" s="23">
        <v>24.31677777777778</v>
      </c>
      <c r="R20" s="25">
        <f t="shared" si="0"/>
        <v>427.12979166666668</v>
      </c>
      <c r="T20" s="2"/>
      <c r="U20" s="19"/>
    </row>
    <row r="21" spans="1:30" ht="40" customHeight="1" x14ac:dyDescent="0.35">
      <c r="A21" s="92" t="s">
        <v>15</v>
      </c>
      <c r="B21" s="22">
        <v>20.682333333333332</v>
      </c>
      <c r="C21" s="23">
        <v>31.380688888888887</v>
      </c>
      <c r="D21" s="23">
        <v>31.541688888888881</v>
      </c>
      <c r="E21" s="23">
        <v>25.858750000000004</v>
      </c>
      <c r="F21" s="23">
        <v>25.858750000000004</v>
      </c>
      <c r="G21" s="23">
        <v>19.933388888888892</v>
      </c>
      <c r="H21" s="23">
        <v>19.933388888888892</v>
      </c>
      <c r="I21" s="23">
        <v>34.123466666666666</v>
      </c>
      <c r="J21" s="23">
        <v>27.726558333333333</v>
      </c>
      <c r="K21" s="22">
        <v>23.731208333333331</v>
      </c>
      <c r="L21" s="23">
        <v>28.456650000000003</v>
      </c>
      <c r="M21" s="23">
        <v>28.42164166666667</v>
      </c>
      <c r="N21" s="23">
        <v>24.226083333333328</v>
      </c>
      <c r="O21" s="23">
        <v>24.305416666666666</v>
      </c>
      <c r="P21" s="23">
        <v>36.632999999999996</v>
      </c>
      <c r="Q21" s="23">
        <v>24.31677777777778</v>
      </c>
      <c r="R21" s="25">
        <f t="shared" si="0"/>
        <v>427.12979166666668</v>
      </c>
      <c r="T21" s="2"/>
      <c r="U21" s="19"/>
    </row>
    <row r="22" spans="1:30" ht="40" customHeight="1" x14ac:dyDescent="0.35">
      <c r="A22" s="91" t="s">
        <v>16</v>
      </c>
      <c r="B22" s="22">
        <v>20.682333333333332</v>
      </c>
      <c r="C22" s="23">
        <v>31.380688888888887</v>
      </c>
      <c r="D22" s="23">
        <v>31.541688888888881</v>
      </c>
      <c r="E22" s="23">
        <v>25.858750000000004</v>
      </c>
      <c r="F22" s="23">
        <v>25.858750000000004</v>
      </c>
      <c r="G22" s="23">
        <v>19.933388888888892</v>
      </c>
      <c r="H22" s="23">
        <v>19.933388888888892</v>
      </c>
      <c r="I22" s="23">
        <v>34.123466666666666</v>
      </c>
      <c r="J22" s="23">
        <v>27.726558333333333</v>
      </c>
      <c r="K22" s="22">
        <v>23.731208333333331</v>
      </c>
      <c r="L22" s="23">
        <v>28.456650000000003</v>
      </c>
      <c r="M22" s="23">
        <v>28.42164166666667</v>
      </c>
      <c r="N22" s="23">
        <v>24.226083333333328</v>
      </c>
      <c r="O22" s="23">
        <v>24.305416666666666</v>
      </c>
      <c r="P22" s="23">
        <v>36.632999999999996</v>
      </c>
      <c r="Q22" s="23">
        <v>24.31677777777778</v>
      </c>
      <c r="R22" s="25">
        <f t="shared" si="0"/>
        <v>427.12979166666668</v>
      </c>
      <c r="T22" s="2"/>
      <c r="U22" s="19"/>
    </row>
    <row r="23" spans="1:30" ht="40" customHeight="1" x14ac:dyDescent="0.35">
      <c r="A23" s="92" t="s">
        <v>17</v>
      </c>
      <c r="B23" s="22">
        <v>20.682333333333332</v>
      </c>
      <c r="C23" s="23">
        <v>31.380688888888887</v>
      </c>
      <c r="D23" s="23">
        <v>31.541688888888881</v>
      </c>
      <c r="E23" s="23">
        <v>25.858750000000004</v>
      </c>
      <c r="F23" s="23">
        <v>25.858750000000004</v>
      </c>
      <c r="G23" s="23">
        <v>19.933388888888892</v>
      </c>
      <c r="H23" s="23">
        <v>19.933388888888892</v>
      </c>
      <c r="I23" s="23">
        <v>34.123466666666666</v>
      </c>
      <c r="J23" s="23">
        <v>27.726558333333333</v>
      </c>
      <c r="K23" s="22">
        <v>23.731208333333331</v>
      </c>
      <c r="L23" s="23">
        <v>28.456650000000003</v>
      </c>
      <c r="M23" s="23">
        <v>28.42164166666667</v>
      </c>
      <c r="N23" s="23">
        <v>24.226083333333328</v>
      </c>
      <c r="O23" s="23">
        <v>24.305416666666666</v>
      </c>
      <c r="P23" s="23">
        <v>36.632999999999996</v>
      </c>
      <c r="Q23" s="23">
        <v>24.31677777777778</v>
      </c>
      <c r="R23" s="25">
        <f t="shared" si="0"/>
        <v>427.12979166666668</v>
      </c>
      <c r="T23" s="2"/>
      <c r="U23" s="19"/>
    </row>
    <row r="24" spans="1:30" ht="40" customHeight="1" x14ac:dyDescent="0.35">
      <c r="A24" s="91" t="s">
        <v>18</v>
      </c>
      <c r="B24" s="22">
        <v>20.682333333333332</v>
      </c>
      <c r="C24" s="23">
        <v>31.380688888888887</v>
      </c>
      <c r="D24" s="23">
        <v>31.541688888888881</v>
      </c>
      <c r="E24" s="23">
        <v>25.858750000000004</v>
      </c>
      <c r="F24" s="23">
        <v>25.858750000000004</v>
      </c>
      <c r="G24" s="23">
        <v>19.933388888888892</v>
      </c>
      <c r="H24" s="23">
        <v>19.933388888888892</v>
      </c>
      <c r="I24" s="23">
        <v>34.123466666666666</v>
      </c>
      <c r="J24" s="23">
        <v>27.726558333333333</v>
      </c>
      <c r="K24" s="22">
        <v>23.731208333333331</v>
      </c>
      <c r="L24" s="23">
        <v>28.456650000000003</v>
      </c>
      <c r="M24" s="23">
        <v>28.42164166666667</v>
      </c>
      <c r="N24" s="23">
        <v>24.226083333333328</v>
      </c>
      <c r="O24" s="23">
        <v>24.305416666666666</v>
      </c>
      <c r="P24" s="23">
        <v>36.632999999999996</v>
      </c>
      <c r="Q24" s="23">
        <v>24.31677777777778</v>
      </c>
      <c r="R24" s="25">
        <f t="shared" si="0"/>
        <v>427.12979166666668</v>
      </c>
      <c r="T24" s="2"/>
    </row>
    <row r="25" spans="1:30" ht="41.5" customHeight="1" x14ac:dyDescent="0.35">
      <c r="A25" s="92" t="s">
        <v>10</v>
      </c>
      <c r="B25" s="26">
        <f t="shared" ref="B25:C25" si="1">SUM(B18:B24)</f>
        <v>142.142</v>
      </c>
      <c r="C25" s="27">
        <f t="shared" si="1"/>
        <v>215.41800000000001</v>
      </c>
      <c r="D25" s="27">
        <f>SUM(D18:D24)</f>
        <v>216.38399999999993</v>
      </c>
      <c r="E25" s="27">
        <f t="shared" ref="E25:G25" si="2">SUM(E18:E24)</f>
        <v>177.04750000000001</v>
      </c>
      <c r="F25" s="27">
        <f t="shared" si="2"/>
        <v>177.04750000000001</v>
      </c>
      <c r="G25" s="27">
        <f t="shared" si="2"/>
        <v>136.27250000000001</v>
      </c>
      <c r="H25" s="27">
        <f>SUM(H18:H24)</f>
        <v>136.27250000000001</v>
      </c>
      <c r="I25" s="27">
        <f t="shared" ref="I25:J25" si="3">SUM(I18:I24)</f>
        <v>231.82250000000002</v>
      </c>
      <c r="J25" s="27">
        <f t="shared" si="3"/>
        <v>188.37000000000003</v>
      </c>
      <c r="K25" s="26">
        <f>SUM(K18:K24)</f>
        <v>164.01</v>
      </c>
      <c r="L25" s="27">
        <f t="shared" ref="L25:N25" si="4">SUM(L18:L24)</f>
        <v>196.33949999999999</v>
      </c>
      <c r="M25" s="27">
        <f t="shared" si="4"/>
        <v>196.09799999999998</v>
      </c>
      <c r="N25" s="27">
        <f t="shared" si="4"/>
        <v>166.12399999999994</v>
      </c>
      <c r="O25" s="27">
        <f>SUM(O18:O24)</f>
        <v>166.60000000000002</v>
      </c>
      <c r="P25" s="27">
        <f t="shared" ref="P25:Q25" si="5">SUM(P18:P24)</f>
        <v>250.91499999999996</v>
      </c>
      <c r="Q25" s="27">
        <f t="shared" si="5"/>
        <v>166.30250000000004</v>
      </c>
      <c r="R25" s="25">
        <f t="shared" si="0"/>
        <v>2927.1655000000001</v>
      </c>
    </row>
    <row r="26" spans="1:30" s="2" customFormat="1" ht="36.75" customHeight="1" x14ac:dyDescent="0.35">
      <c r="A26" s="93" t="s">
        <v>19</v>
      </c>
      <c r="B26" s="29">
        <v>35.5</v>
      </c>
      <c r="C26" s="30">
        <v>34.5</v>
      </c>
      <c r="D26" s="30">
        <v>34.5</v>
      </c>
      <c r="E26" s="30">
        <v>33.5</v>
      </c>
      <c r="F26" s="30">
        <v>33.5</v>
      </c>
      <c r="G26" s="30">
        <v>32.5</v>
      </c>
      <c r="H26" s="30">
        <v>32.5</v>
      </c>
      <c r="I26" s="30">
        <v>32.5</v>
      </c>
      <c r="J26" s="30">
        <v>32.5</v>
      </c>
      <c r="K26" s="29">
        <v>35.5</v>
      </c>
      <c r="L26" s="30">
        <v>34.5</v>
      </c>
      <c r="M26" s="30">
        <v>34.5</v>
      </c>
      <c r="N26" s="30">
        <v>34</v>
      </c>
      <c r="O26" s="30">
        <v>34</v>
      </c>
      <c r="P26" s="30">
        <v>33.5</v>
      </c>
      <c r="Q26" s="30">
        <v>32.5</v>
      </c>
      <c r="R26" s="32">
        <f>+((R25/R27)/7)*1000</f>
        <v>33.725824663279298</v>
      </c>
    </row>
    <row r="27" spans="1:30" s="2" customFormat="1" ht="33" customHeight="1" x14ac:dyDescent="0.35">
      <c r="A27" s="94" t="s">
        <v>20</v>
      </c>
      <c r="B27" s="33">
        <v>572</v>
      </c>
      <c r="C27" s="34">
        <v>892</v>
      </c>
      <c r="D27" s="34">
        <v>896</v>
      </c>
      <c r="E27" s="34">
        <v>755</v>
      </c>
      <c r="F27" s="34">
        <v>755</v>
      </c>
      <c r="G27" s="34">
        <v>599</v>
      </c>
      <c r="H27" s="34">
        <v>599</v>
      </c>
      <c r="I27" s="34">
        <v>1019</v>
      </c>
      <c r="J27" s="34">
        <v>828</v>
      </c>
      <c r="K27" s="33">
        <v>660</v>
      </c>
      <c r="L27" s="34">
        <v>813</v>
      </c>
      <c r="M27" s="34">
        <v>812</v>
      </c>
      <c r="N27" s="34">
        <v>698</v>
      </c>
      <c r="O27" s="34">
        <v>700</v>
      </c>
      <c r="P27" s="34">
        <v>1070</v>
      </c>
      <c r="Q27" s="34">
        <v>731</v>
      </c>
      <c r="R27" s="36">
        <f>SUM(B27:Q27)</f>
        <v>12399</v>
      </c>
      <c r="S27" s="2">
        <f>((R25*1000)/R27)/7</f>
        <v>33.725824663279298</v>
      </c>
    </row>
    <row r="28" spans="1:30" s="2" customFormat="1" ht="33" customHeight="1" x14ac:dyDescent="0.35">
      <c r="A28" s="95" t="s">
        <v>21</v>
      </c>
      <c r="B28" s="37">
        <f>((B27*B26)*7/1000-B18-B19)/5</f>
        <v>20.682333333333332</v>
      </c>
      <c r="C28" s="38">
        <f t="shared" ref="C28:Q28" si="6">((C27*C26)*7/1000-C18-C19)/5</f>
        <v>31.380688888888887</v>
      </c>
      <c r="D28" s="38">
        <f t="shared" si="6"/>
        <v>31.541688888888881</v>
      </c>
      <c r="E28" s="38">
        <f t="shared" si="6"/>
        <v>25.858750000000004</v>
      </c>
      <c r="F28" s="38">
        <f t="shared" si="6"/>
        <v>25.858750000000004</v>
      </c>
      <c r="G28" s="38">
        <f t="shared" si="6"/>
        <v>19.933388888888892</v>
      </c>
      <c r="H28" s="38">
        <f t="shared" si="6"/>
        <v>19.933388888888892</v>
      </c>
      <c r="I28" s="38">
        <f t="shared" si="6"/>
        <v>34.123466666666666</v>
      </c>
      <c r="J28" s="38">
        <f t="shared" si="6"/>
        <v>27.726558333333333</v>
      </c>
      <c r="K28" s="37">
        <f t="shared" si="6"/>
        <v>23.731208333333331</v>
      </c>
      <c r="L28" s="38">
        <f t="shared" si="6"/>
        <v>28.456650000000003</v>
      </c>
      <c r="M28" s="38">
        <f t="shared" si="6"/>
        <v>28.42164166666667</v>
      </c>
      <c r="N28" s="38">
        <f t="shared" si="6"/>
        <v>24.226083333333328</v>
      </c>
      <c r="O28" s="38">
        <f t="shared" si="6"/>
        <v>24.305416666666666</v>
      </c>
      <c r="P28" s="38">
        <f t="shared" si="6"/>
        <v>36.632999999999996</v>
      </c>
      <c r="Q28" s="38">
        <f t="shared" si="6"/>
        <v>24.31677777777778</v>
      </c>
      <c r="R28" s="40"/>
    </row>
    <row r="29" spans="1:30" ht="33.75" customHeight="1" x14ac:dyDescent="0.35">
      <c r="A29" s="96" t="s">
        <v>22</v>
      </c>
      <c r="B29" s="41">
        <f t="shared" ref="B29:C29" si="7">((B27*B26)*7)/1000</f>
        <v>142.142</v>
      </c>
      <c r="C29" s="42">
        <f t="shared" si="7"/>
        <v>215.41800000000001</v>
      </c>
      <c r="D29" s="42">
        <f>((D27*D26)*7)/1000</f>
        <v>216.38399999999999</v>
      </c>
      <c r="E29" s="42">
        <f>((E27*E26)*7)/1000</f>
        <v>177.04750000000001</v>
      </c>
      <c r="F29" s="42">
        <f t="shared" ref="F29:G29" si="8">((F27*F26)*7)/1000</f>
        <v>177.04750000000001</v>
      </c>
      <c r="G29" s="42">
        <f t="shared" si="8"/>
        <v>136.27250000000001</v>
      </c>
      <c r="H29" s="42">
        <f>((H27*H26)*7)/1000</f>
        <v>136.27250000000001</v>
      </c>
      <c r="I29" s="42">
        <f>((I27*I26)*7)/1000</f>
        <v>231.82249999999999</v>
      </c>
      <c r="J29" s="42">
        <f t="shared" ref="J29" si="9">((J27*J26)*7)/1000</f>
        <v>188.37</v>
      </c>
      <c r="K29" s="41">
        <f>((K27*K26)*7)/1000</f>
        <v>164.01</v>
      </c>
      <c r="L29" s="42">
        <f>((L27*L26)*7)/1000</f>
        <v>196.33949999999999</v>
      </c>
      <c r="M29" s="42">
        <f t="shared" ref="M29:Q29" si="10">((M27*M26)*7)/1000</f>
        <v>196.09800000000001</v>
      </c>
      <c r="N29" s="42">
        <f t="shared" si="10"/>
        <v>166.124</v>
      </c>
      <c r="O29" s="43">
        <f t="shared" si="10"/>
        <v>166.6</v>
      </c>
      <c r="P29" s="43">
        <f t="shared" si="10"/>
        <v>250.91499999999999</v>
      </c>
      <c r="Q29" s="43">
        <f t="shared" si="10"/>
        <v>166.30250000000001</v>
      </c>
      <c r="R29" s="45"/>
    </row>
    <row r="30" spans="1:30" ht="33.75" customHeight="1" thickBot="1" x14ac:dyDescent="0.4">
      <c r="A30" s="97" t="s">
        <v>23</v>
      </c>
      <c r="B30" s="46">
        <f t="shared" ref="B30:C30" si="11">+(B25/B27)/7*1000</f>
        <v>35.5</v>
      </c>
      <c r="C30" s="47">
        <f t="shared" si="11"/>
        <v>34.5</v>
      </c>
      <c r="D30" s="47">
        <f>+(D25/D27)/7*1000</f>
        <v>34.499999999999986</v>
      </c>
      <c r="E30" s="47">
        <f t="shared" ref="E30:G30" si="12">+(E25/E27)/7*1000</f>
        <v>33.5</v>
      </c>
      <c r="F30" s="47">
        <f t="shared" si="12"/>
        <v>33.5</v>
      </c>
      <c r="G30" s="47">
        <f t="shared" si="12"/>
        <v>32.5</v>
      </c>
      <c r="H30" s="47">
        <f>+(H25/H27)/7*1000</f>
        <v>32.5</v>
      </c>
      <c r="I30" s="47">
        <f t="shared" ref="I30:J30" si="13">+(I25/I27)/7*1000</f>
        <v>32.5</v>
      </c>
      <c r="J30" s="47">
        <f t="shared" si="13"/>
        <v>32.500000000000007</v>
      </c>
      <c r="K30" s="46">
        <f>+(K25/K27)/7*1000</f>
        <v>35.5</v>
      </c>
      <c r="L30" s="47">
        <f t="shared" ref="L30:Q30" si="14">+(L25/L27)/7*1000</f>
        <v>34.499999999999993</v>
      </c>
      <c r="M30" s="47">
        <f t="shared" si="14"/>
        <v>34.499999999999993</v>
      </c>
      <c r="N30" s="47">
        <f t="shared" si="14"/>
        <v>33.999999999999986</v>
      </c>
      <c r="O30" s="47">
        <f t="shared" si="14"/>
        <v>34.000000000000007</v>
      </c>
      <c r="P30" s="47">
        <f t="shared" si="14"/>
        <v>33.499999999999993</v>
      </c>
      <c r="Q30" s="47">
        <f t="shared" si="14"/>
        <v>32.500000000000007</v>
      </c>
      <c r="R30" s="49"/>
    </row>
    <row r="31" spans="1:30" ht="33.75" customHeight="1" x14ac:dyDescent="0.35">
      <c r="A31" s="50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</row>
    <row r="32" spans="1:30" ht="33.75" customHeight="1" x14ac:dyDescent="0.35">
      <c r="A32" s="50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0"/>
    </row>
    <row r="33" spans="1:30" ht="33.75" customHeight="1" x14ac:dyDescent="0.35">
      <c r="A33" s="50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0"/>
    </row>
    <row r="34" spans="1:30" ht="33.75" customHeight="1" x14ac:dyDescent="0.35">
      <c r="A34" s="50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0"/>
    </row>
    <row r="35" spans="1:30" s="2" customFormat="1" ht="33.75" customHeight="1" thickBot="1" x14ac:dyDescent="0.4"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3"/>
    </row>
    <row r="36" spans="1:30" ht="33.75" customHeight="1" x14ac:dyDescent="0.35">
      <c r="A36" s="88" t="s">
        <v>24</v>
      </c>
      <c r="B36" s="295" t="s">
        <v>25</v>
      </c>
      <c r="C36" s="296"/>
      <c r="D36" s="296"/>
      <c r="E36" s="296"/>
      <c r="F36" s="296"/>
      <c r="G36" s="296"/>
      <c r="H36" s="99"/>
      <c r="I36" s="53" t="s">
        <v>26</v>
      </c>
      <c r="J36" s="107"/>
      <c r="K36" s="301" t="s">
        <v>25</v>
      </c>
      <c r="L36" s="301"/>
      <c r="M36" s="301"/>
      <c r="N36" s="301"/>
      <c r="O36" s="295"/>
      <c r="P36" s="111"/>
      <c r="Q36" s="54"/>
      <c r="R36" s="54"/>
      <c r="S36" s="3"/>
      <c r="T36" s="3"/>
      <c r="U36" s="55"/>
      <c r="V36" s="3"/>
      <c r="W36" s="54"/>
      <c r="X36" s="54"/>
      <c r="Y36" s="54"/>
      <c r="Z36" s="3"/>
    </row>
    <row r="37" spans="1:30" ht="33.75" customHeight="1" x14ac:dyDescent="0.35">
      <c r="A37" s="89" t="s">
        <v>27</v>
      </c>
      <c r="B37" s="98"/>
      <c r="C37" s="15"/>
      <c r="D37" s="15"/>
      <c r="E37" s="15"/>
      <c r="F37" s="15"/>
      <c r="G37" s="15"/>
      <c r="H37" s="100" t="s">
        <v>10</v>
      </c>
      <c r="J37" s="108"/>
      <c r="K37" s="98"/>
      <c r="L37" s="15"/>
      <c r="M37" s="15"/>
      <c r="N37" s="15"/>
      <c r="O37" s="15"/>
      <c r="P37" s="100" t="s">
        <v>10</v>
      </c>
      <c r="Q37" s="57"/>
      <c r="R37" s="57"/>
      <c r="S37" s="58"/>
      <c r="T37" s="3"/>
      <c r="U37" s="3"/>
      <c r="V37" s="55"/>
      <c r="W37" s="3"/>
      <c r="X37" s="54"/>
      <c r="Y37" s="54"/>
      <c r="Z37" s="54"/>
    </row>
    <row r="38" spans="1:30" ht="33.75" customHeight="1" x14ac:dyDescent="0.35">
      <c r="A38" s="90" t="s">
        <v>11</v>
      </c>
      <c r="B38" s="78">
        <v>1</v>
      </c>
      <c r="C38" s="20">
        <v>2</v>
      </c>
      <c r="D38" s="20">
        <v>3</v>
      </c>
      <c r="E38" s="20">
        <v>4</v>
      </c>
      <c r="F38" s="20">
        <v>5</v>
      </c>
      <c r="G38" s="20">
        <v>6</v>
      </c>
      <c r="H38" s="100"/>
      <c r="J38" s="109" t="s">
        <v>11</v>
      </c>
      <c r="K38" s="98">
        <v>1</v>
      </c>
      <c r="L38" s="56">
        <v>2</v>
      </c>
      <c r="M38" s="56">
        <v>3</v>
      </c>
      <c r="N38" s="56">
        <v>4</v>
      </c>
      <c r="O38" s="56">
        <v>5</v>
      </c>
      <c r="P38" s="100"/>
      <c r="Q38" s="57"/>
      <c r="R38" s="57"/>
      <c r="S38" s="59"/>
      <c r="T38" s="2"/>
      <c r="U38" s="60"/>
      <c r="V38" s="60"/>
      <c r="W38" s="2"/>
      <c r="X38" s="2"/>
      <c r="Y38" s="2"/>
      <c r="Z38" s="2"/>
    </row>
    <row r="39" spans="1:30" ht="33.75" customHeight="1" x14ac:dyDescent="0.35">
      <c r="A39" s="91" t="s">
        <v>12</v>
      </c>
      <c r="B39" s="22">
        <v>14.196</v>
      </c>
      <c r="C39" s="79">
        <v>17.195499999999999</v>
      </c>
      <c r="D39" s="79">
        <v>16.887499999999999</v>
      </c>
      <c r="E39" s="79">
        <v>23.38</v>
      </c>
      <c r="F39" s="79">
        <v>21.247916666666665</v>
      </c>
      <c r="G39" s="79">
        <v>12.960500000000001</v>
      </c>
      <c r="H39" s="101">
        <f t="shared" ref="H39:H46" si="15">SUM(B39:G39)</f>
        <v>105.86741666666666</v>
      </c>
      <c r="I39" s="138"/>
      <c r="J39" s="91" t="s">
        <v>12</v>
      </c>
      <c r="K39" s="79">
        <v>50.933999999999997</v>
      </c>
      <c r="L39" s="79">
        <v>51.09</v>
      </c>
      <c r="M39" s="79">
        <v>51.167999999999999</v>
      </c>
      <c r="N39" s="79">
        <v>51.48</v>
      </c>
      <c r="O39" s="79">
        <v>51.246000000000002</v>
      </c>
      <c r="P39" s="101">
        <f t="shared" ref="P39:P46" si="16">SUM(K39:O39)</f>
        <v>255.91800000000001</v>
      </c>
      <c r="Q39" s="2">
        <v>78</v>
      </c>
      <c r="R39" s="61"/>
      <c r="S39" s="62"/>
      <c r="T39" s="2"/>
      <c r="U39" s="60"/>
      <c r="V39" s="60"/>
      <c r="W39" s="2"/>
      <c r="X39" s="2"/>
      <c r="Y39" s="2"/>
      <c r="Z39" s="2"/>
    </row>
    <row r="40" spans="1:30" ht="33.75" customHeight="1" x14ac:dyDescent="0.35">
      <c r="A40" s="92" t="s">
        <v>13</v>
      </c>
      <c r="B40" s="79">
        <v>16.3765</v>
      </c>
      <c r="C40" s="79">
        <v>20.021750000000001</v>
      </c>
      <c r="D40" s="79">
        <v>20.073083333333333</v>
      </c>
      <c r="E40" s="79">
        <v>27.725833333333338</v>
      </c>
      <c r="F40" s="79">
        <v>25.317347222222221</v>
      </c>
      <c r="G40" s="79">
        <v>15.553416666666669</v>
      </c>
      <c r="H40" s="101">
        <f t="shared" si="15"/>
        <v>125.06793055555556</v>
      </c>
      <c r="I40" s="2"/>
      <c r="J40" s="92" t="s">
        <v>13</v>
      </c>
      <c r="K40" s="79">
        <f>K48*$Q$40/1000</f>
        <v>58.59</v>
      </c>
      <c r="L40" s="79">
        <f t="shared" ref="L40:O40" si="17">L48*$Q$40/1000</f>
        <v>58.86</v>
      </c>
      <c r="M40" s="79">
        <f t="shared" si="17"/>
        <v>58.77</v>
      </c>
      <c r="N40" s="79">
        <f t="shared" si="17"/>
        <v>59.4</v>
      </c>
      <c r="O40" s="79">
        <f t="shared" si="17"/>
        <v>59.04</v>
      </c>
      <c r="P40" s="101">
        <f t="shared" si="16"/>
        <v>294.66000000000003</v>
      </c>
      <c r="Q40" s="2">
        <v>90</v>
      </c>
      <c r="R40" s="61"/>
      <c r="S40" s="59"/>
      <c r="T40" s="2"/>
      <c r="U40" s="60"/>
      <c r="V40" s="60"/>
      <c r="W40" s="2"/>
      <c r="X40" s="2"/>
      <c r="Y40" s="2"/>
      <c r="Z40" s="2"/>
    </row>
    <row r="41" spans="1:30" ht="33.75" customHeight="1" x14ac:dyDescent="0.35">
      <c r="A41" s="91" t="s">
        <v>14</v>
      </c>
      <c r="B41" s="80">
        <v>16.055200000000003</v>
      </c>
      <c r="C41" s="23">
        <v>20.021750000000001</v>
      </c>
      <c r="D41" s="23">
        <v>19.669183333333333</v>
      </c>
      <c r="E41" s="23">
        <v>27.725833333333338</v>
      </c>
      <c r="F41" s="23">
        <v>25.317347222222217</v>
      </c>
      <c r="G41" s="23">
        <v>15.553416666666669</v>
      </c>
      <c r="H41" s="101">
        <f t="shared" si="15"/>
        <v>124.34273055555556</v>
      </c>
      <c r="I41" s="2"/>
      <c r="J41" s="91" t="s">
        <v>14</v>
      </c>
      <c r="K41" s="80">
        <f>K48*$Q$41/1000</f>
        <v>59.892000000000003</v>
      </c>
      <c r="L41" s="23">
        <f t="shared" ref="L41:O41" si="18">L48*$Q$41/1000</f>
        <v>60.167999999999999</v>
      </c>
      <c r="M41" s="23">
        <f t="shared" si="18"/>
        <v>60.076000000000001</v>
      </c>
      <c r="N41" s="23">
        <f t="shared" si="18"/>
        <v>60.72</v>
      </c>
      <c r="O41" s="23">
        <f t="shared" si="18"/>
        <v>60.351999999999997</v>
      </c>
      <c r="P41" s="101">
        <f t="shared" si="16"/>
        <v>301.20799999999997</v>
      </c>
      <c r="Q41" s="2">
        <v>92</v>
      </c>
      <c r="R41" s="61"/>
      <c r="S41" s="52"/>
      <c r="T41" s="2"/>
      <c r="U41" s="60"/>
      <c r="V41" s="60"/>
      <c r="W41" s="2"/>
      <c r="X41" s="2"/>
      <c r="Y41" s="2"/>
      <c r="Z41" s="2"/>
    </row>
    <row r="42" spans="1:30" ht="33.75" customHeight="1" x14ac:dyDescent="0.35">
      <c r="A42" s="92" t="s">
        <v>15</v>
      </c>
      <c r="B42" s="79">
        <v>16.055200000000003</v>
      </c>
      <c r="C42" s="79">
        <v>20.021750000000001</v>
      </c>
      <c r="D42" s="79">
        <v>19.669183333333333</v>
      </c>
      <c r="E42" s="79">
        <v>27.725833333333338</v>
      </c>
      <c r="F42" s="79">
        <v>25.317347222222217</v>
      </c>
      <c r="G42" s="79">
        <v>15.553416666666669</v>
      </c>
      <c r="H42" s="101">
        <f t="shared" si="15"/>
        <v>124.34273055555556</v>
      </c>
      <c r="I42" s="2"/>
      <c r="J42" s="92" t="s">
        <v>15</v>
      </c>
      <c r="K42" s="79">
        <f>K48*$Q$42/1000</f>
        <v>61.844999999999999</v>
      </c>
      <c r="L42" s="79">
        <f t="shared" ref="L42:O42" si="19">L48*$Q$42/1000</f>
        <v>62.13</v>
      </c>
      <c r="M42" s="79">
        <f t="shared" si="19"/>
        <v>62.034999999999997</v>
      </c>
      <c r="N42" s="79">
        <f t="shared" si="19"/>
        <v>62.7</v>
      </c>
      <c r="O42" s="79">
        <f t="shared" si="19"/>
        <v>62.32</v>
      </c>
      <c r="P42" s="101">
        <f t="shared" si="16"/>
        <v>311.02999999999997</v>
      </c>
      <c r="Q42" s="2">
        <v>95</v>
      </c>
      <c r="R42" s="61"/>
      <c r="S42" s="52"/>
      <c r="T42" s="2"/>
      <c r="U42" s="60"/>
      <c r="V42" s="60"/>
      <c r="W42" s="2"/>
      <c r="X42" s="2"/>
      <c r="Y42" s="2"/>
      <c r="Z42" s="2"/>
    </row>
    <row r="43" spans="1:30" ht="33.75" customHeight="1" x14ac:dyDescent="0.35">
      <c r="A43" s="91" t="s">
        <v>16</v>
      </c>
      <c r="B43" s="79">
        <v>16.055200000000003</v>
      </c>
      <c r="C43" s="79">
        <v>20.021750000000001</v>
      </c>
      <c r="D43" s="79">
        <v>19.669183333333333</v>
      </c>
      <c r="E43" s="79">
        <v>27.725833333333338</v>
      </c>
      <c r="F43" s="79">
        <v>25.317347222222217</v>
      </c>
      <c r="G43" s="79">
        <v>15.553416666666669</v>
      </c>
      <c r="H43" s="101">
        <f t="shared" si="15"/>
        <v>124.34273055555556</v>
      </c>
      <c r="I43" s="2"/>
      <c r="J43" s="91" t="s">
        <v>16</v>
      </c>
      <c r="K43" s="79">
        <f>K48*$Q$43/1000</f>
        <v>64.448999999999998</v>
      </c>
      <c r="L43" s="79">
        <f t="shared" ref="L43:O43" si="20">L48*$Q$43/1000</f>
        <v>64.745999999999995</v>
      </c>
      <c r="M43" s="79">
        <f t="shared" si="20"/>
        <v>64.647000000000006</v>
      </c>
      <c r="N43" s="79">
        <f t="shared" si="20"/>
        <v>65.34</v>
      </c>
      <c r="O43" s="79">
        <f t="shared" si="20"/>
        <v>64.944000000000003</v>
      </c>
      <c r="P43" s="101">
        <f t="shared" si="16"/>
        <v>324.12600000000003</v>
      </c>
      <c r="Q43" s="2">
        <v>99</v>
      </c>
      <c r="R43" s="61"/>
      <c r="S43" s="52"/>
      <c r="T43" s="2"/>
      <c r="U43" s="60"/>
      <c r="V43" s="60"/>
      <c r="W43" s="2"/>
      <c r="X43" s="2"/>
      <c r="Y43" s="2"/>
      <c r="Z43" s="2"/>
    </row>
    <row r="44" spans="1:30" ht="33.75" customHeight="1" x14ac:dyDescent="0.35">
      <c r="A44" s="92" t="s">
        <v>17</v>
      </c>
      <c r="B44" s="79">
        <v>16.055200000000003</v>
      </c>
      <c r="C44" s="79">
        <v>20.021750000000001</v>
      </c>
      <c r="D44" s="79">
        <v>19.669183333333333</v>
      </c>
      <c r="E44" s="79">
        <v>27.725833333333338</v>
      </c>
      <c r="F44" s="79">
        <v>25.317347222222217</v>
      </c>
      <c r="G44" s="79">
        <v>15.553416666666669</v>
      </c>
      <c r="H44" s="101">
        <f t="shared" si="15"/>
        <v>124.34273055555556</v>
      </c>
      <c r="I44" s="2"/>
      <c r="J44" s="92" t="s">
        <v>17</v>
      </c>
      <c r="K44" s="79">
        <f>K48*$Q$44/1000</f>
        <v>67.378500000000003</v>
      </c>
      <c r="L44" s="79">
        <f t="shared" ref="L44:O44" si="21">L48*$Q$44/1000</f>
        <v>67.688999999999993</v>
      </c>
      <c r="M44" s="79">
        <f t="shared" si="21"/>
        <v>67.585499999999996</v>
      </c>
      <c r="N44" s="79">
        <f t="shared" si="21"/>
        <v>68.31</v>
      </c>
      <c r="O44" s="79">
        <f t="shared" si="21"/>
        <v>67.896000000000001</v>
      </c>
      <c r="P44" s="101">
        <f t="shared" si="16"/>
        <v>338.85899999999998</v>
      </c>
      <c r="Q44" s="2">
        <v>103.5</v>
      </c>
      <c r="R44" s="61"/>
      <c r="S44" s="52"/>
      <c r="T44" s="2"/>
      <c r="U44" s="60"/>
      <c r="V44" s="60"/>
      <c r="W44" s="2"/>
      <c r="X44" s="2"/>
      <c r="Y44" s="2"/>
      <c r="Z44" s="2"/>
    </row>
    <row r="45" spans="1:30" ht="33.75" customHeight="1" x14ac:dyDescent="0.35">
      <c r="A45" s="91" t="s">
        <v>18</v>
      </c>
      <c r="B45" s="79">
        <v>16.055200000000003</v>
      </c>
      <c r="C45" s="79">
        <v>20.021750000000001</v>
      </c>
      <c r="D45" s="79">
        <v>19.669183333333333</v>
      </c>
      <c r="E45" s="79">
        <v>27.725833333333338</v>
      </c>
      <c r="F45" s="79">
        <v>25.317347222222217</v>
      </c>
      <c r="G45" s="79">
        <v>15.553416666666669</v>
      </c>
      <c r="H45" s="101">
        <f t="shared" si="15"/>
        <v>124.34273055555556</v>
      </c>
      <c r="I45" s="2"/>
      <c r="J45" s="91" t="s">
        <v>18</v>
      </c>
      <c r="K45" s="79">
        <f>K48*$Q$45/1000</f>
        <v>69.006</v>
      </c>
      <c r="L45" s="79">
        <f t="shared" ref="L45:O45" si="22">L48*$Q$45/1000</f>
        <v>69.323999999999998</v>
      </c>
      <c r="M45" s="79">
        <f t="shared" si="22"/>
        <v>69.218000000000004</v>
      </c>
      <c r="N45" s="79">
        <f t="shared" si="22"/>
        <v>69.959999999999994</v>
      </c>
      <c r="O45" s="79">
        <f t="shared" si="22"/>
        <v>69.536000000000001</v>
      </c>
      <c r="P45" s="101">
        <f t="shared" si="16"/>
        <v>347.04399999999998</v>
      </c>
      <c r="Q45" s="2">
        <v>106</v>
      </c>
      <c r="R45" s="61"/>
      <c r="S45" s="52"/>
      <c r="T45" s="2"/>
      <c r="U45" s="60"/>
      <c r="V45" s="60"/>
      <c r="W45" s="2"/>
      <c r="X45" s="2"/>
      <c r="Y45" s="2"/>
      <c r="Z45" s="2"/>
    </row>
    <row r="46" spans="1:30" ht="33.75" customHeight="1" x14ac:dyDescent="0.35">
      <c r="A46" s="92" t="s">
        <v>10</v>
      </c>
      <c r="B46" s="81">
        <f t="shared" ref="B46:G46" si="23">SUM(B39:B45)</f>
        <v>110.8485</v>
      </c>
      <c r="C46" s="27">
        <f t="shared" si="23"/>
        <v>137.32599999999999</v>
      </c>
      <c r="D46" s="27">
        <f t="shared" si="23"/>
        <v>135.3065</v>
      </c>
      <c r="E46" s="27">
        <f t="shared" si="23"/>
        <v>189.73500000000001</v>
      </c>
      <c r="F46" s="27">
        <f t="shared" si="23"/>
        <v>173.15199999999999</v>
      </c>
      <c r="G46" s="27">
        <f t="shared" si="23"/>
        <v>106.28100000000001</v>
      </c>
      <c r="H46" s="101">
        <f t="shared" si="15"/>
        <v>852.64899999999989</v>
      </c>
      <c r="J46" s="77" t="s">
        <v>10</v>
      </c>
      <c r="K46" s="81">
        <f>SUM(K39:K45)</f>
        <v>432.09449999999993</v>
      </c>
      <c r="L46" s="27">
        <f>SUM(L39:L45)</f>
        <v>434.00700000000001</v>
      </c>
      <c r="M46" s="27">
        <f>SUM(M39:M45)</f>
        <v>433.49950000000007</v>
      </c>
      <c r="N46" s="27">
        <f>SUM(N39:N45)</f>
        <v>437.90999999999997</v>
      </c>
      <c r="O46" s="27">
        <f>SUM(O39:O45)</f>
        <v>435.334</v>
      </c>
      <c r="P46" s="101">
        <f t="shared" si="16"/>
        <v>2172.8449999999998</v>
      </c>
      <c r="Q46" s="61"/>
      <c r="R46" s="61"/>
      <c r="S46" s="2"/>
      <c r="T46" s="2"/>
      <c r="U46" s="2"/>
      <c r="V46" s="2"/>
      <c r="W46" s="2"/>
      <c r="X46" s="2"/>
      <c r="Y46" s="2"/>
      <c r="Z46" s="2"/>
    </row>
    <row r="47" spans="1:30" ht="33.75" customHeight="1" x14ac:dyDescent="0.35">
      <c r="A47" s="93" t="s">
        <v>19</v>
      </c>
      <c r="B47" s="82">
        <v>34.5</v>
      </c>
      <c r="C47" s="30">
        <v>34</v>
      </c>
      <c r="D47" s="30">
        <v>33.5</v>
      </c>
      <c r="E47" s="30">
        <v>32.5</v>
      </c>
      <c r="F47" s="30">
        <v>32</v>
      </c>
      <c r="G47" s="30">
        <v>31.5</v>
      </c>
      <c r="H47" s="102">
        <f>+((H46/H48)/7)*1000</f>
        <v>32.903025391680167</v>
      </c>
      <c r="J47" s="110" t="s">
        <v>19</v>
      </c>
      <c r="K47" s="82"/>
      <c r="L47" s="30"/>
      <c r="M47" s="30"/>
      <c r="N47" s="30"/>
      <c r="O47" s="30"/>
      <c r="P47" s="102">
        <f>+((P46/P48)/7)*1000</f>
        <v>94.809538354132116</v>
      </c>
      <c r="Q47" s="63"/>
      <c r="R47" s="63"/>
    </row>
    <row r="48" spans="1:30" ht="33.75" customHeight="1" x14ac:dyDescent="0.35">
      <c r="A48" s="94" t="s">
        <v>20</v>
      </c>
      <c r="B48" s="83">
        <v>459</v>
      </c>
      <c r="C48" s="34">
        <v>577</v>
      </c>
      <c r="D48" s="34">
        <v>577</v>
      </c>
      <c r="E48" s="34">
        <v>834</v>
      </c>
      <c r="F48" s="34">
        <v>773</v>
      </c>
      <c r="G48" s="34">
        <v>482</v>
      </c>
      <c r="H48" s="103">
        <f>SUM(B48:G48)</f>
        <v>3702</v>
      </c>
      <c r="I48" s="64"/>
      <c r="J48" s="94" t="s">
        <v>20</v>
      </c>
      <c r="K48" s="106">
        <v>651</v>
      </c>
      <c r="L48" s="65">
        <v>654</v>
      </c>
      <c r="M48" s="65">
        <v>653</v>
      </c>
      <c r="N48" s="65">
        <v>660</v>
      </c>
      <c r="O48" s="65">
        <v>656</v>
      </c>
      <c r="P48" s="112">
        <f>SUM(K48:O48)</f>
        <v>3274</v>
      </c>
      <c r="Q48" s="66"/>
      <c r="R48" s="66"/>
    </row>
    <row r="49" spans="1:30" ht="33.75" customHeight="1" x14ac:dyDescent="0.35">
      <c r="A49" s="95" t="s">
        <v>21</v>
      </c>
      <c r="B49" s="84">
        <f t="shared" ref="B49:G49" si="24">((B48*B47)*7/1000-B39-B40)/5</f>
        <v>16.055200000000003</v>
      </c>
      <c r="C49" s="38">
        <f t="shared" si="24"/>
        <v>20.021750000000001</v>
      </c>
      <c r="D49" s="38">
        <f t="shared" si="24"/>
        <v>19.669183333333333</v>
      </c>
      <c r="E49" s="38">
        <f t="shared" si="24"/>
        <v>27.725833333333338</v>
      </c>
      <c r="F49" s="38">
        <f t="shared" si="24"/>
        <v>25.317347222222217</v>
      </c>
      <c r="G49" s="38">
        <f t="shared" si="24"/>
        <v>15.553416666666669</v>
      </c>
      <c r="H49" s="104">
        <f>((H46*1000)/H48)/7</f>
        <v>32.903025391680167</v>
      </c>
      <c r="J49" s="95" t="s">
        <v>21</v>
      </c>
      <c r="K49" s="84">
        <f>(K48*K47)/1000</f>
        <v>0</v>
      </c>
      <c r="L49" s="38">
        <f>(L48*L47)/1000</f>
        <v>0</v>
      </c>
      <c r="M49" s="38">
        <f>(M48*M47)/1000</f>
        <v>0</v>
      </c>
      <c r="N49" s="38">
        <f>(N48*N47)/1000</f>
        <v>0</v>
      </c>
      <c r="O49" s="38">
        <f>(O48*O47)/1000</f>
        <v>0</v>
      </c>
      <c r="P49" s="113">
        <f>((P46*1000)/P48)/7</f>
        <v>94.809538354132116</v>
      </c>
      <c r="Q49" s="66"/>
      <c r="R49" s="66"/>
    </row>
    <row r="50" spans="1:30" ht="33.75" customHeight="1" x14ac:dyDescent="0.35">
      <c r="A50" s="96" t="s">
        <v>22</v>
      </c>
      <c r="B50" s="85">
        <f t="shared" ref="B50:G50" si="25">((B48*B47)*7)/1000</f>
        <v>110.8485</v>
      </c>
      <c r="C50" s="42">
        <f t="shared" si="25"/>
        <v>137.32599999999999</v>
      </c>
      <c r="D50" s="42">
        <f t="shared" si="25"/>
        <v>135.3065</v>
      </c>
      <c r="E50" s="42">
        <f t="shared" si="25"/>
        <v>189.73500000000001</v>
      </c>
      <c r="F50" s="42">
        <f t="shared" si="25"/>
        <v>173.15199999999999</v>
      </c>
      <c r="G50" s="42">
        <f t="shared" si="25"/>
        <v>106.28100000000001</v>
      </c>
      <c r="H50" s="87"/>
      <c r="J50" s="96" t="s">
        <v>22</v>
      </c>
      <c r="K50" s="85">
        <f>((K48*K47)*7)/1000</f>
        <v>0</v>
      </c>
      <c r="L50" s="42">
        <f>((L48*L47)*7)/1000</f>
        <v>0</v>
      </c>
      <c r="M50" s="42">
        <f>((M48*M47)*7)/1000</f>
        <v>0</v>
      </c>
      <c r="N50" s="42">
        <f>((N48*N47)*7)/1000</f>
        <v>0</v>
      </c>
      <c r="O50" s="42">
        <f>((O48*O47)*7)/1000</f>
        <v>0</v>
      </c>
      <c r="P50" s="114"/>
    </row>
    <row r="51" spans="1:30" ht="33.75" customHeight="1" thickBot="1" x14ac:dyDescent="0.4">
      <c r="A51" s="97" t="s">
        <v>23</v>
      </c>
      <c r="B51" s="86">
        <f t="shared" ref="B51:G51" si="26">+(B46/B48)/7*1000</f>
        <v>34.499999999999993</v>
      </c>
      <c r="C51" s="47">
        <f t="shared" si="26"/>
        <v>33.999999999999993</v>
      </c>
      <c r="D51" s="47">
        <f t="shared" si="26"/>
        <v>33.499999999999993</v>
      </c>
      <c r="E51" s="47">
        <f t="shared" si="26"/>
        <v>32.5</v>
      </c>
      <c r="F51" s="47">
        <f t="shared" si="26"/>
        <v>31.999999999999993</v>
      </c>
      <c r="G51" s="47">
        <f t="shared" si="26"/>
        <v>31.5</v>
      </c>
      <c r="H51" s="105"/>
      <c r="I51" s="50"/>
      <c r="J51" s="97" t="s">
        <v>23</v>
      </c>
      <c r="K51" s="86">
        <f>+(K46/K48)/7*1000</f>
        <v>94.819947333772205</v>
      </c>
      <c r="L51" s="47">
        <f>+(L46/L48)/7*1000</f>
        <v>94.802752293577967</v>
      </c>
      <c r="M51" s="47">
        <f>+(M46/M48)/7*1000</f>
        <v>94.836906584992363</v>
      </c>
      <c r="N51" s="47">
        <f>+(N46/N48)/7*1000</f>
        <v>94.785714285714278</v>
      </c>
      <c r="O51" s="47">
        <f>+(O46/O48)/7*1000</f>
        <v>94.802700348432069</v>
      </c>
      <c r="P51" s="48"/>
      <c r="Q51" s="51"/>
      <c r="R51" s="51"/>
    </row>
    <row r="52" spans="1:30" ht="33.75" customHeight="1" x14ac:dyDescent="0.35">
      <c r="A52" s="50"/>
      <c r="B52" s="51"/>
      <c r="C52" s="51"/>
      <c r="D52" s="51"/>
      <c r="E52" s="51"/>
      <c r="F52" s="51"/>
      <c r="G52" s="51"/>
      <c r="H52" s="50"/>
      <c r="I52" s="50"/>
      <c r="J52" s="50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2"/>
      <c r="V52" s="2"/>
      <c r="W52" s="2"/>
      <c r="X52" s="2"/>
      <c r="Y52" s="2"/>
    </row>
    <row r="53" spans="1:30" ht="33.75" customHeight="1" x14ac:dyDescent="0.35">
      <c r="A53" s="50"/>
      <c r="B53" s="51"/>
      <c r="C53" s="51"/>
      <c r="D53" s="51"/>
      <c r="E53" s="51"/>
      <c r="F53" s="51"/>
      <c r="G53" s="51"/>
      <c r="H53" s="50"/>
      <c r="I53" s="50"/>
      <c r="J53" s="51"/>
      <c r="K53" s="51"/>
      <c r="L53" s="51"/>
      <c r="M53" s="51"/>
      <c r="N53" s="51"/>
      <c r="O53" s="51"/>
      <c r="P53" s="51"/>
      <c r="Q53" s="51"/>
      <c r="R53" s="52"/>
      <c r="S53" s="52"/>
      <c r="T53" s="52"/>
      <c r="U53" s="2"/>
      <c r="V53" s="2"/>
      <c r="W53" s="2"/>
      <c r="X53" s="2"/>
      <c r="AB53" s="3"/>
    </row>
    <row r="54" spans="1:30" ht="33.75" customHeight="1" thickBot="1" x14ac:dyDescent="0.4">
      <c r="A54" s="67"/>
      <c r="B54" s="68"/>
      <c r="C54" s="68"/>
      <c r="D54" s="68"/>
      <c r="E54" s="68"/>
      <c r="F54" s="68"/>
      <c r="G54" s="68"/>
      <c r="H54" s="68"/>
      <c r="I54" s="68"/>
      <c r="J54" s="302"/>
      <c r="K54" s="302"/>
      <c r="L54" s="68"/>
      <c r="M54" s="68"/>
      <c r="N54" s="68"/>
      <c r="O54" s="69"/>
      <c r="T54" s="52"/>
      <c r="U54" s="52"/>
      <c r="V54" s="52"/>
      <c r="W54" s="2"/>
      <c r="X54" s="2"/>
      <c r="Y54" s="2"/>
      <c r="Z54" s="2"/>
      <c r="AB54" s="2"/>
      <c r="AC54" s="2"/>
      <c r="AD54" s="2"/>
    </row>
    <row r="55" spans="1:30" ht="33.75" customHeight="1" x14ac:dyDescent="0.35">
      <c r="A55" s="118" t="s">
        <v>28</v>
      </c>
      <c r="B55" s="300" t="s">
        <v>8</v>
      </c>
      <c r="C55" s="301"/>
      <c r="D55" s="301"/>
      <c r="E55" s="301"/>
      <c r="F55" s="295"/>
      <c r="G55" s="115"/>
      <c r="H55" s="70"/>
      <c r="I55" s="70"/>
      <c r="J55" s="71"/>
      <c r="K55" s="71"/>
      <c r="T55" s="52"/>
      <c r="U55" s="52"/>
      <c r="V55" s="52"/>
      <c r="W55" s="2"/>
      <c r="X55" s="2"/>
      <c r="Y55" s="2"/>
      <c r="Z55" s="2"/>
      <c r="AB55" s="2"/>
      <c r="AC55" s="2"/>
      <c r="AD55" s="2"/>
    </row>
    <row r="56" spans="1:30" ht="33.75" customHeight="1" x14ac:dyDescent="0.35">
      <c r="A56" s="89" t="s">
        <v>27</v>
      </c>
      <c r="B56" s="98"/>
      <c r="C56" s="15"/>
      <c r="D56" s="15"/>
      <c r="E56" s="15"/>
      <c r="F56" s="15"/>
      <c r="G56" s="100" t="s">
        <v>10</v>
      </c>
      <c r="I56" s="54"/>
      <c r="J56" s="54"/>
      <c r="K56" s="54"/>
      <c r="L56" s="54"/>
      <c r="M56" s="72"/>
      <c r="N56" s="72"/>
      <c r="O56" s="72"/>
      <c r="P56" s="54"/>
      <c r="Q56" s="54"/>
      <c r="R56" s="73"/>
      <c r="S56" s="73"/>
      <c r="T56" s="73"/>
      <c r="U56" s="2"/>
      <c r="V56" s="2"/>
      <c r="W56" s="2"/>
      <c r="X56" s="2"/>
      <c r="Z56" s="2"/>
      <c r="AA56" s="2"/>
      <c r="AB56" s="2"/>
    </row>
    <row r="57" spans="1:30" ht="33.75" customHeight="1" x14ac:dyDescent="0.35">
      <c r="A57" s="89" t="s">
        <v>11</v>
      </c>
      <c r="B57" s="98">
        <v>1</v>
      </c>
      <c r="C57" s="56">
        <v>2</v>
      </c>
      <c r="D57" s="56">
        <v>3</v>
      </c>
      <c r="E57" s="56">
        <v>4</v>
      </c>
      <c r="F57" s="56">
        <v>5</v>
      </c>
      <c r="G57" s="100"/>
      <c r="H57" s="54"/>
      <c r="I57" s="54"/>
      <c r="J57" s="54"/>
      <c r="K57" s="54"/>
      <c r="L57" s="54"/>
      <c r="M57" s="72"/>
      <c r="N57" s="72"/>
      <c r="O57" s="72"/>
      <c r="P57" s="54"/>
      <c r="Q57" s="54"/>
      <c r="R57" s="73"/>
      <c r="S57" s="73"/>
      <c r="T57" s="73"/>
      <c r="U57" s="2"/>
      <c r="V57" s="2"/>
      <c r="W57" s="2"/>
      <c r="X57" s="2"/>
      <c r="Y57" s="2"/>
      <c r="Z57" s="2"/>
      <c r="AA57" s="2"/>
      <c r="AB57" s="2"/>
    </row>
    <row r="58" spans="1:30" ht="33.75" customHeight="1" x14ac:dyDescent="0.35">
      <c r="A58" s="91" t="s">
        <v>12</v>
      </c>
      <c r="B58" s="79">
        <v>51.09</v>
      </c>
      <c r="C58" s="79">
        <v>50.076000000000001</v>
      </c>
      <c r="D58" s="79">
        <v>49.53</v>
      </c>
      <c r="E58" s="79">
        <v>50.387999999999998</v>
      </c>
      <c r="F58" s="79">
        <v>50.466000000000001</v>
      </c>
      <c r="G58" s="101">
        <f t="shared" ref="G58:G65" si="27">SUM(B58:F58)</f>
        <v>251.55</v>
      </c>
      <c r="H58" s="74"/>
      <c r="I58" s="2">
        <v>78</v>
      </c>
      <c r="J58" s="54"/>
      <c r="K58" s="54"/>
      <c r="L58" s="54"/>
      <c r="M58" s="72"/>
      <c r="N58" s="72"/>
      <c r="O58" s="72"/>
      <c r="P58" s="54"/>
      <c r="Q58" s="54"/>
      <c r="R58" s="73"/>
      <c r="S58" s="73"/>
      <c r="T58" s="73"/>
      <c r="U58" s="2"/>
      <c r="V58" s="2"/>
      <c r="W58" s="2"/>
      <c r="X58" s="2"/>
      <c r="Y58" s="2"/>
      <c r="Z58" s="2"/>
      <c r="AA58" s="2"/>
      <c r="AB58" s="2"/>
    </row>
    <row r="59" spans="1:30" ht="33.75" customHeight="1" x14ac:dyDescent="0.35">
      <c r="A59" s="92" t="s">
        <v>13</v>
      </c>
      <c r="B59" s="79">
        <f>B67*$I$59/1000</f>
        <v>59.13</v>
      </c>
      <c r="C59" s="79">
        <f t="shared" ref="C59:F59" si="28">C67*$I$59/1000</f>
        <v>57.87</v>
      </c>
      <c r="D59" s="79">
        <f t="shared" si="28"/>
        <v>57.33</v>
      </c>
      <c r="E59" s="79">
        <f t="shared" si="28"/>
        <v>58.32</v>
      </c>
      <c r="F59" s="79">
        <f t="shared" si="28"/>
        <v>58.41</v>
      </c>
      <c r="G59" s="101">
        <f t="shared" si="27"/>
        <v>291.05999999999995</v>
      </c>
      <c r="H59" s="74"/>
      <c r="I59" s="2">
        <v>90</v>
      </c>
      <c r="J59" s="54"/>
      <c r="K59" s="54"/>
      <c r="L59" s="54"/>
      <c r="M59" s="72"/>
      <c r="N59" s="72"/>
      <c r="O59" s="72"/>
      <c r="P59" s="54"/>
      <c r="Q59" s="54"/>
      <c r="R59" s="73"/>
      <c r="S59" s="73"/>
      <c r="T59" s="73"/>
      <c r="U59" s="2"/>
      <c r="V59" s="2"/>
      <c r="W59" s="2"/>
      <c r="X59" s="2"/>
      <c r="Y59" s="2"/>
      <c r="Z59" s="2"/>
      <c r="AA59" s="2"/>
      <c r="AB59" s="2"/>
    </row>
    <row r="60" spans="1:30" ht="33.75" customHeight="1" x14ac:dyDescent="0.35">
      <c r="A60" s="91" t="s">
        <v>14</v>
      </c>
      <c r="B60" s="80">
        <f>B67*$I$60/1000</f>
        <v>60.444000000000003</v>
      </c>
      <c r="C60" s="23">
        <f t="shared" ref="C60:F60" si="29">C67*$I$60/1000</f>
        <v>59.155999999999999</v>
      </c>
      <c r="D60" s="23">
        <f t="shared" si="29"/>
        <v>58.603999999999999</v>
      </c>
      <c r="E60" s="23">
        <f t="shared" si="29"/>
        <v>59.616</v>
      </c>
      <c r="F60" s="23">
        <f t="shared" si="29"/>
        <v>59.707999999999998</v>
      </c>
      <c r="G60" s="101">
        <f t="shared" si="27"/>
        <v>297.52800000000002</v>
      </c>
      <c r="H60" s="74"/>
      <c r="I60" s="2">
        <v>92</v>
      </c>
      <c r="J60" s="54"/>
      <c r="K60" s="54"/>
      <c r="L60" s="54"/>
      <c r="M60" s="72"/>
      <c r="N60" s="72"/>
      <c r="O60" s="72"/>
      <c r="P60" s="54"/>
      <c r="Q60" s="54"/>
      <c r="R60" s="73"/>
      <c r="S60" s="73"/>
      <c r="T60" s="73"/>
      <c r="U60" s="2"/>
      <c r="V60" s="2"/>
      <c r="W60" s="2"/>
      <c r="X60" s="2"/>
      <c r="Y60" s="2"/>
      <c r="Z60" s="2"/>
      <c r="AA60" s="2"/>
      <c r="AB60" s="2"/>
    </row>
    <row r="61" spans="1:30" ht="33.75" customHeight="1" x14ac:dyDescent="0.35">
      <c r="A61" s="92" t="s">
        <v>15</v>
      </c>
      <c r="B61" s="79">
        <f>B67*$I$61/1000</f>
        <v>62.414999999999999</v>
      </c>
      <c r="C61" s="79">
        <f t="shared" ref="C61:F61" si="30">C67*$I$61/1000</f>
        <v>61.085000000000001</v>
      </c>
      <c r="D61" s="79">
        <f t="shared" si="30"/>
        <v>60.515000000000001</v>
      </c>
      <c r="E61" s="79">
        <f t="shared" si="30"/>
        <v>61.56</v>
      </c>
      <c r="F61" s="79">
        <f t="shared" si="30"/>
        <v>61.655000000000001</v>
      </c>
      <c r="G61" s="101">
        <f t="shared" si="27"/>
        <v>307.23</v>
      </c>
      <c r="H61" s="74"/>
      <c r="I61" s="2">
        <v>95</v>
      </c>
      <c r="J61" s="54"/>
      <c r="K61" s="54"/>
      <c r="L61" s="54"/>
      <c r="M61" s="72"/>
      <c r="N61" s="72"/>
      <c r="O61" s="72"/>
      <c r="P61" s="54"/>
      <c r="Q61" s="54"/>
      <c r="R61" s="73"/>
      <c r="S61" s="73"/>
      <c r="T61" s="73"/>
      <c r="U61" s="3"/>
      <c r="V61" s="3"/>
      <c r="W61" s="2"/>
      <c r="X61" s="2"/>
      <c r="Y61" s="2"/>
      <c r="Z61" s="2"/>
      <c r="AA61" s="2"/>
      <c r="AB61" s="2"/>
    </row>
    <row r="62" spans="1:30" ht="33.75" customHeight="1" x14ac:dyDescent="0.35">
      <c r="A62" s="91" t="s">
        <v>16</v>
      </c>
      <c r="B62" s="79">
        <f>B67*$I$62/1000</f>
        <v>65.043000000000006</v>
      </c>
      <c r="C62" s="79">
        <f t="shared" ref="C62:F62" si="31">C67*$I$62/1000</f>
        <v>63.656999999999996</v>
      </c>
      <c r="D62" s="79">
        <f t="shared" si="31"/>
        <v>63.063000000000002</v>
      </c>
      <c r="E62" s="79">
        <f t="shared" si="31"/>
        <v>64.152000000000001</v>
      </c>
      <c r="F62" s="79">
        <f t="shared" si="31"/>
        <v>64.251000000000005</v>
      </c>
      <c r="G62" s="101">
        <f t="shared" si="27"/>
        <v>320.16599999999994</v>
      </c>
      <c r="H62" s="74"/>
      <c r="I62" s="2">
        <v>99</v>
      </c>
      <c r="J62" s="54"/>
      <c r="K62" s="54"/>
      <c r="L62" s="54"/>
      <c r="M62" s="72"/>
      <c r="N62" s="72"/>
      <c r="O62" s="72"/>
      <c r="P62" s="54"/>
      <c r="Q62" s="54"/>
      <c r="R62" s="73"/>
      <c r="S62" s="73"/>
      <c r="T62" s="73"/>
      <c r="U62" s="3"/>
      <c r="V62" s="3"/>
      <c r="W62" s="2"/>
      <c r="X62" s="2"/>
      <c r="Y62" s="2"/>
      <c r="Z62" s="2"/>
      <c r="AA62" s="2"/>
      <c r="AB62" s="2"/>
    </row>
    <row r="63" spans="1:30" ht="33.75" customHeight="1" x14ac:dyDescent="0.35">
      <c r="A63" s="92" t="s">
        <v>17</v>
      </c>
      <c r="B63" s="79">
        <f>B67*$I$63/1000</f>
        <v>68.328000000000003</v>
      </c>
      <c r="C63" s="79">
        <f t="shared" ref="C63:F63" si="32">C67*$I$63/1000</f>
        <v>66.872</v>
      </c>
      <c r="D63" s="79">
        <f t="shared" si="32"/>
        <v>66.248000000000005</v>
      </c>
      <c r="E63" s="79">
        <f t="shared" si="32"/>
        <v>67.391999999999996</v>
      </c>
      <c r="F63" s="79">
        <f t="shared" si="32"/>
        <v>67.495999999999995</v>
      </c>
      <c r="G63" s="101">
        <f t="shared" si="27"/>
        <v>336.33599999999996</v>
      </c>
      <c r="H63" s="74"/>
      <c r="I63" s="2">
        <v>104</v>
      </c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3"/>
      <c r="V63" s="3"/>
      <c r="Y63" s="2"/>
      <c r="Z63" s="2"/>
      <c r="AA63" s="2"/>
      <c r="AB63" s="2"/>
    </row>
    <row r="64" spans="1:30" ht="33.75" customHeight="1" x14ac:dyDescent="0.35">
      <c r="A64" s="91" t="s">
        <v>18</v>
      </c>
      <c r="B64" s="79">
        <f>B67*$I$64/1000</f>
        <v>69.641999999999996</v>
      </c>
      <c r="C64" s="79">
        <f t="shared" ref="C64:F64" si="33">C67*$I$64/1000</f>
        <v>68.158000000000001</v>
      </c>
      <c r="D64" s="79">
        <f t="shared" si="33"/>
        <v>67.522000000000006</v>
      </c>
      <c r="E64" s="79">
        <f t="shared" si="33"/>
        <v>68.688000000000002</v>
      </c>
      <c r="F64" s="79">
        <f t="shared" si="33"/>
        <v>68.793999999999997</v>
      </c>
      <c r="G64" s="101">
        <f t="shared" si="27"/>
        <v>342.80399999999997</v>
      </c>
      <c r="H64" s="74"/>
      <c r="I64" s="2">
        <v>106</v>
      </c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3"/>
      <c r="V64" s="3"/>
      <c r="Y64" s="2"/>
      <c r="Z64" s="2"/>
      <c r="AA64" s="2"/>
      <c r="AB64" s="2"/>
    </row>
    <row r="65" spans="1:28" ht="33.75" customHeight="1" x14ac:dyDescent="0.35">
      <c r="A65" s="119" t="s">
        <v>10</v>
      </c>
      <c r="B65" s="81">
        <f>SUM(B58:B64)</f>
        <v>436.09199999999993</v>
      </c>
      <c r="C65" s="27">
        <f>SUM(C58:C64)</f>
        <v>426.87400000000002</v>
      </c>
      <c r="D65" s="27">
        <f>SUM(D58:D64)</f>
        <v>422.81199999999995</v>
      </c>
      <c r="E65" s="27">
        <f>SUM(E58:E64)</f>
        <v>430.11599999999999</v>
      </c>
      <c r="F65" s="27">
        <f>SUM(F58:F64)</f>
        <v>430.78</v>
      </c>
      <c r="G65" s="101">
        <f t="shared" si="27"/>
        <v>2146.674</v>
      </c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3"/>
      <c r="V65" s="3"/>
      <c r="W65" s="3"/>
      <c r="X65" s="3"/>
      <c r="Y65" s="2"/>
      <c r="Z65" s="2"/>
      <c r="AA65" s="2"/>
      <c r="AB65" s="2"/>
    </row>
    <row r="66" spans="1:28" ht="33.75" customHeight="1" x14ac:dyDescent="0.35">
      <c r="A66" s="93" t="s">
        <v>19</v>
      </c>
      <c r="B66" s="82"/>
      <c r="C66" s="30"/>
      <c r="D66" s="30"/>
      <c r="E66" s="30"/>
      <c r="F66" s="30"/>
      <c r="G66" s="102">
        <f>+((G65/G67)/7)*1000</f>
        <v>94.826133050622843</v>
      </c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3"/>
      <c r="V66" s="3"/>
      <c r="W66" s="3"/>
      <c r="X66" s="3"/>
      <c r="Y66" s="2"/>
      <c r="Z66" s="2"/>
      <c r="AA66" s="2"/>
      <c r="AB66" s="2"/>
    </row>
    <row r="67" spans="1:28" ht="33.75" customHeight="1" x14ac:dyDescent="0.35">
      <c r="A67" s="94" t="s">
        <v>20</v>
      </c>
      <c r="B67" s="106">
        <v>657</v>
      </c>
      <c r="C67" s="65">
        <v>643</v>
      </c>
      <c r="D67" s="65">
        <v>637</v>
      </c>
      <c r="E67" s="65">
        <v>648</v>
      </c>
      <c r="F67" s="65">
        <v>649</v>
      </c>
      <c r="G67" s="112">
        <f>SUM(B67:F67)</f>
        <v>3234</v>
      </c>
      <c r="I67" s="75"/>
      <c r="M67" s="3"/>
      <c r="N67" s="3"/>
      <c r="O67" s="3"/>
      <c r="P67" s="3"/>
      <c r="Q67" s="3"/>
    </row>
    <row r="68" spans="1:28" ht="33.75" customHeight="1" x14ac:dyDescent="0.35">
      <c r="A68" s="95" t="s">
        <v>21</v>
      </c>
      <c r="B68" s="84">
        <f>(B67*B66)/1000</f>
        <v>0</v>
      </c>
      <c r="C68" s="38">
        <f>(C67*C66)/1000</f>
        <v>0</v>
      </c>
      <c r="D68" s="38">
        <f>(D67*D66)/1000</f>
        <v>0</v>
      </c>
      <c r="E68" s="38">
        <f>(E67*E66)/1000</f>
        <v>0</v>
      </c>
      <c r="F68" s="38">
        <f>(F67*F66)/1000</f>
        <v>0</v>
      </c>
      <c r="G68" s="116">
        <f>((G65*1000)/G67)/7</f>
        <v>94.826133050622843</v>
      </c>
      <c r="M68" s="3"/>
      <c r="N68" s="3"/>
      <c r="O68" s="3"/>
      <c r="P68" s="3"/>
      <c r="Q68" s="3"/>
    </row>
    <row r="69" spans="1:28" ht="33.75" customHeight="1" x14ac:dyDescent="0.35">
      <c r="A69" s="96" t="s">
        <v>22</v>
      </c>
      <c r="B69" s="85">
        <f>((B67*B66)*7)/1000</f>
        <v>0</v>
      </c>
      <c r="C69" s="42">
        <f>((C67*C66)*7)/1000</f>
        <v>0</v>
      </c>
      <c r="D69" s="42">
        <f>((D67*D66)*7)/1000</f>
        <v>0</v>
      </c>
      <c r="E69" s="42">
        <f>((E67*E66)*7)/1000</f>
        <v>0</v>
      </c>
      <c r="F69" s="42">
        <f>((F67*F66)*7)/1000</f>
        <v>0</v>
      </c>
      <c r="G69" s="87"/>
      <c r="H69" s="50"/>
      <c r="Q69" s="3"/>
    </row>
    <row r="70" spans="1:28" ht="33.75" customHeight="1" thickBot="1" x14ac:dyDescent="0.4">
      <c r="A70" s="97" t="s">
        <v>23</v>
      </c>
      <c r="B70" s="86">
        <f>+(B65/B67)/7*1000</f>
        <v>94.823222439660782</v>
      </c>
      <c r="C70" s="47">
        <f>+(C65/C67)/7*1000</f>
        <v>94.839813374805615</v>
      </c>
      <c r="D70" s="47">
        <f>+(D65/D67)/7*1000</f>
        <v>94.822157434402328</v>
      </c>
      <c r="E70" s="47">
        <f>+(E65/E67)/7*1000</f>
        <v>94.822751322751316</v>
      </c>
      <c r="F70" s="47">
        <f>+(F65/F67)/7*1000</f>
        <v>94.822804314329744</v>
      </c>
      <c r="G70" s="117"/>
      <c r="Q70" s="3"/>
    </row>
    <row r="71" spans="1:28" ht="33.75" customHeight="1" x14ac:dyDescent="0.35"/>
    <row r="72" spans="1:28" ht="33.75" customHeight="1" x14ac:dyDescent="0.35">
      <c r="B72" s="54"/>
      <c r="C72" s="54"/>
      <c r="D72" s="54"/>
      <c r="E72" s="54"/>
      <c r="F72" s="54"/>
      <c r="G72" s="54"/>
      <c r="H72" s="54"/>
      <c r="I72" s="66"/>
    </row>
    <row r="73" spans="1:28" ht="33.75" customHeight="1" x14ac:dyDescent="0.35"/>
    <row r="74" spans="1:28" ht="33.75" customHeight="1" x14ac:dyDescent="0.35">
      <c r="A74" s="54"/>
      <c r="B74" s="73"/>
      <c r="C74" s="73"/>
      <c r="D74" s="73"/>
      <c r="E74" s="73"/>
      <c r="F74" s="73"/>
      <c r="G74" s="73"/>
      <c r="H74" s="54"/>
      <c r="I74" s="54"/>
      <c r="J74" s="54"/>
    </row>
    <row r="75" spans="1:28" ht="33.75" customHeight="1" x14ac:dyDescent="0.35">
      <c r="A75" s="54"/>
      <c r="B75" s="54"/>
      <c r="C75" s="54"/>
      <c r="D75" s="54"/>
      <c r="E75" s="54"/>
      <c r="F75" s="54"/>
      <c r="G75" s="54"/>
      <c r="H75" s="54"/>
      <c r="I75" s="54"/>
      <c r="J75" s="54"/>
    </row>
    <row r="76" spans="1:28" ht="33.75" customHeight="1" x14ac:dyDescent="0.35">
      <c r="A76" s="54"/>
      <c r="B76" s="54"/>
      <c r="C76" s="54"/>
      <c r="D76" s="54"/>
      <c r="E76" s="54"/>
      <c r="F76" s="54"/>
      <c r="G76" s="54"/>
      <c r="H76" s="54"/>
      <c r="I76" s="54"/>
      <c r="J76" s="54"/>
    </row>
    <row r="77" spans="1:28" ht="33.75" customHeight="1" x14ac:dyDescent="0.35">
      <c r="A77" s="54"/>
      <c r="B77" s="54"/>
      <c r="C77" s="54"/>
      <c r="D77" s="54"/>
      <c r="E77" s="54"/>
      <c r="F77" s="54"/>
      <c r="G77" s="54"/>
      <c r="H77" s="54"/>
      <c r="I77" s="54"/>
      <c r="J77" s="54"/>
    </row>
    <row r="78" spans="1:28" ht="33.75" customHeight="1" x14ac:dyDescent="0.35">
      <c r="A78" s="54"/>
      <c r="B78" s="54"/>
      <c r="C78" s="54"/>
      <c r="D78" s="54"/>
      <c r="E78" s="54"/>
      <c r="F78" s="54"/>
      <c r="G78" s="54"/>
      <c r="H78" s="54"/>
      <c r="I78" s="54"/>
      <c r="J78" s="54"/>
    </row>
    <row r="79" spans="1:28" ht="33.75" customHeight="1" x14ac:dyDescent="0.35">
      <c r="A79" s="54"/>
      <c r="B79" s="54"/>
      <c r="C79" s="54"/>
      <c r="D79" s="54"/>
      <c r="E79" s="54"/>
      <c r="F79" s="54"/>
      <c r="G79" s="54"/>
      <c r="H79" s="54"/>
      <c r="I79" s="54"/>
      <c r="J79" s="54"/>
    </row>
    <row r="80" spans="1:28" ht="33.75" customHeight="1" x14ac:dyDescent="0.35"/>
    <row r="81" ht="33.75" customHeight="1" x14ac:dyDescent="0.35"/>
    <row r="82" ht="33.75" customHeight="1" x14ac:dyDescent="0.35"/>
    <row r="83" ht="33.75" customHeight="1" x14ac:dyDescent="0.35"/>
    <row r="84" ht="33.75" customHeight="1" x14ac:dyDescent="0.35"/>
    <row r="85" ht="33.75" customHeight="1" x14ac:dyDescent="0.35"/>
    <row r="86" ht="33.75" customHeight="1" x14ac:dyDescent="0.35"/>
    <row r="87" ht="33.75" customHeight="1" x14ac:dyDescent="0.35"/>
    <row r="88" ht="33.75" customHeight="1" x14ac:dyDescent="0.35"/>
    <row r="89" ht="33.75" customHeight="1" x14ac:dyDescent="0.35"/>
    <row r="90" ht="33.75" customHeight="1" x14ac:dyDescent="0.35"/>
    <row r="91" ht="33.75" customHeight="1" x14ac:dyDescent="0.35"/>
    <row r="92" ht="33.75" customHeight="1" x14ac:dyDescent="0.35"/>
    <row r="93" ht="33.75" customHeight="1" x14ac:dyDescent="0.35"/>
    <row r="94" ht="33.75" customHeight="1" x14ac:dyDescent="0.35"/>
    <row r="95" ht="33.75" customHeight="1" x14ac:dyDescent="0.35"/>
    <row r="96" ht="33.75" customHeight="1" x14ac:dyDescent="0.35"/>
    <row r="97" ht="33.75" customHeight="1" x14ac:dyDescent="0.35"/>
    <row r="98" ht="33.75" customHeight="1" x14ac:dyDescent="0.35"/>
    <row r="99" ht="33.75" customHeight="1" x14ac:dyDescent="0.35"/>
    <row r="100" ht="33.75" customHeight="1" x14ac:dyDescent="0.35"/>
    <row r="101" ht="33.75" customHeight="1" x14ac:dyDescent="0.35"/>
    <row r="102" ht="33.75" customHeight="1" x14ac:dyDescent="0.35"/>
    <row r="103" ht="33.75" customHeight="1" x14ac:dyDescent="0.35"/>
    <row r="104" ht="33.75" customHeight="1" x14ac:dyDescent="0.35"/>
    <row r="105" ht="33.75" customHeight="1" x14ac:dyDescent="0.35"/>
    <row r="106" ht="33.75" customHeight="1" x14ac:dyDescent="0.35"/>
    <row r="107" ht="33.75" customHeight="1" x14ac:dyDescent="0.35"/>
    <row r="108" ht="33.75" customHeight="1" x14ac:dyDescent="0.35"/>
    <row r="109" ht="33.75" customHeight="1" x14ac:dyDescent="0.35"/>
    <row r="110" ht="33.75" customHeight="1" x14ac:dyDescent="0.35"/>
    <row r="111" ht="33.75" customHeight="1" x14ac:dyDescent="0.35"/>
    <row r="112" ht="33.75" customHeight="1" x14ac:dyDescent="0.35"/>
    <row r="113" ht="33.75" customHeight="1" x14ac:dyDescent="0.35"/>
    <row r="114" ht="33.75" customHeight="1" x14ac:dyDescent="0.35"/>
    <row r="115" ht="33.75" customHeight="1" x14ac:dyDescent="0.35"/>
    <row r="116" ht="33.75" customHeight="1" x14ac:dyDescent="0.35"/>
    <row r="117" ht="33.75" customHeight="1" x14ac:dyDescent="0.35"/>
    <row r="118" ht="33.75" customHeight="1" x14ac:dyDescent="0.35"/>
    <row r="119" ht="33.75" customHeight="1" x14ac:dyDescent="0.35"/>
    <row r="120" ht="33.75" customHeight="1" x14ac:dyDescent="0.35"/>
    <row r="121" ht="33.75" customHeight="1" x14ac:dyDescent="0.35"/>
    <row r="122" ht="33.75" customHeight="1" x14ac:dyDescent="0.35"/>
    <row r="123" ht="33.75" customHeight="1" x14ac:dyDescent="0.35"/>
    <row r="124" ht="33.75" customHeight="1" x14ac:dyDescent="0.35"/>
    <row r="125" ht="33.75" customHeight="1" x14ac:dyDescent="0.35"/>
    <row r="126" ht="33.75" customHeight="1" x14ac:dyDescent="0.35"/>
    <row r="127" ht="33.75" customHeight="1" x14ac:dyDescent="0.35"/>
    <row r="128" ht="33.75" customHeight="1" x14ac:dyDescent="0.35"/>
    <row r="129" ht="33.75" customHeight="1" x14ac:dyDescent="0.35"/>
    <row r="130" ht="33.75" customHeight="1" x14ac:dyDescent="0.35"/>
    <row r="131" ht="33.75" customHeight="1" x14ac:dyDescent="0.35"/>
    <row r="132" ht="33.75" customHeight="1" x14ac:dyDescent="0.35"/>
    <row r="133" ht="33.75" customHeight="1" x14ac:dyDescent="0.35"/>
    <row r="134" ht="33.75" customHeight="1" x14ac:dyDescent="0.35"/>
    <row r="135" ht="33.75" customHeight="1" x14ac:dyDescent="0.35"/>
    <row r="136" ht="33.75" customHeight="1" x14ac:dyDescent="0.35"/>
    <row r="137" ht="33.75" customHeight="1" x14ac:dyDescent="0.35"/>
    <row r="138" ht="33.75" customHeight="1" x14ac:dyDescent="0.35"/>
    <row r="139" ht="33.75" customHeight="1" x14ac:dyDescent="0.35"/>
    <row r="140" ht="33.75" customHeight="1" x14ac:dyDescent="0.35"/>
    <row r="141" ht="33.75" customHeight="1" x14ac:dyDescent="0.35"/>
    <row r="142" ht="33.75" customHeight="1" x14ac:dyDescent="0.35"/>
    <row r="143" ht="33.75" customHeight="1" x14ac:dyDescent="0.35"/>
    <row r="144" ht="33.75" customHeight="1" x14ac:dyDescent="0.35"/>
    <row r="145" ht="33.75" customHeight="1" x14ac:dyDescent="0.35"/>
    <row r="146" ht="33.75" customHeight="1" x14ac:dyDescent="0.35"/>
    <row r="147" ht="33.75" customHeight="1" x14ac:dyDescent="0.35"/>
    <row r="148" ht="33.75" customHeight="1" x14ac:dyDescent="0.35"/>
    <row r="149" ht="33.75" customHeight="1" x14ac:dyDescent="0.35"/>
    <row r="150" ht="33.75" customHeight="1" x14ac:dyDescent="0.35"/>
    <row r="151" ht="33.75" customHeight="1" x14ac:dyDescent="0.35"/>
    <row r="152" ht="33.75" customHeight="1" x14ac:dyDescent="0.35"/>
    <row r="153" ht="33.75" customHeight="1" x14ac:dyDescent="0.35"/>
    <row r="154" ht="33.75" customHeight="1" x14ac:dyDescent="0.35"/>
    <row r="155" ht="33.75" customHeight="1" x14ac:dyDescent="0.35"/>
    <row r="156" ht="33.75" customHeight="1" x14ac:dyDescent="0.35"/>
    <row r="157" ht="33.75" customHeight="1" x14ac:dyDescent="0.35"/>
    <row r="158" ht="33.75" customHeight="1" x14ac:dyDescent="0.35"/>
    <row r="159" ht="33.75" customHeight="1" x14ac:dyDescent="0.35"/>
    <row r="160" ht="33.75" customHeight="1" x14ac:dyDescent="0.35"/>
    <row r="161" ht="33.75" customHeight="1" x14ac:dyDescent="0.35"/>
    <row r="162" ht="33.75" customHeight="1" x14ac:dyDescent="0.35"/>
    <row r="163" ht="33.75" customHeight="1" x14ac:dyDescent="0.35"/>
    <row r="164" ht="33.75" customHeight="1" x14ac:dyDescent="0.35"/>
    <row r="165" ht="33.75" customHeight="1" x14ac:dyDescent="0.35"/>
    <row r="166" ht="33.75" customHeight="1" x14ac:dyDescent="0.35"/>
    <row r="167" ht="33.75" customHeight="1" x14ac:dyDescent="0.35"/>
    <row r="168" ht="33.75" customHeight="1" x14ac:dyDescent="0.35"/>
    <row r="169" ht="33.75" customHeight="1" x14ac:dyDescent="0.35"/>
    <row r="170" ht="33.75" customHeight="1" x14ac:dyDescent="0.35"/>
    <row r="171" ht="33.75" customHeight="1" x14ac:dyDescent="0.35"/>
    <row r="172" ht="33.75" customHeight="1" x14ac:dyDescent="0.35"/>
    <row r="173" ht="33.75" customHeight="1" x14ac:dyDescent="0.35"/>
    <row r="174" ht="33.75" customHeight="1" x14ac:dyDescent="0.35"/>
    <row r="175" ht="33.75" customHeight="1" x14ac:dyDescent="0.35"/>
    <row r="176" ht="33.75" customHeight="1" x14ac:dyDescent="0.35"/>
    <row r="177" ht="33.75" customHeight="1" x14ac:dyDescent="0.35"/>
    <row r="178" ht="33.75" customHeight="1" x14ac:dyDescent="0.35"/>
    <row r="179" ht="33.75" customHeight="1" x14ac:dyDescent="0.35"/>
    <row r="180" ht="33.75" customHeight="1" x14ac:dyDescent="0.35"/>
    <row r="181" ht="33.75" customHeight="1" x14ac:dyDescent="0.35"/>
    <row r="182" ht="33.75" customHeight="1" x14ac:dyDescent="0.35"/>
    <row r="183" ht="33.75" customHeight="1" x14ac:dyDescent="0.35"/>
    <row r="184" ht="33.75" customHeight="1" x14ac:dyDescent="0.35"/>
    <row r="185" ht="33.75" customHeight="1" x14ac:dyDescent="0.35"/>
    <row r="186" ht="33.75" customHeight="1" x14ac:dyDescent="0.35"/>
    <row r="187" ht="33.75" customHeight="1" x14ac:dyDescent="0.35"/>
    <row r="188" ht="33.75" customHeight="1" x14ac:dyDescent="0.35"/>
    <row r="189" ht="33.75" customHeight="1" x14ac:dyDescent="0.35"/>
    <row r="190" ht="33.75" customHeight="1" x14ac:dyDescent="0.35"/>
    <row r="191" ht="33.75" customHeight="1" x14ac:dyDescent="0.35"/>
    <row r="192" ht="33.75" customHeight="1" x14ac:dyDescent="0.35"/>
    <row r="193" ht="33.75" customHeight="1" x14ac:dyDescent="0.35"/>
    <row r="194" ht="33.75" customHeight="1" x14ac:dyDescent="0.35"/>
    <row r="195" ht="33.75" customHeight="1" x14ac:dyDescent="0.35"/>
    <row r="196" ht="33.75" customHeight="1" x14ac:dyDescent="0.35"/>
    <row r="197" ht="33.75" customHeight="1" x14ac:dyDescent="0.35"/>
    <row r="198" ht="33.75" customHeight="1" x14ac:dyDescent="0.35"/>
    <row r="199" ht="33.75" customHeight="1" x14ac:dyDescent="0.35"/>
    <row r="200" ht="33.75" customHeight="1" x14ac:dyDescent="0.35"/>
    <row r="201" ht="33.75" customHeight="1" x14ac:dyDescent="0.35"/>
    <row r="202" ht="33.75" customHeight="1" x14ac:dyDescent="0.35"/>
    <row r="203" ht="33.75" customHeight="1" x14ac:dyDescent="0.35"/>
    <row r="204" ht="33.75" customHeight="1" x14ac:dyDescent="0.35"/>
    <row r="205" ht="33.75" customHeight="1" x14ac:dyDescent="0.35"/>
    <row r="206" ht="33.75" customHeight="1" x14ac:dyDescent="0.35"/>
    <row r="207" ht="33.75" customHeight="1" x14ac:dyDescent="0.35"/>
    <row r="208" ht="33.75" customHeight="1" x14ac:dyDescent="0.35"/>
    <row r="209" ht="33.75" customHeight="1" x14ac:dyDescent="0.35"/>
    <row r="210" ht="33.75" customHeight="1" x14ac:dyDescent="0.35"/>
    <row r="211" ht="33.75" customHeight="1" x14ac:dyDescent="0.35"/>
    <row r="212" ht="33.75" customHeight="1" x14ac:dyDescent="0.35"/>
    <row r="213" ht="33.75" customHeight="1" x14ac:dyDescent="0.35"/>
    <row r="214" ht="33.75" customHeight="1" x14ac:dyDescent="0.35"/>
    <row r="215" ht="33.75" customHeight="1" x14ac:dyDescent="0.35"/>
    <row r="216" ht="33.75" customHeight="1" x14ac:dyDescent="0.35"/>
    <row r="217" ht="33.75" customHeight="1" x14ac:dyDescent="0.35"/>
    <row r="218" ht="33.75" customHeight="1" x14ac:dyDescent="0.35"/>
    <row r="219" ht="33.75" customHeight="1" x14ac:dyDescent="0.35"/>
    <row r="220" ht="33.75" customHeight="1" x14ac:dyDescent="0.35"/>
    <row r="221" ht="33.75" customHeight="1" x14ac:dyDescent="0.35"/>
    <row r="222" ht="33.75" customHeight="1" x14ac:dyDescent="0.35"/>
    <row r="223" ht="33.75" customHeight="1" x14ac:dyDescent="0.35"/>
    <row r="224" ht="33.75" customHeight="1" x14ac:dyDescent="0.35"/>
    <row r="225" ht="33.75" customHeight="1" x14ac:dyDescent="0.35"/>
    <row r="226" ht="33.75" customHeight="1" x14ac:dyDescent="0.35"/>
    <row r="227" ht="33.75" customHeight="1" x14ac:dyDescent="0.35"/>
    <row r="228" ht="33.75" customHeight="1" x14ac:dyDescent="0.35"/>
    <row r="229" ht="33.75" customHeight="1" x14ac:dyDescent="0.35"/>
    <row r="230" ht="33.75" customHeight="1" x14ac:dyDescent="0.35"/>
    <row r="231" ht="33.75" customHeight="1" x14ac:dyDescent="0.35"/>
    <row r="232" ht="33.75" customHeight="1" x14ac:dyDescent="0.35"/>
    <row r="233" ht="33.75" customHeight="1" x14ac:dyDescent="0.35"/>
    <row r="234" ht="33.75" customHeight="1" x14ac:dyDescent="0.35"/>
    <row r="235" ht="33.75" customHeight="1" x14ac:dyDescent="0.35"/>
    <row r="236" ht="33.75" customHeight="1" x14ac:dyDescent="0.35"/>
    <row r="237" ht="33.75" customHeight="1" x14ac:dyDescent="0.35"/>
    <row r="238" ht="33.75" customHeight="1" x14ac:dyDescent="0.35"/>
    <row r="239" ht="33.75" customHeight="1" x14ac:dyDescent="0.35"/>
  </sheetData>
  <mergeCells count="10">
    <mergeCell ref="J54:K54"/>
    <mergeCell ref="B55:F55"/>
    <mergeCell ref="A3:C3"/>
    <mergeCell ref="E9:G9"/>
    <mergeCell ref="R9:S9"/>
    <mergeCell ref="K11:L11"/>
    <mergeCell ref="B15:J15"/>
    <mergeCell ref="K15:Q15"/>
    <mergeCell ref="B36:G36"/>
    <mergeCell ref="K36:O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9"/>
  <sheetViews>
    <sheetView topLeftCell="A23" zoomScale="30" zoomScaleNormal="30" workbookViewId="0">
      <selection activeCell="I50" sqref="I50"/>
    </sheetView>
  </sheetViews>
  <sheetFormatPr baseColWidth="10" defaultRowHeight="14.5" x14ac:dyDescent="0.35"/>
  <cols>
    <col min="1" max="1" width="52.453125" style="18" bestFit="1" customWidth="1"/>
    <col min="2" max="3" width="22.7265625" style="18" bestFit="1" customWidth="1"/>
    <col min="4" max="7" width="21.26953125" style="18" bestFit="1" customWidth="1"/>
    <col min="8" max="8" width="20.1796875" style="18" bestFit="1" customWidth="1"/>
    <col min="9" max="9" width="28.26953125" style="18" bestFit="1" customWidth="1"/>
    <col min="10" max="10" width="33.453125" style="18" bestFit="1" customWidth="1"/>
    <col min="11" max="11" width="26.26953125" style="18" bestFit="1" customWidth="1"/>
    <col min="12" max="12" width="21.26953125" style="18" bestFit="1" customWidth="1"/>
    <col min="13" max="14" width="21.26953125" style="18" customWidth="1"/>
    <col min="15" max="15" width="21.26953125" style="18" bestFit="1" customWidth="1"/>
    <col min="16" max="16" width="21.26953125" style="18" customWidth="1"/>
    <col min="17" max="17" width="27.81640625" style="18" customWidth="1"/>
    <col min="18" max="18" width="23.453125" style="18" customWidth="1"/>
    <col min="19" max="19" width="21.453125" style="18" customWidth="1"/>
    <col min="20" max="22" width="20.7265625" style="18" customWidth="1"/>
    <col min="23" max="23" width="32.26953125" style="18" bestFit="1" customWidth="1"/>
    <col min="24" max="24" width="20.7265625" style="18" customWidth="1"/>
    <col min="25" max="25" width="22" style="18" customWidth="1"/>
    <col min="26" max="29" width="21.26953125" style="18" customWidth="1"/>
    <col min="30" max="30" width="22.26953125" style="18" customWidth="1"/>
    <col min="31" max="32" width="11.453125" style="18"/>
    <col min="33" max="33" width="14.81640625" style="18" bestFit="1" customWidth="1"/>
    <col min="34" max="258" width="11.453125" style="18"/>
    <col min="259" max="259" width="34.453125" style="18" customWidth="1"/>
    <col min="260" max="261" width="19.453125" style="18" bestFit="1" customWidth="1"/>
    <col min="262" max="262" width="19.7265625" style="18" customWidth="1"/>
    <col min="263" max="264" width="20.453125" style="18" customWidth="1"/>
    <col min="265" max="266" width="19.7265625" style="18" customWidth="1"/>
    <col min="267" max="267" width="25.26953125" style="18" customWidth="1"/>
    <col min="268" max="268" width="26" style="18" customWidth="1"/>
    <col min="269" max="269" width="22.26953125" style="18" customWidth="1"/>
    <col min="270" max="270" width="24.81640625" style="18" customWidth="1"/>
    <col min="271" max="271" width="21.1796875" style="18" customWidth="1"/>
    <col min="272" max="272" width="21.453125" style="18" customWidth="1"/>
    <col min="273" max="273" width="27.81640625" style="18" customWidth="1"/>
    <col min="274" max="274" width="23.453125" style="18" customWidth="1"/>
    <col min="275" max="275" width="21.453125" style="18" customWidth="1"/>
    <col min="276" max="278" width="20.7265625" style="18" customWidth="1"/>
    <col min="279" max="279" width="32.26953125" style="18" bestFit="1" customWidth="1"/>
    <col min="280" max="280" width="20.7265625" style="18" customWidth="1"/>
    <col min="281" max="281" width="22" style="18" customWidth="1"/>
    <col min="282" max="285" width="21.26953125" style="18" customWidth="1"/>
    <col min="286" max="286" width="22.26953125" style="18" customWidth="1"/>
    <col min="287" max="288" width="11.453125" style="18"/>
    <col min="289" max="289" width="14.81640625" style="18" bestFit="1" customWidth="1"/>
    <col min="290" max="514" width="11.453125" style="18"/>
    <col min="515" max="515" width="34.453125" style="18" customWidth="1"/>
    <col min="516" max="517" width="19.453125" style="18" bestFit="1" customWidth="1"/>
    <col min="518" max="518" width="19.7265625" style="18" customWidth="1"/>
    <col min="519" max="520" width="20.453125" style="18" customWidth="1"/>
    <col min="521" max="522" width="19.7265625" style="18" customWidth="1"/>
    <col min="523" max="523" width="25.26953125" style="18" customWidth="1"/>
    <col min="524" max="524" width="26" style="18" customWidth="1"/>
    <col min="525" max="525" width="22.26953125" style="18" customWidth="1"/>
    <col min="526" max="526" width="24.81640625" style="18" customWidth="1"/>
    <col min="527" max="527" width="21.1796875" style="18" customWidth="1"/>
    <col min="528" max="528" width="21.453125" style="18" customWidth="1"/>
    <col min="529" max="529" width="27.81640625" style="18" customWidth="1"/>
    <col min="530" max="530" width="23.453125" style="18" customWidth="1"/>
    <col min="531" max="531" width="21.453125" style="18" customWidth="1"/>
    <col min="532" max="534" width="20.7265625" style="18" customWidth="1"/>
    <col min="535" max="535" width="32.26953125" style="18" bestFit="1" customWidth="1"/>
    <col min="536" max="536" width="20.7265625" style="18" customWidth="1"/>
    <col min="537" max="537" width="22" style="18" customWidth="1"/>
    <col min="538" max="541" width="21.26953125" style="18" customWidth="1"/>
    <col min="542" max="542" width="22.26953125" style="18" customWidth="1"/>
    <col min="543" max="544" width="11.453125" style="18"/>
    <col min="545" max="545" width="14.81640625" style="18" bestFit="1" customWidth="1"/>
    <col min="546" max="770" width="11.453125" style="18"/>
    <col min="771" max="771" width="34.453125" style="18" customWidth="1"/>
    <col min="772" max="773" width="19.453125" style="18" bestFit="1" customWidth="1"/>
    <col min="774" max="774" width="19.7265625" style="18" customWidth="1"/>
    <col min="775" max="776" width="20.453125" style="18" customWidth="1"/>
    <col min="777" max="778" width="19.7265625" style="18" customWidth="1"/>
    <col min="779" max="779" width="25.26953125" style="18" customWidth="1"/>
    <col min="780" max="780" width="26" style="18" customWidth="1"/>
    <col min="781" max="781" width="22.26953125" style="18" customWidth="1"/>
    <col min="782" max="782" width="24.81640625" style="18" customWidth="1"/>
    <col min="783" max="783" width="21.1796875" style="18" customWidth="1"/>
    <col min="784" max="784" width="21.453125" style="18" customWidth="1"/>
    <col min="785" max="785" width="27.81640625" style="18" customWidth="1"/>
    <col min="786" max="786" width="23.453125" style="18" customWidth="1"/>
    <col min="787" max="787" width="21.453125" style="18" customWidth="1"/>
    <col min="788" max="790" width="20.7265625" style="18" customWidth="1"/>
    <col min="791" max="791" width="32.26953125" style="18" bestFit="1" customWidth="1"/>
    <col min="792" max="792" width="20.7265625" style="18" customWidth="1"/>
    <col min="793" max="793" width="22" style="18" customWidth="1"/>
    <col min="794" max="797" width="21.26953125" style="18" customWidth="1"/>
    <col min="798" max="798" width="22.26953125" style="18" customWidth="1"/>
    <col min="799" max="800" width="11.453125" style="18"/>
    <col min="801" max="801" width="14.81640625" style="18" bestFit="1" customWidth="1"/>
    <col min="802" max="1026" width="11.453125" style="18"/>
    <col min="1027" max="1027" width="34.453125" style="18" customWidth="1"/>
    <col min="1028" max="1029" width="19.453125" style="18" bestFit="1" customWidth="1"/>
    <col min="1030" max="1030" width="19.7265625" style="18" customWidth="1"/>
    <col min="1031" max="1032" width="20.453125" style="18" customWidth="1"/>
    <col min="1033" max="1034" width="19.7265625" style="18" customWidth="1"/>
    <col min="1035" max="1035" width="25.26953125" style="18" customWidth="1"/>
    <col min="1036" max="1036" width="26" style="18" customWidth="1"/>
    <col min="1037" max="1037" width="22.26953125" style="18" customWidth="1"/>
    <col min="1038" max="1038" width="24.81640625" style="18" customWidth="1"/>
    <col min="1039" max="1039" width="21.1796875" style="18" customWidth="1"/>
    <col min="1040" max="1040" width="21.453125" style="18" customWidth="1"/>
    <col min="1041" max="1041" width="27.81640625" style="18" customWidth="1"/>
    <col min="1042" max="1042" width="23.453125" style="18" customWidth="1"/>
    <col min="1043" max="1043" width="21.453125" style="18" customWidth="1"/>
    <col min="1044" max="1046" width="20.7265625" style="18" customWidth="1"/>
    <col min="1047" max="1047" width="32.26953125" style="18" bestFit="1" customWidth="1"/>
    <col min="1048" max="1048" width="20.7265625" style="18" customWidth="1"/>
    <col min="1049" max="1049" width="22" style="18" customWidth="1"/>
    <col min="1050" max="1053" width="21.26953125" style="18" customWidth="1"/>
    <col min="1054" max="1054" width="22.26953125" style="18" customWidth="1"/>
    <col min="1055" max="1056" width="11.453125" style="18"/>
    <col min="1057" max="1057" width="14.81640625" style="18" bestFit="1" customWidth="1"/>
    <col min="1058" max="1282" width="11.453125" style="18"/>
    <col min="1283" max="1283" width="34.453125" style="18" customWidth="1"/>
    <col min="1284" max="1285" width="19.453125" style="18" bestFit="1" customWidth="1"/>
    <col min="1286" max="1286" width="19.7265625" style="18" customWidth="1"/>
    <col min="1287" max="1288" width="20.453125" style="18" customWidth="1"/>
    <col min="1289" max="1290" width="19.7265625" style="18" customWidth="1"/>
    <col min="1291" max="1291" width="25.26953125" style="18" customWidth="1"/>
    <col min="1292" max="1292" width="26" style="18" customWidth="1"/>
    <col min="1293" max="1293" width="22.26953125" style="18" customWidth="1"/>
    <col min="1294" max="1294" width="24.81640625" style="18" customWidth="1"/>
    <col min="1295" max="1295" width="21.1796875" style="18" customWidth="1"/>
    <col min="1296" max="1296" width="21.453125" style="18" customWidth="1"/>
    <col min="1297" max="1297" width="27.81640625" style="18" customWidth="1"/>
    <col min="1298" max="1298" width="23.453125" style="18" customWidth="1"/>
    <col min="1299" max="1299" width="21.453125" style="18" customWidth="1"/>
    <col min="1300" max="1302" width="20.7265625" style="18" customWidth="1"/>
    <col min="1303" max="1303" width="32.26953125" style="18" bestFit="1" customWidth="1"/>
    <col min="1304" max="1304" width="20.7265625" style="18" customWidth="1"/>
    <col min="1305" max="1305" width="22" style="18" customWidth="1"/>
    <col min="1306" max="1309" width="21.26953125" style="18" customWidth="1"/>
    <col min="1310" max="1310" width="22.26953125" style="18" customWidth="1"/>
    <col min="1311" max="1312" width="11.453125" style="18"/>
    <col min="1313" max="1313" width="14.81640625" style="18" bestFit="1" customWidth="1"/>
    <col min="1314" max="1538" width="11.453125" style="18"/>
    <col min="1539" max="1539" width="34.453125" style="18" customWidth="1"/>
    <col min="1540" max="1541" width="19.453125" style="18" bestFit="1" customWidth="1"/>
    <col min="1542" max="1542" width="19.7265625" style="18" customWidth="1"/>
    <col min="1543" max="1544" width="20.453125" style="18" customWidth="1"/>
    <col min="1545" max="1546" width="19.7265625" style="18" customWidth="1"/>
    <col min="1547" max="1547" width="25.26953125" style="18" customWidth="1"/>
    <col min="1548" max="1548" width="26" style="18" customWidth="1"/>
    <col min="1549" max="1549" width="22.26953125" style="18" customWidth="1"/>
    <col min="1550" max="1550" width="24.81640625" style="18" customWidth="1"/>
    <col min="1551" max="1551" width="21.1796875" style="18" customWidth="1"/>
    <col min="1552" max="1552" width="21.453125" style="18" customWidth="1"/>
    <col min="1553" max="1553" width="27.81640625" style="18" customWidth="1"/>
    <col min="1554" max="1554" width="23.453125" style="18" customWidth="1"/>
    <col min="1555" max="1555" width="21.453125" style="18" customWidth="1"/>
    <col min="1556" max="1558" width="20.7265625" style="18" customWidth="1"/>
    <col min="1559" max="1559" width="32.26953125" style="18" bestFit="1" customWidth="1"/>
    <col min="1560" max="1560" width="20.7265625" style="18" customWidth="1"/>
    <col min="1561" max="1561" width="22" style="18" customWidth="1"/>
    <col min="1562" max="1565" width="21.26953125" style="18" customWidth="1"/>
    <col min="1566" max="1566" width="22.26953125" style="18" customWidth="1"/>
    <col min="1567" max="1568" width="11.453125" style="18"/>
    <col min="1569" max="1569" width="14.81640625" style="18" bestFit="1" customWidth="1"/>
    <col min="1570" max="1794" width="11.453125" style="18"/>
    <col min="1795" max="1795" width="34.453125" style="18" customWidth="1"/>
    <col min="1796" max="1797" width="19.453125" style="18" bestFit="1" customWidth="1"/>
    <col min="1798" max="1798" width="19.7265625" style="18" customWidth="1"/>
    <col min="1799" max="1800" width="20.453125" style="18" customWidth="1"/>
    <col min="1801" max="1802" width="19.7265625" style="18" customWidth="1"/>
    <col min="1803" max="1803" width="25.26953125" style="18" customWidth="1"/>
    <col min="1804" max="1804" width="26" style="18" customWidth="1"/>
    <col min="1805" max="1805" width="22.26953125" style="18" customWidth="1"/>
    <col min="1806" max="1806" width="24.81640625" style="18" customWidth="1"/>
    <col min="1807" max="1807" width="21.1796875" style="18" customWidth="1"/>
    <col min="1808" max="1808" width="21.453125" style="18" customWidth="1"/>
    <col min="1809" max="1809" width="27.81640625" style="18" customWidth="1"/>
    <col min="1810" max="1810" width="23.453125" style="18" customWidth="1"/>
    <col min="1811" max="1811" width="21.453125" style="18" customWidth="1"/>
    <col min="1812" max="1814" width="20.7265625" style="18" customWidth="1"/>
    <col min="1815" max="1815" width="32.26953125" style="18" bestFit="1" customWidth="1"/>
    <col min="1816" max="1816" width="20.7265625" style="18" customWidth="1"/>
    <col min="1817" max="1817" width="22" style="18" customWidth="1"/>
    <col min="1818" max="1821" width="21.26953125" style="18" customWidth="1"/>
    <col min="1822" max="1822" width="22.26953125" style="18" customWidth="1"/>
    <col min="1823" max="1824" width="11.453125" style="18"/>
    <col min="1825" max="1825" width="14.81640625" style="18" bestFit="1" customWidth="1"/>
    <col min="1826" max="2050" width="11.453125" style="18"/>
    <col min="2051" max="2051" width="34.453125" style="18" customWidth="1"/>
    <col min="2052" max="2053" width="19.453125" style="18" bestFit="1" customWidth="1"/>
    <col min="2054" max="2054" width="19.7265625" style="18" customWidth="1"/>
    <col min="2055" max="2056" width="20.453125" style="18" customWidth="1"/>
    <col min="2057" max="2058" width="19.7265625" style="18" customWidth="1"/>
    <col min="2059" max="2059" width="25.26953125" style="18" customWidth="1"/>
    <col min="2060" max="2060" width="26" style="18" customWidth="1"/>
    <col min="2061" max="2061" width="22.26953125" style="18" customWidth="1"/>
    <col min="2062" max="2062" width="24.81640625" style="18" customWidth="1"/>
    <col min="2063" max="2063" width="21.1796875" style="18" customWidth="1"/>
    <col min="2064" max="2064" width="21.453125" style="18" customWidth="1"/>
    <col min="2065" max="2065" width="27.81640625" style="18" customWidth="1"/>
    <col min="2066" max="2066" width="23.453125" style="18" customWidth="1"/>
    <col min="2067" max="2067" width="21.453125" style="18" customWidth="1"/>
    <col min="2068" max="2070" width="20.7265625" style="18" customWidth="1"/>
    <col min="2071" max="2071" width="32.26953125" style="18" bestFit="1" customWidth="1"/>
    <col min="2072" max="2072" width="20.7265625" style="18" customWidth="1"/>
    <col min="2073" max="2073" width="22" style="18" customWidth="1"/>
    <col min="2074" max="2077" width="21.26953125" style="18" customWidth="1"/>
    <col min="2078" max="2078" width="22.26953125" style="18" customWidth="1"/>
    <col min="2079" max="2080" width="11.453125" style="18"/>
    <col min="2081" max="2081" width="14.81640625" style="18" bestFit="1" customWidth="1"/>
    <col min="2082" max="2306" width="11.453125" style="18"/>
    <col min="2307" max="2307" width="34.453125" style="18" customWidth="1"/>
    <col min="2308" max="2309" width="19.453125" style="18" bestFit="1" customWidth="1"/>
    <col min="2310" max="2310" width="19.7265625" style="18" customWidth="1"/>
    <col min="2311" max="2312" width="20.453125" style="18" customWidth="1"/>
    <col min="2313" max="2314" width="19.7265625" style="18" customWidth="1"/>
    <col min="2315" max="2315" width="25.26953125" style="18" customWidth="1"/>
    <col min="2316" max="2316" width="26" style="18" customWidth="1"/>
    <col min="2317" max="2317" width="22.26953125" style="18" customWidth="1"/>
    <col min="2318" max="2318" width="24.81640625" style="18" customWidth="1"/>
    <col min="2319" max="2319" width="21.1796875" style="18" customWidth="1"/>
    <col min="2320" max="2320" width="21.453125" style="18" customWidth="1"/>
    <col min="2321" max="2321" width="27.81640625" style="18" customWidth="1"/>
    <col min="2322" max="2322" width="23.453125" style="18" customWidth="1"/>
    <col min="2323" max="2323" width="21.453125" style="18" customWidth="1"/>
    <col min="2324" max="2326" width="20.7265625" style="18" customWidth="1"/>
    <col min="2327" max="2327" width="32.26953125" style="18" bestFit="1" customWidth="1"/>
    <col min="2328" max="2328" width="20.7265625" style="18" customWidth="1"/>
    <col min="2329" max="2329" width="22" style="18" customWidth="1"/>
    <col min="2330" max="2333" width="21.26953125" style="18" customWidth="1"/>
    <col min="2334" max="2334" width="22.26953125" style="18" customWidth="1"/>
    <col min="2335" max="2336" width="11.453125" style="18"/>
    <col min="2337" max="2337" width="14.81640625" style="18" bestFit="1" customWidth="1"/>
    <col min="2338" max="2562" width="11.453125" style="18"/>
    <col min="2563" max="2563" width="34.453125" style="18" customWidth="1"/>
    <col min="2564" max="2565" width="19.453125" style="18" bestFit="1" customWidth="1"/>
    <col min="2566" max="2566" width="19.7265625" style="18" customWidth="1"/>
    <col min="2567" max="2568" width="20.453125" style="18" customWidth="1"/>
    <col min="2569" max="2570" width="19.7265625" style="18" customWidth="1"/>
    <col min="2571" max="2571" width="25.26953125" style="18" customWidth="1"/>
    <col min="2572" max="2572" width="26" style="18" customWidth="1"/>
    <col min="2573" max="2573" width="22.26953125" style="18" customWidth="1"/>
    <col min="2574" max="2574" width="24.81640625" style="18" customWidth="1"/>
    <col min="2575" max="2575" width="21.1796875" style="18" customWidth="1"/>
    <col min="2576" max="2576" width="21.453125" style="18" customWidth="1"/>
    <col min="2577" max="2577" width="27.81640625" style="18" customWidth="1"/>
    <col min="2578" max="2578" width="23.453125" style="18" customWidth="1"/>
    <col min="2579" max="2579" width="21.453125" style="18" customWidth="1"/>
    <col min="2580" max="2582" width="20.7265625" style="18" customWidth="1"/>
    <col min="2583" max="2583" width="32.26953125" style="18" bestFit="1" customWidth="1"/>
    <col min="2584" max="2584" width="20.7265625" style="18" customWidth="1"/>
    <col min="2585" max="2585" width="22" style="18" customWidth="1"/>
    <col min="2586" max="2589" width="21.26953125" style="18" customWidth="1"/>
    <col min="2590" max="2590" width="22.26953125" style="18" customWidth="1"/>
    <col min="2591" max="2592" width="11.453125" style="18"/>
    <col min="2593" max="2593" width="14.81640625" style="18" bestFit="1" customWidth="1"/>
    <col min="2594" max="2818" width="11.453125" style="18"/>
    <col min="2819" max="2819" width="34.453125" style="18" customWidth="1"/>
    <col min="2820" max="2821" width="19.453125" style="18" bestFit="1" customWidth="1"/>
    <col min="2822" max="2822" width="19.7265625" style="18" customWidth="1"/>
    <col min="2823" max="2824" width="20.453125" style="18" customWidth="1"/>
    <col min="2825" max="2826" width="19.7265625" style="18" customWidth="1"/>
    <col min="2827" max="2827" width="25.26953125" style="18" customWidth="1"/>
    <col min="2828" max="2828" width="26" style="18" customWidth="1"/>
    <col min="2829" max="2829" width="22.26953125" style="18" customWidth="1"/>
    <col min="2830" max="2830" width="24.81640625" style="18" customWidth="1"/>
    <col min="2831" max="2831" width="21.1796875" style="18" customWidth="1"/>
    <col min="2832" max="2832" width="21.453125" style="18" customWidth="1"/>
    <col min="2833" max="2833" width="27.81640625" style="18" customWidth="1"/>
    <col min="2834" max="2834" width="23.453125" style="18" customWidth="1"/>
    <col min="2835" max="2835" width="21.453125" style="18" customWidth="1"/>
    <col min="2836" max="2838" width="20.7265625" style="18" customWidth="1"/>
    <col min="2839" max="2839" width="32.26953125" style="18" bestFit="1" customWidth="1"/>
    <col min="2840" max="2840" width="20.7265625" style="18" customWidth="1"/>
    <col min="2841" max="2841" width="22" style="18" customWidth="1"/>
    <col min="2842" max="2845" width="21.26953125" style="18" customWidth="1"/>
    <col min="2846" max="2846" width="22.26953125" style="18" customWidth="1"/>
    <col min="2847" max="2848" width="11.453125" style="18"/>
    <col min="2849" max="2849" width="14.81640625" style="18" bestFit="1" customWidth="1"/>
    <col min="2850" max="3074" width="11.453125" style="18"/>
    <col min="3075" max="3075" width="34.453125" style="18" customWidth="1"/>
    <col min="3076" max="3077" width="19.453125" style="18" bestFit="1" customWidth="1"/>
    <col min="3078" max="3078" width="19.7265625" style="18" customWidth="1"/>
    <col min="3079" max="3080" width="20.453125" style="18" customWidth="1"/>
    <col min="3081" max="3082" width="19.7265625" style="18" customWidth="1"/>
    <col min="3083" max="3083" width="25.26953125" style="18" customWidth="1"/>
    <col min="3084" max="3084" width="26" style="18" customWidth="1"/>
    <col min="3085" max="3085" width="22.26953125" style="18" customWidth="1"/>
    <col min="3086" max="3086" width="24.81640625" style="18" customWidth="1"/>
    <col min="3087" max="3087" width="21.1796875" style="18" customWidth="1"/>
    <col min="3088" max="3088" width="21.453125" style="18" customWidth="1"/>
    <col min="3089" max="3089" width="27.81640625" style="18" customWidth="1"/>
    <col min="3090" max="3090" width="23.453125" style="18" customWidth="1"/>
    <col min="3091" max="3091" width="21.453125" style="18" customWidth="1"/>
    <col min="3092" max="3094" width="20.7265625" style="18" customWidth="1"/>
    <col min="3095" max="3095" width="32.26953125" style="18" bestFit="1" customWidth="1"/>
    <col min="3096" max="3096" width="20.7265625" style="18" customWidth="1"/>
    <col min="3097" max="3097" width="22" style="18" customWidth="1"/>
    <col min="3098" max="3101" width="21.26953125" style="18" customWidth="1"/>
    <col min="3102" max="3102" width="22.26953125" style="18" customWidth="1"/>
    <col min="3103" max="3104" width="11.453125" style="18"/>
    <col min="3105" max="3105" width="14.81640625" style="18" bestFit="1" customWidth="1"/>
    <col min="3106" max="3330" width="11.453125" style="18"/>
    <col min="3331" max="3331" width="34.453125" style="18" customWidth="1"/>
    <col min="3332" max="3333" width="19.453125" style="18" bestFit="1" customWidth="1"/>
    <col min="3334" max="3334" width="19.7265625" style="18" customWidth="1"/>
    <col min="3335" max="3336" width="20.453125" style="18" customWidth="1"/>
    <col min="3337" max="3338" width="19.7265625" style="18" customWidth="1"/>
    <col min="3339" max="3339" width="25.26953125" style="18" customWidth="1"/>
    <col min="3340" max="3340" width="26" style="18" customWidth="1"/>
    <col min="3341" max="3341" width="22.26953125" style="18" customWidth="1"/>
    <col min="3342" max="3342" width="24.81640625" style="18" customWidth="1"/>
    <col min="3343" max="3343" width="21.1796875" style="18" customWidth="1"/>
    <col min="3344" max="3344" width="21.453125" style="18" customWidth="1"/>
    <col min="3345" max="3345" width="27.81640625" style="18" customWidth="1"/>
    <col min="3346" max="3346" width="23.453125" style="18" customWidth="1"/>
    <col min="3347" max="3347" width="21.453125" style="18" customWidth="1"/>
    <col min="3348" max="3350" width="20.7265625" style="18" customWidth="1"/>
    <col min="3351" max="3351" width="32.26953125" style="18" bestFit="1" customWidth="1"/>
    <col min="3352" max="3352" width="20.7265625" style="18" customWidth="1"/>
    <col min="3353" max="3353" width="22" style="18" customWidth="1"/>
    <col min="3354" max="3357" width="21.26953125" style="18" customWidth="1"/>
    <col min="3358" max="3358" width="22.26953125" style="18" customWidth="1"/>
    <col min="3359" max="3360" width="11.453125" style="18"/>
    <col min="3361" max="3361" width="14.81640625" style="18" bestFit="1" customWidth="1"/>
    <col min="3362" max="3586" width="11.453125" style="18"/>
    <col min="3587" max="3587" width="34.453125" style="18" customWidth="1"/>
    <col min="3588" max="3589" width="19.453125" style="18" bestFit="1" customWidth="1"/>
    <col min="3590" max="3590" width="19.7265625" style="18" customWidth="1"/>
    <col min="3591" max="3592" width="20.453125" style="18" customWidth="1"/>
    <col min="3593" max="3594" width="19.7265625" style="18" customWidth="1"/>
    <col min="3595" max="3595" width="25.26953125" style="18" customWidth="1"/>
    <col min="3596" max="3596" width="26" style="18" customWidth="1"/>
    <col min="3597" max="3597" width="22.26953125" style="18" customWidth="1"/>
    <col min="3598" max="3598" width="24.81640625" style="18" customWidth="1"/>
    <col min="3599" max="3599" width="21.1796875" style="18" customWidth="1"/>
    <col min="3600" max="3600" width="21.453125" style="18" customWidth="1"/>
    <col min="3601" max="3601" width="27.81640625" style="18" customWidth="1"/>
    <col min="3602" max="3602" width="23.453125" style="18" customWidth="1"/>
    <col min="3603" max="3603" width="21.453125" style="18" customWidth="1"/>
    <col min="3604" max="3606" width="20.7265625" style="18" customWidth="1"/>
    <col min="3607" max="3607" width="32.26953125" style="18" bestFit="1" customWidth="1"/>
    <col min="3608" max="3608" width="20.7265625" style="18" customWidth="1"/>
    <col min="3609" max="3609" width="22" style="18" customWidth="1"/>
    <col min="3610" max="3613" width="21.26953125" style="18" customWidth="1"/>
    <col min="3614" max="3614" width="22.26953125" style="18" customWidth="1"/>
    <col min="3615" max="3616" width="11.453125" style="18"/>
    <col min="3617" max="3617" width="14.81640625" style="18" bestFit="1" customWidth="1"/>
    <col min="3618" max="3842" width="11.453125" style="18"/>
    <col min="3843" max="3843" width="34.453125" style="18" customWidth="1"/>
    <col min="3844" max="3845" width="19.453125" style="18" bestFit="1" customWidth="1"/>
    <col min="3846" max="3846" width="19.7265625" style="18" customWidth="1"/>
    <col min="3847" max="3848" width="20.453125" style="18" customWidth="1"/>
    <col min="3849" max="3850" width="19.7265625" style="18" customWidth="1"/>
    <col min="3851" max="3851" width="25.26953125" style="18" customWidth="1"/>
    <col min="3852" max="3852" width="26" style="18" customWidth="1"/>
    <col min="3853" max="3853" width="22.26953125" style="18" customWidth="1"/>
    <col min="3854" max="3854" width="24.81640625" style="18" customWidth="1"/>
    <col min="3855" max="3855" width="21.1796875" style="18" customWidth="1"/>
    <col min="3856" max="3856" width="21.453125" style="18" customWidth="1"/>
    <col min="3857" max="3857" width="27.81640625" style="18" customWidth="1"/>
    <col min="3858" max="3858" width="23.453125" style="18" customWidth="1"/>
    <col min="3859" max="3859" width="21.453125" style="18" customWidth="1"/>
    <col min="3860" max="3862" width="20.7265625" style="18" customWidth="1"/>
    <col min="3863" max="3863" width="32.26953125" style="18" bestFit="1" customWidth="1"/>
    <col min="3864" max="3864" width="20.7265625" style="18" customWidth="1"/>
    <col min="3865" max="3865" width="22" style="18" customWidth="1"/>
    <col min="3866" max="3869" width="21.26953125" style="18" customWidth="1"/>
    <col min="3870" max="3870" width="22.26953125" style="18" customWidth="1"/>
    <col min="3871" max="3872" width="11.453125" style="18"/>
    <col min="3873" max="3873" width="14.81640625" style="18" bestFit="1" customWidth="1"/>
    <col min="3874" max="4098" width="11.453125" style="18"/>
    <col min="4099" max="4099" width="34.453125" style="18" customWidth="1"/>
    <col min="4100" max="4101" width="19.453125" style="18" bestFit="1" customWidth="1"/>
    <col min="4102" max="4102" width="19.7265625" style="18" customWidth="1"/>
    <col min="4103" max="4104" width="20.453125" style="18" customWidth="1"/>
    <col min="4105" max="4106" width="19.7265625" style="18" customWidth="1"/>
    <col min="4107" max="4107" width="25.26953125" style="18" customWidth="1"/>
    <col min="4108" max="4108" width="26" style="18" customWidth="1"/>
    <col min="4109" max="4109" width="22.26953125" style="18" customWidth="1"/>
    <col min="4110" max="4110" width="24.81640625" style="18" customWidth="1"/>
    <col min="4111" max="4111" width="21.1796875" style="18" customWidth="1"/>
    <col min="4112" max="4112" width="21.453125" style="18" customWidth="1"/>
    <col min="4113" max="4113" width="27.81640625" style="18" customWidth="1"/>
    <col min="4114" max="4114" width="23.453125" style="18" customWidth="1"/>
    <col min="4115" max="4115" width="21.453125" style="18" customWidth="1"/>
    <col min="4116" max="4118" width="20.7265625" style="18" customWidth="1"/>
    <col min="4119" max="4119" width="32.26953125" style="18" bestFit="1" customWidth="1"/>
    <col min="4120" max="4120" width="20.7265625" style="18" customWidth="1"/>
    <col min="4121" max="4121" width="22" style="18" customWidth="1"/>
    <col min="4122" max="4125" width="21.26953125" style="18" customWidth="1"/>
    <col min="4126" max="4126" width="22.26953125" style="18" customWidth="1"/>
    <col min="4127" max="4128" width="11.453125" style="18"/>
    <col min="4129" max="4129" width="14.81640625" style="18" bestFit="1" customWidth="1"/>
    <col min="4130" max="4354" width="11.453125" style="18"/>
    <col min="4355" max="4355" width="34.453125" style="18" customWidth="1"/>
    <col min="4356" max="4357" width="19.453125" style="18" bestFit="1" customWidth="1"/>
    <col min="4358" max="4358" width="19.7265625" style="18" customWidth="1"/>
    <col min="4359" max="4360" width="20.453125" style="18" customWidth="1"/>
    <col min="4361" max="4362" width="19.7265625" style="18" customWidth="1"/>
    <col min="4363" max="4363" width="25.26953125" style="18" customWidth="1"/>
    <col min="4364" max="4364" width="26" style="18" customWidth="1"/>
    <col min="4365" max="4365" width="22.26953125" style="18" customWidth="1"/>
    <col min="4366" max="4366" width="24.81640625" style="18" customWidth="1"/>
    <col min="4367" max="4367" width="21.1796875" style="18" customWidth="1"/>
    <col min="4368" max="4368" width="21.453125" style="18" customWidth="1"/>
    <col min="4369" max="4369" width="27.81640625" style="18" customWidth="1"/>
    <col min="4370" max="4370" width="23.453125" style="18" customWidth="1"/>
    <col min="4371" max="4371" width="21.453125" style="18" customWidth="1"/>
    <col min="4372" max="4374" width="20.7265625" style="18" customWidth="1"/>
    <col min="4375" max="4375" width="32.26953125" style="18" bestFit="1" customWidth="1"/>
    <col min="4376" max="4376" width="20.7265625" style="18" customWidth="1"/>
    <col min="4377" max="4377" width="22" style="18" customWidth="1"/>
    <col min="4378" max="4381" width="21.26953125" style="18" customWidth="1"/>
    <col min="4382" max="4382" width="22.26953125" style="18" customWidth="1"/>
    <col min="4383" max="4384" width="11.453125" style="18"/>
    <col min="4385" max="4385" width="14.81640625" style="18" bestFit="1" customWidth="1"/>
    <col min="4386" max="4610" width="11.453125" style="18"/>
    <col min="4611" max="4611" width="34.453125" style="18" customWidth="1"/>
    <col min="4612" max="4613" width="19.453125" style="18" bestFit="1" customWidth="1"/>
    <col min="4614" max="4614" width="19.7265625" style="18" customWidth="1"/>
    <col min="4615" max="4616" width="20.453125" style="18" customWidth="1"/>
    <col min="4617" max="4618" width="19.7265625" style="18" customWidth="1"/>
    <col min="4619" max="4619" width="25.26953125" style="18" customWidth="1"/>
    <col min="4620" max="4620" width="26" style="18" customWidth="1"/>
    <col min="4621" max="4621" width="22.26953125" style="18" customWidth="1"/>
    <col min="4622" max="4622" width="24.81640625" style="18" customWidth="1"/>
    <col min="4623" max="4623" width="21.1796875" style="18" customWidth="1"/>
    <col min="4624" max="4624" width="21.453125" style="18" customWidth="1"/>
    <col min="4625" max="4625" width="27.81640625" style="18" customWidth="1"/>
    <col min="4626" max="4626" width="23.453125" style="18" customWidth="1"/>
    <col min="4627" max="4627" width="21.453125" style="18" customWidth="1"/>
    <col min="4628" max="4630" width="20.7265625" style="18" customWidth="1"/>
    <col min="4631" max="4631" width="32.26953125" style="18" bestFit="1" customWidth="1"/>
    <col min="4632" max="4632" width="20.7265625" style="18" customWidth="1"/>
    <col min="4633" max="4633" width="22" style="18" customWidth="1"/>
    <col min="4634" max="4637" width="21.26953125" style="18" customWidth="1"/>
    <col min="4638" max="4638" width="22.26953125" style="18" customWidth="1"/>
    <col min="4639" max="4640" width="11.453125" style="18"/>
    <col min="4641" max="4641" width="14.81640625" style="18" bestFit="1" customWidth="1"/>
    <col min="4642" max="4866" width="11.453125" style="18"/>
    <col min="4867" max="4867" width="34.453125" style="18" customWidth="1"/>
    <col min="4868" max="4869" width="19.453125" style="18" bestFit="1" customWidth="1"/>
    <col min="4870" max="4870" width="19.7265625" style="18" customWidth="1"/>
    <col min="4871" max="4872" width="20.453125" style="18" customWidth="1"/>
    <col min="4873" max="4874" width="19.7265625" style="18" customWidth="1"/>
    <col min="4875" max="4875" width="25.26953125" style="18" customWidth="1"/>
    <col min="4876" max="4876" width="26" style="18" customWidth="1"/>
    <col min="4877" max="4877" width="22.26953125" style="18" customWidth="1"/>
    <col min="4878" max="4878" width="24.81640625" style="18" customWidth="1"/>
    <col min="4879" max="4879" width="21.1796875" style="18" customWidth="1"/>
    <col min="4880" max="4880" width="21.453125" style="18" customWidth="1"/>
    <col min="4881" max="4881" width="27.81640625" style="18" customWidth="1"/>
    <col min="4882" max="4882" width="23.453125" style="18" customWidth="1"/>
    <col min="4883" max="4883" width="21.453125" style="18" customWidth="1"/>
    <col min="4884" max="4886" width="20.7265625" style="18" customWidth="1"/>
    <col min="4887" max="4887" width="32.26953125" style="18" bestFit="1" customWidth="1"/>
    <col min="4888" max="4888" width="20.7265625" style="18" customWidth="1"/>
    <col min="4889" max="4889" width="22" style="18" customWidth="1"/>
    <col min="4890" max="4893" width="21.26953125" style="18" customWidth="1"/>
    <col min="4894" max="4894" width="22.26953125" style="18" customWidth="1"/>
    <col min="4895" max="4896" width="11.453125" style="18"/>
    <col min="4897" max="4897" width="14.81640625" style="18" bestFit="1" customWidth="1"/>
    <col min="4898" max="5122" width="11.453125" style="18"/>
    <col min="5123" max="5123" width="34.453125" style="18" customWidth="1"/>
    <col min="5124" max="5125" width="19.453125" style="18" bestFit="1" customWidth="1"/>
    <col min="5126" max="5126" width="19.7265625" style="18" customWidth="1"/>
    <col min="5127" max="5128" width="20.453125" style="18" customWidth="1"/>
    <col min="5129" max="5130" width="19.7265625" style="18" customWidth="1"/>
    <col min="5131" max="5131" width="25.26953125" style="18" customWidth="1"/>
    <col min="5132" max="5132" width="26" style="18" customWidth="1"/>
    <col min="5133" max="5133" width="22.26953125" style="18" customWidth="1"/>
    <col min="5134" max="5134" width="24.81640625" style="18" customWidth="1"/>
    <col min="5135" max="5135" width="21.1796875" style="18" customWidth="1"/>
    <col min="5136" max="5136" width="21.453125" style="18" customWidth="1"/>
    <col min="5137" max="5137" width="27.81640625" style="18" customWidth="1"/>
    <col min="5138" max="5138" width="23.453125" style="18" customWidth="1"/>
    <col min="5139" max="5139" width="21.453125" style="18" customWidth="1"/>
    <col min="5140" max="5142" width="20.7265625" style="18" customWidth="1"/>
    <col min="5143" max="5143" width="32.26953125" style="18" bestFit="1" customWidth="1"/>
    <col min="5144" max="5144" width="20.7265625" style="18" customWidth="1"/>
    <col min="5145" max="5145" width="22" style="18" customWidth="1"/>
    <col min="5146" max="5149" width="21.26953125" style="18" customWidth="1"/>
    <col min="5150" max="5150" width="22.26953125" style="18" customWidth="1"/>
    <col min="5151" max="5152" width="11.453125" style="18"/>
    <col min="5153" max="5153" width="14.81640625" style="18" bestFit="1" customWidth="1"/>
    <col min="5154" max="5378" width="11.453125" style="18"/>
    <col min="5379" max="5379" width="34.453125" style="18" customWidth="1"/>
    <col min="5380" max="5381" width="19.453125" style="18" bestFit="1" customWidth="1"/>
    <col min="5382" max="5382" width="19.7265625" style="18" customWidth="1"/>
    <col min="5383" max="5384" width="20.453125" style="18" customWidth="1"/>
    <col min="5385" max="5386" width="19.7265625" style="18" customWidth="1"/>
    <col min="5387" max="5387" width="25.26953125" style="18" customWidth="1"/>
    <col min="5388" max="5388" width="26" style="18" customWidth="1"/>
    <col min="5389" max="5389" width="22.26953125" style="18" customWidth="1"/>
    <col min="5390" max="5390" width="24.81640625" style="18" customWidth="1"/>
    <col min="5391" max="5391" width="21.1796875" style="18" customWidth="1"/>
    <col min="5392" max="5392" width="21.453125" style="18" customWidth="1"/>
    <col min="5393" max="5393" width="27.81640625" style="18" customWidth="1"/>
    <col min="5394" max="5394" width="23.453125" style="18" customWidth="1"/>
    <col min="5395" max="5395" width="21.453125" style="18" customWidth="1"/>
    <col min="5396" max="5398" width="20.7265625" style="18" customWidth="1"/>
    <col min="5399" max="5399" width="32.26953125" style="18" bestFit="1" customWidth="1"/>
    <col min="5400" max="5400" width="20.7265625" style="18" customWidth="1"/>
    <col min="5401" max="5401" width="22" style="18" customWidth="1"/>
    <col min="5402" max="5405" width="21.26953125" style="18" customWidth="1"/>
    <col min="5406" max="5406" width="22.26953125" style="18" customWidth="1"/>
    <col min="5407" max="5408" width="11.453125" style="18"/>
    <col min="5409" max="5409" width="14.81640625" style="18" bestFit="1" customWidth="1"/>
    <col min="5410" max="5634" width="11.453125" style="18"/>
    <col min="5635" max="5635" width="34.453125" style="18" customWidth="1"/>
    <col min="5636" max="5637" width="19.453125" style="18" bestFit="1" customWidth="1"/>
    <col min="5638" max="5638" width="19.7265625" style="18" customWidth="1"/>
    <col min="5639" max="5640" width="20.453125" style="18" customWidth="1"/>
    <col min="5641" max="5642" width="19.7265625" style="18" customWidth="1"/>
    <col min="5643" max="5643" width="25.26953125" style="18" customWidth="1"/>
    <col min="5644" max="5644" width="26" style="18" customWidth="1"/>
    <col min="5645" max="5645" width="22.26953125" style="18" customWidth="1"/>
    <col min="5646" max="5646" width="24.81640625" style="18" customWidth="1"/>
    <col min="5647" max="5647" width="21.1796875" style="18" customWidth="1"/>
    <col min="5648" max="5648" width="21.453125" style="18" customWidth="1"/>
    <col min="5649" max="5649" width="27.81640625" style="18" customWidth="1"/>
    <col min="5650" max="5650" width="23.453125" style="18" customWidth="1"/>
    <col min="5651" max="5651" width="21.453125" style="18" customWidth="1"/>
    <col min="5652" max="5654" width="20.7265625" style="18" customWidth="1"/>
    <col min="5655" max="5655" width="32.26953125" style="18" bestFit="1" customWidth="1"/>
    <col min="5656" max="5656" width="20.7265625" style="18" customWidth="1"/>
    <col min="5657" max="5657" width="22" style="18" customWidth="1"/>
    <col min="5658" max="5661" width="21.26953125" style="18" customWidth="1"/>
    <col min="5662" max="5662" width="22.26953125" style="18" customWidth="1"/>
    <col min="5663" max="5664" width="11.453125" style="18"/>
    <col min="5665" max="5665" width="14.81640625" style="18" bestFit="1" customWidth="1"/>
    <col min="5666" max="5890" width="11.453125" style="18"/>
    <col min="5891" max="5891" width="34.453125" style="18" customWidth="1"/>
    <col min="5892" max="5893" width="19.453125" style="18" bestFit="1" customWidth="1"/>
    <col min="5894" max="5894" width="19.7265625" style="18" customWidth="1"/>
    <col min="5895" max="5896" width="20.453125" style="18" customWidth="1"/>
    <col min="5897" max="5898" width="19.7265625" style="18" customWidth="1"/>
    <col min="5899" max="5899" width="25.26953125" style="18" customWidth="1"/>
    <col min="5900" max="5900" width="26" style="18" customWidth="1"/>
    <col min="5901" max="5901" width="22.26953125" style="18" customWidth="1"/>
    <col min="5902" max="5902" width="24.81640625" style="18" customWidth="1"/>
    <col min="5903" max="5903" width="21.1796875" style="18" customWidth="1"/>
    <col min="5904" max="5904" width="21.453125" style="18" customWidth="1"/>
    <col min="5905" max="5905" width="27.81640625" style="18" customWidth="1"/>
    <col min="5906" max="5906" width="23.453125" style="18" customWidth="1"/>
    <col min="5907" max="5907" width="21.453125" style="18" customWidth="1"/>
    <col min="5908" max="5910" width="20.7265625" style="18" customWidth="1"/>
    <col min="5911" max="5911" width="32.26953125" style="18" bestFit="1" customWidth="1"/>
    <col min="5912" max="5912" width="20.7265625" style="18" customWidth="1"/>
    <col min="5913" max="5913" width="22" style="18" customWidth="1"/>
    <col min="5914" max="5917" width="21.26953125" style="18" customWidth="1"/>
    <col min="5918" max="5918" width="22.26953125" style="18" customWidth="1"/>
    <col min="5919" max="5920" width="11.453125" style="18"/>
    <col min="5921" max="5921" width="14.81640625" style="18" bestFit="1" customWidth="1"/>
    <col min="5922" max="6146" width="11.453125" style="18"/>
    <col min="6147" max="6147" width="34.453125" style="18" customWidth="1"/>
    <col min="6148" max="6149" width="19.453125" style="18" bestFit="1" customWidth="1"/>
    <col min="6150" max="6150" width="19.7265625" style="18" customWidth="1"/>
    <col min="6151" max="6152" width="20.453125" style="18" customWidth="1"/>
    <col min="6153" max="6154" width="19.7265625" style="18" customWidth="1"/>
    <col min="6155" max="6155" width="25.26953125" style="18" customWidth="1"/>
    <col min="6156" max="6156" width="26" style="18" customWidth="1"/>
    <col min="6157" max="6157" width="22.26953125" style="18" customWidth="1"/>
    <col min="6158" max="6158" width="24.81640625" style="18" customWidth="1"/>
    <col min="6159" max="6159" width="21.1796875" style="18" customWidth="1"/>
    <col min="6160" max="6160" width="21.453125" style="18" customWidth="1"/>
    <col min="6161" max="6161" width="27.81640625" style="18" customWidth="1"/>
    <col min="6162" max="6162" width="23.453125" style="18" customWidth="1"/>
    <col min="6163" max="6163" width="21.453125" style="18" customWidth="1"/>
    <col min="6164" max="6166" width="20.7265625" style="18" customWidth="1"/>
    <col min="6167" max="6167" width="32.26953125" style="18" bestFit="1" customWidth="1"/>
    <col min="6168" max="6168" width="20.7265625" style="18" customWidth="1"/>
    <col min="6169" max="6169" width="22" style="18" customWidth="1"/>
    <col min="6170" max="6173" width="21.26953125" style="18" customWidth="1"/>
    <col min="6174" max="6174" width="22.26953125" style="18" customWidth="1"/>
    <col min="6175" max="6176" width="11.453125" style="18"/>
    <col min="6177" max="6177" width="14.81640625" style="18" bestFit="1" customWidth="1"/>
    <col min="6178" max="6402" width="11.453125" style="18"/>
    <col min="6403" max="6403" width="34.453125" style="18" customWidth="1"/>
    <col min="6404" max="6405" width="19.453125" style="18" bestFit="1" customWidth="1"/>
    <col min="6406" max="6406" width="19.7265625" style="18" customWidth="1"/>
    <col min="6407" max="6408" width="20.453125" style="18" customWidth="1"/>
    <col min="6409" max="6410" width="19.7265625" style="18" customWidth="1"/>
    <col min="6411" max="6411" width="25.26953125" style="18" customWidth="1"/>
    <col min="6412" max="6412" width="26" style="18" customWidth="1"/>
    <col min="6413" max="6413" width="22.26953125" style="18" customWidth="1"/>
    <col min="6414" max="6414" width="24.81640625" style="18" customWidth="1"/>
    <col min="6415" max="6415" width="21.1796875" style="18" customWidth="1"/>
    <col min="6416" max="6416" width="21.453125" style="18" customWidth="1"/>
    <col min="6417" max="6417" width="27.81640625" style="18" customWidth="1"/>
    <col min="6418" max="6418" width="23.453125" style="18" customWidth="1"/>
    <col min="6419" max="6419" width="21.453125" style="18" customWidth="1"/>
    <col min="6420" max="6422" width="20.7265625" style="18" customWidth="1"/>
    <col min="6423" max="6423" width="32.26953125" style="18" bestFit="1" customWidth="1"/>
    <col min="6424" max="6424" width="20.7265625" style="18" customWidth="1"/>
    <col min="6425" max="6425" width="22" style="18" customWidth="1"/>
    <col min="6426" max="6429" width="21.26953125" style="18" customWidth="1"/>
    <col min="6430" max="6430" width="22.26953125" style="18" customWidth="1"/>
    <col min="6431" max="6432" width="11.453125" style="18"/>
    <col min="6433" max="6433" width="14.81640625" style="18" bestFit="1" customWidth="1"/>
    <col min="6434" max="6658" width="11.453125" style="18"/>
    <col min="6659" max="6659" width="34.453125" style="18" customWidth="1"/>
    <col min="6660" max="6661" width="19.453125" style="18" bestFit="1" customWidth="1"/>
    <col min="6662" max="6662" width="19.7265625" style="18" customWidth="1"/>
    <col min="6663" max="6664" width="20.453125" style="18" customWidth="1"/>
    <col min="6665" max="6666" width="19.7265625" style="18" customWidth="1"/>
    <col min="6667" max="6667" width="25.26953125" style="18" customWidth="1"/>
    <col min="6668" max="6668" width="26" style="18" customWidth="1"/>
    <col min="6669" max="6669" width="22.26953125" style="18" customWidth="1"/>
    <col min="6670" max="6670" width="24.81640625" style="18" customWidth="1"/>
    <col min="6671" max="6671" width="21.1796875" style="18" customWidth="1"/>
    <col min="6672" max="6672" width="21.453125" style="18" customWidth="1"/>
    <col min="6673" max="6673" width="27.81640625" style="18" customWidth="1"/>
    <col min="6674" max="6674" width="23.453125" style="18" customWidth="1"/>
    <col min="6675" max="6675" width="21.453125" style="18" customWidth="1"/>
    <col min="6676" max="6678" width="20.7265625" style="18" customWidth="1"/>
    <col min="6679" max="6679" width="32.26953125" style="18" bestFit="1" customWidth="1"/>
    <col min="6680" max="6680" width="20.7265625" style="18" customWidth="1"/>
    <col min="6681" max="6681" width="22" style="18" customWidth="1"/>
    <col min="6682" max="6685" width="21.26953125" style="18" customWidth="1"/>
    <col min="6686" max="6686" width="22.26953125" style="18" customWidth="1"/>
    <col min="6687" max="6688" width="11.453125" style="18"/>
    <col min="6689" max="6689" width="14.81640625" style="18" bestFit="1" customWidth="1"/>
    <col min="6690" max="6914" width="11.453125" style="18"/>
    <col min="6915" max="6915" width="34.453125" style="18" customWidth="1"/>
    <col min="6916" max="6917" width="19.453125" style="18" bestFit="1" customWidth="1"/>
    <col min="6918" max="6918" width="19.7265625" style="18" customWidth="1"/>
    <col min="6919" max="6920" width="20.453125" style="18" customWidth="1"/>
    <col min="6921" max="6922" width="19.7265625" style="18" customWidth="1"/>
    <col min="6923" max="6923" width="25.26953125" style="18" customWidth="1"/>
    <col min="6924" max="6924" width="26" style="18" customWidth="1"/>
    <col min="6925" max="6925" width="22.26953125" style="18" customWidth="1"/>
    <col min="6926" max="6926" width="24.81640625" style="18" customWidth="1"/>
    <col min="6927" max="6927" width="21.1796875" style="18" customWidth="1"/>
    <col min="6928" max="6928" width="21.453125" style="18" customWidth="1"/>
    <col min="6929" max="6929" width="27.81640625" style="18" customWidth="1"/>
    <col min="6930" max="6930" width="23.453125" style="18" customWidth="1"/>
    <col min="6931" max="6931" width="21.453125" style="18" customWidth="1"/>
    <col min="6932" max="6934" width="20.7265625" style="18" customWidth="1"/>
    <col min="6935" max="6935" width="32.26953125" style="18" bestFit="1" customWidth="1"/>
    <col min="6936" max="6936" width="20.7265625" style="18" customWidth="1"/>
    <col min="6937" max="6937" width="22" style="18" customWidth="1"/>
    <col min="6938" max="6941" width="21.26953125" style="18" customWidth="1"/>
    <col min="6942" max="6942" width="22.26953125" style="18" customWidth="1"/>
    <col min="6943" max="6944" width="11.453125" style="18"/>
    <col min="6945" max="6945" width="14.81640625" style="18" bestFit="1" customWidth="1"/>
    <col min="6946" max="7170" width="11.453125" style="18"/>
    <col min="7171" max="7171" width="34.453125" style="18" customWidth="1"/>
    <col min="7172" max="7173" width="19.453125" style="18" bestFit="1" customWidth="1"/>
    <col min="7174" max="7174" width="19.7265625" style="18" customWidth="1"/>
    <col min="7175" max="7176" width="20.453125" style="18" customWidth="1"/>
    <col min="7177" max="7178" width="19.7265625" style="18" customWidth="1"/>
    <col min="7179" max="7179" width="25.26953125" style="18" customWidth="1"/>
    <col min="7180" max="7180" width="26" style="18" customWidth="1"/>
    <col min="7181" max="7181" width="22.26953125" style="18" customWidth="1"/>
    <col min="7182" max="7182" width="24.81640625" style="18" customWidth="1"/>
    <col min="7183" max="7183" width="21.1796875" style="18" customWidth="1"/>
    <col min="7184" max="7184" width="21.453125" style="18" customWidth="1"/>
    <col min="7185" max="7185" width="27.81640625" style="18" customWidth="1"/>
    <col min="7186" max="7186" width="23.453125" style="18" customWidth="1"/>
    <col min="7187" max="7187" width="21.453125" style="18" customWidth="1"/>
    <col min="7188" max="7190" width="20.7265625" style="18" customWidth="1"/>
    <col min="7191" max="7191" width="32.26953125" style="18" bestFit="1" customWidth="1"/>
    <col min="7192" max="7192" width="20.7265625" style="18" customWidth="1"/>
    <col min="7193" max="7193" width="22" style="18" customWidth="1"/>
    <col min="7194" max="7197" width="21.26953125" style="18" customWidth="1"/>
    <col min="7198" max="7198" width="22.26953125" style="18" customWidth="1"/>
    <col min="7199" max="7200" width="11.453125" style="18"/>
    <col min="7201" max="7201" width="14.81640625" style="18" bestFit="1" customWidth="1"/>
    <col min="7202" max="7426" width="11.453125" style="18"/>
    <col min="7427" max="7427" width="34.453125" style="18" customWidth="1"/>
    <col min="7428" max="7429" width="19.453125" style="18" bestFit="1" customWidth="1"/>
    <col min="7430" max="7430" width="19.7265625" style="18" customWidth="1"/>
    <col min="7431" max="7432" width="20.453125" style="18" customWidth="1"/>
    <col min="7433" max="7434" width="19.7265625" style="18" customWidth="1"/>
    <col min="7435" max="7435" width="25.26953125" style="18" customWidth="1"/>
    <col min="7436" max="7436" width="26" style="18" customWidth="1"/>
    <col min="7437" max="7437" width="22.26953125" style="18" customWidth="1"/>
    <col min="7438" max="7438" width="24.81640625" style="18" customWidth="1"/>
    <col min="7439" max="7439" width="21.1796875" style="18" customWidth="1"/>
    <col min="7440" max="7440" width="21.453125" style="18" customWidth="1"/>
    <col min="7441" max="7441" width="27.81640625" style="18" customWidth="1"/>
    <col min="7442" max="7442" width="23.453125" style="18" customWidth="1"/>
    <col min="7443" max="7443" width="21.453125" style="18" customWidth="1"/>
    <col min="7444" max="7446" width="20.7265625" style="18" customWidth="1"/>
    <col min="7447" max="7447" width="32.26953125" style="18" bestFit="1" customWidth="1"/>
    <col min="7448" max="7448" width="20.7265625" style="18" customWidth="1"/>
    <col min="7449" max="7449" width="22" style="18" customWidth="1"/>
    <col min="7450" max="7453" width="21.26953125" style="18" customWidth="1"/>
    <col min="7454" max="7454" width="22.26953125" style="18" customWidth="1"/>
    <col min="7455" max="7456" width="11.453125" style="18"/>
    <col min="7457" max="7457" width="14.81640625" style="18" bestFit="1" customWidth="1"/>
    <col min="7458" max="7682" width="11.453125" style="18"/>
    <col min="7683" max="7683" width="34.453125" style="18" customWidth="1"/>
    <col min="7684" max="7685" width="19.453125" style="18" bestFit="1" customWidth="1"/>
    <col min="7686" max="7686" width="19.7265625" style="18" customWidth="1"/>
    <col min="7687" max="7688" width="20.453125" style="18" customWidth="1"/>
    <col min="7689" max="7690" width="19.7265625" style="18" customWidth="1"/>
    <col min="7691" max="7691" width="25.26953125" style="18" customWidth="1"/>
    <col min="7692" max="7692" width="26" style="18" customWidth="1"/>
    <col min="7693" max="7693" width="22.26953125" style="18" customWidth="1"/>
    <col min="7694" max="7694" width="24.81640625" style="18" customWidth="1"/>
    <col min="7695" max="7695" width="21.1796875" style="18" customWidth="1"/>
    <col min="7696" max="7696" width="21.453125" style="18" customWidth="1"/>
    <col min="7697" max="7697" width="27.81640625" style="18" customWidth="1"/>
    <col min="7698" max="7698" width="23.453125" style="18" customWidth="1"/>
    <col min="7699" max="7699" width="21.453125" style="18" customWidth="1"/>
    <col min="7700" max="7702" width="20.7265625" style="18" customWidth="1"/>
    <col min="7703" max="7703" width="32.26953125" style="18" bestFit="1" customWidth="1"/>
    <col min="7704" max="7704" width="20.7265625" style="18" customWidth="1"/>
    <col min="7705" max="7705" width="22" style="18" customWidth="1"/>
    <col min="7706" max="7709" width="21.26953125" style="18" customWidth="1"/>
    <col min="7710" max="7710" width="22.26953125" style="18" customWidth="1"/>
    <col min="7711" max="7712" width="11.453125" style="18"/>
    <col min="7713" max="7713" width="14.81640625" style="18" bestFit="1" customWidth="1"/>
    <col min="7714" max="7938" width="11.453125" style="18"/>
    <col min="7939" max="7939" width="34.453125" style="18" customWidth="1"/>
    <col min="7940" max="7941" width="19.453125" style="18" bestFit="1" customWidth="1"/>
    <col min="7942" max="7942" width="19.7265625" style="18" customWidth="1"/>
    <col min="7943" max="7944" width="20.453125" style="18" customWidth="1"/>
    <col min="7945" max="7946" width="19.7265625" style="18" customWidth="1"/>
    <col min="7947" max="7947" width="25.26953125" style="18" customWidth="1"/>
    <col min="7948" max="7948" width="26" style="18" customWidth="1"/>
    <col min="7949" max="7949" width="22.26953125" style="18" customWidth="1"/>
    <col min="7950" max="7950" width="24.81640625" style="18" customWidth="1"/>
    <col min="7951" max="7951" width="21.1796875" style="18" customWidth="1"/>
    <col min="7952" max="7952" width="21.453125" style="18" customWidth="1"/>
    <col min="7953" max="7953" width="27.81640625" style="18" customWidth="1"/>
    <col min="7954" max="7954" width="23.453125" style="18" customWidth="1"/>
    <col min="7955" max="7955" width="21.453125" style="18" customWidth="1"/>
    <col min="7956" max="7958" width="20.7265625" style="18" customWidth="1"/>
    <col min="7959" max="7959" width="32.26953125" style="18" bestFit="1" customWidth="1"/>
    <col min="7960" max="7960" width="20.7265625" style="18" customWidth="1"/>
    <col min="7961" max="7961" width="22" style="18" customWidth="1"/>
    <col min="7962" max="7965" width="21.26953125" style="18" customWidth="1"/>
    <col min="7966" max="7966" width="22.26953125" style="18" customWidth="1"/>
    <col min="7967" max="7968" width="11.453125" style="18"/>
    <col min="7969" max="7969" width="14.81640625" style="18" bestFit="1" customWidth="1"/>
    <col min="7970" max="8194" width="11.453125" style="18"/>
    <col min="8195" max="8195" width="34.453125" style="18" customWidth="1"/>
    <col min="8196" max="8197" width="19.453125" style="18" bestFit="1" customWidth="1"/>
    <col min="8198" max="8198" width="19.7265625" style="18" customWidth="1"/>
    <col min="8199" max="8200" width="20.453125" style="18" customWidth="1"/>
    <col min="8201" max="8202" width="19.7265625" style="18" customWidth="1"/>
    <col min="8203" max="8203" width="25.26953125" style="18" customWidth="1"/>
    <col min="8204" max="8204" width="26" style="18" customWidth="1"/>
    <col min="8205" max="8205" width="22.26953125" style="18" customWidth="1"/>
    <col min="8206" max="8206" width="24.81640625" style="18" customWidth="1"/>
    <col min="8207" max="8207" width="21.1796875" style="18" customWidth="1"/>
    <col min="8208" max="8208" width="21.453125" style="18" customWidth="1"/>
    <col min="8209" max="8209" width="27.81640625" style="18" customWidth="1"/>
    <col min="8210" max="8210" width="23.453125" style="18" customWidth="1"/>
    <col min="8211" max="8211" width="21.453125" style="18" customWidth="1"/>
    <col min="8212" max="8214" width="20.7265625" style="18" customWidth="1"/>
    <col min="8215" max="8215" width="32.26953125" style="18" bestFit="1" customWidth="1"/>
    <col min="8216" max="8216" width="20.7265625" style="18" customWidth="1"/>
    <col min="8217" max="8217" width="22" style="18" customWidth="1"/>
    <col min="8218" max="8221" width="21.26953125" style="18" customWidth="1"/>
    <col min="8222" max="8222" width="22.26953125" style="18" customWidth="1"/>
    <col min="8223" max="8224" width="11.453125" style="18"/>
    <col min="8225" max="8225" width="14.81640625" style="18" bestFit="1" customWidth="1"/>
    <col min="8226" max="8450" width="11.453125" style="18"/>
    <col min="8451" max="8451" width="34.453125" style="18" customWidth="1"/>
    <col min="8452" max="8453" width="19.453125" style="18" bestFit="1" customWidth="1"/>
    <col min="8454" max="8454" width="19.7265625" style="18" customWidth="1"/>
    <col min="8455" max="8456" width="20.453125" style="18" customWidth="1"/>
    <col min="8457" max="8458" width="19.7265625" style="18" customWidth="1"/>
    <col min="8459" max="8459" width="25.26953125" style="18" customWidth="1"/>
    <col min="8460" max="8460" width="26" style="18" customWidth="1"/>
    <col min="8461" max="8461" width="22.26953125" style="18" customWidth="1"/>
    <col min="8462" max="8462" width="24.81640625" style="18" customWidth="1"/>
    <col min="8463" max="8463" width="21.1796875" style="18" customWidth="1"/>
    <col min="8464" max="8464" width="21.453125" style="18" customWidth="1"/>
    <col min="8465" max="8465" width="27.81640625" style="18" customWidth="1"/>
    <col min="8466" max="8466" width="23.453125" style="18" customWidth="1"/>
    <col min="8467" max="8467" width="21.453125" style="18" customWidth="1"/>
    <col min="8468" max="8470" width="20.7265625" style="18" customWidth="1"/>
    <col min="8471" max="8471" width="32.26953125" style="18" bestFit="1" customWidth="1"/>
    <col min="8472" max="8472" width="20.7265625" style="18" customWidth="1"/>
    <col min="8473" max="8473" width="22" style="18" customWidth="1"/>
    <col min="8474" max="8477" width="21.26953125" style="18" customWidth="1"/>
    <col min="8478" max="8478" width="22.26953125" style="18" customWidth="1"/>
    <col min="8479" max="8480" width="11.453125" style="18"/>
    <col min="8481" max="8481" width="14.81640625" style="18" bestFit="1" customWidth="1"/>
    <col min="8482" max="8706" width="11.453125" style="18"/>
    <col min="8707" max="8707" width="34.453125" style="18" customWidth="1"/>
    <col min="8708" max="8709" width="19.453125" style="18" bestFit="1" customWidth="1"/>
    <col min="8710" max="8710" width="19.7265625" style="18" customWidth="1"/>
    <col min="8711" max="8712" width="20.453125" style="18" customWidth="1"/>
    <col min="8713" max="8714" width="19.7265625" style="18" customWidth="1"/>
    <col min="8715" max="8715" width="25.26953125" style="18" customWidth="1"/>
    <col min="8716" max="8716" width="26" style="18" customWidth="1"/>
    <col min="8717" max="8717" width="22.26953125" style="18" customWidth="1"/>
    <col min="8718" max="8718" width="24.81640625" style="18" customWidth="1"/>
    <col min="8719" max="8719" width="21.1796875" style="18" customWidth="1"/>
    <col min="8720" max="8720" width="21.453125" style="18" customWidth="1"/>
    <col min="8721" max="8721" width="27.81640625" style="18" customWidth="1"/>
    <col min="8722" max="8722" width="23.453125" style="18" customWidth="1"/>
    <col min="8723" max="8723" width="21.453125" style="18" customWidth="1"/>
    <col min="8724" max="8726" width="20.7265625" style="18" customWidth="1"/>
    <col min="8727" max="8727" width="32.26953125" style="18" bestFit="1" customWidth="1"/>
    <col min="8728" max="8728" width="20.7265625" style="18" customWidth="1"/>
    <col min="8729" max="8729" width="22" style="18" customWidth="1"/>
    <col min="8730" max="8733" width="21.26953125" style="18" customWidth="1"/>
    <col min="8734" max="8734" width="22.26953125" style="18" customWidth="1"/>
    <col min="8735" max="8736" width="11.453125" style="18"/>
    <col min="8737" max="8737" width="14.81640625" style="18" bestFit="1" customWidth="1"/>
    <col min="8738" max="8962" width="11.453125" style="18"/>
    <col min="8963" max="8963" width="34.453125" style="18" customWidth="1"/>
    <col min="8964" max="8965" width="19.453125" style="18" bestFit="1" customWidth="1"/>
    <col min="8966" max="8966" width="19.7265625" style="18" customWidth="1"/>
    <col min="8967" max="8968" width="20.453125" style="18" customWidth="1"/>
    <col min="8969" max="8970" width="19.7265625" style="18" customWidth="1"/>
    <col min="8971" max="8971" width="25.26953125" style="18" customWidth="1"/>
    <col min="8972" max="8972" width="26" style="18" customWidth="1"/>
    <col min="8973" max="8973" width="22.26953125" style="18" customWidth="1"/>
    <col min="8974" max="8974" width="24.81640625" style="18" customWidth="1"/>
    <col min="8975" max="8975" width="21.1796875" style="18" customWidth="1"/>
    <col min="8976" max="8976" width="21.453125" style="18" customWidth="1"/>
    <col min="8977" max="8977" width="27.81640625" style="18" customWidth="1"/>
    <col min="8978" max="8978" width="23.453125" style="18" customWidth="1"/>
    <col min="8979" max="8979" width="21.453125" style="18" customWidth="1"/>
    <col min="8980" max="8982" width="20.7265625" style="18" customWidth="1"/>
    <col min="8983" max="8983" width="32.26953125" style="18" bestFit="1" customWidth="1"/>
    <col min="8984" max="8984" width="20.7265625" style="18" customWidth="1"/>
    <col min="8985" max="8985" width="22" style="18" customWidth="1"/>
    <col min="8986" max="8989" width="21.26953125" style="18" customWidth="1"/>
    <col min="8990" max="8990" width="22.26953125" style="18" customWidth="1"/>
    <col min="8991" max="8992" width="11.453125" style="18"/>
    <col min="8993" max="8993" width="14.81640625" style="18" bestFit="1" customWidth="1"/>
    <col min="8994" max="9218" width="11.453125" style="18"/>
    <col min="9219" max="9219" width="34.453125" style="18" customWidth="1"/>
    <col min="9220" max="9221" width="19.453125" style="18" bestFit="1" customWidth="1"/>
    <col min="9222" max="9222" width="19.7265625" style="18" customWidth="1"/>
    <col min="9223" max="9224" width="20.453125" style="18" customWidth="1"/>
    <col min="9225" max="9226" width="19.7265625" style="18" customWidth="1"/>
    <col min="9227" max="9227" width="25.26953125" style="18" customWidth="1"/>
    <col min="9228" max="9228" width="26" style="18" customWidth="1"/>
    <col min="9229" max="9229" width="22.26953125" style="18" customWidth="1"/>
    <col min="9230" max="9230" width="24.81640625" style="18" customWidth="1"/>
    <col min="9231" max="9231" width="21.1796875" style="18" customWidth="1"/>
    <col min="9232" max="9232" width="21.453125" style="18" customWidth="1"/>
    <col min="9233" max="9233" width="27.81640625" style="18" customWidth="1"/>
    <col min="9234" max="9234" width="23.453125" style="18" customWidth="1"/>
    <col min="9235" max="9235" width="21.453125" style="18" customWidth="1"/>
    <col min="9236" max="9238" width="20.7265625" style="18" customWidth="1"/>
    <col min="9239" max="9239" width="32.26953125" style="18" bestFit="1" customWidth="1"/>
    <col min="9240" max="9240" width="20.7265625" style="18" customWidth="1"/>
    <col min="9241" max="9241" width="22" style="18" customWidth="1"/>
    <col min="9242" max="9245" width="21.26953125" style="18" customWidth="1"/>
    <col min="9246" max="9246" width="22.26953125" style="18" customWidth="1"/>
    <col min="9247" max="9248" width="11.453125" style="18"/>
    <col min="9249" max="9249" width="14.81640625" style="18" bestFit="1" customWidth="1"/>
    <col min="9250" max="9474" width="11.453125" style="18"/>
    <col min="9475" max="9475" width="34.453125" style="18" customWidth="1"/>
    <col min="9476" max="9477" width="19.453125" style="18" bestFit="1" customWidth="1"/>
    <col min="9478" max="9478" width="19.7265625" style="18" customWidth="1"/>
    <col min="9479" max="9480" width="20.453125" style="18" customWidth="1"/>
    <col min="9481" max="9482" width="19.7265625" style="18" customWidth="1"/>
    <col min="9483" max="9483" width="25.26953125" style="18" customWidth="1"/>
    <col min="9484" max="9484" width="26" style="18" customWidth="1"/>
    <col min="9485" max="9485" width="22.26953125" style="18" customWidth="1"/>
    <col min="9486" max="9486" width="24.81640625" style="18" customWidth="1"/>
    <col min="9487" max="9487" width="21.1796875" style="18" customWidth="1"/>
    <col min="9488" max="9488" width="21.453125" style="18" customWidth="1"/>
    <col min="9489" max="9489" width="27.81640625" style="18" customWidth="1"/>
    <col min="9490" max="9490" width="23.453125" style="18" customWidth="1"/>
    <col min="9491" max="9491" width="21.453125" style="18" customWidth="1"/>
    <col min="9492" max="9494" width="20.7265625" style="18" customWidth="1"/>
    <col min="9495" max="9495" width="32.26953125" style="18" bestFit="1" customWidth="1"/>
    <col min="9496" max="9496" width="20.7265625" style="18" customWidth="1"/>
    <col min="9497" max="9497" width="22" style="18" customWidth="1"/>
    <col min="9498" max="9501" width="21.26953125" style="18" customWidth="1"/>
    <col min="9502" max="9502" width="22.26953125" style="18" customWidth="1"/>
    <col min="9503" max="9504" width="11.453125" style="18"/>
    <col min="9505" max="9505" width="14.81640625" style="18" bestFit="1" customWidth="1"/>
    <col min="9506" max="9730" width="11.453125" style="18"/>
    <col min="9731" max="9731" width="34.453125" style="18" customWidth="1"/>
    <col min="9732" max="9733" width="19.453125" style="18" bestFit="1" customWidth="1"/>
    <col min="9734" max="9734" width="19.7265625" style="18" customWidth="1"/>
    <col min="9735" max="9736" width="20.453125" style="18" customWidth="1"/>
    <col min="9737" max="9738" width="19.7265625" style="18" customWidth="1"/>
    <col min="9739" max="9739" width="25.26953125" style="18" customWidth="1"/>
    <col min="9740" max="9740" width="26" style="18" customWidth="1"/>
    <col min="9741" max="9741" width="22.26953125" style="18" customWidth="1"/>
    <col min="9742" max="9742" width="24.81640625" style="18" customWidth="1"/>
    <col min="9743" max="9743" width="21.1796875" style="18" customWidth="1"/>
    <col min="9744" max="9744" width="21.453125" style="18" customWidth="1"/>
    <col min="9745" max="9745" width="27.81640625" style="18" customWidth="1"/>
    <col min="9746" max="9746" width="23.453125" style="18" customWidth="1"/>
    <col min="9747" max="9747" width="21.453125" style="18" customWidth="1"/>
    <col min="9748" max="9750" width="20.7265625" style="18" customWidth="1"/>
    <col min="9751" max="9751" width="32.26953125" style="18" bestFit="1" customWidth="1"/>
    <col min="9752" max="9752" width="20.7265625" style="18" customWidth="1"/>
    <col min="9753" max="9753" width="22" style="18" customWidth="1"/>
    <col min="9754" max="9757" width="21.26953125" style="18" customWidth="1"/>
    <col min="9758" max="9758" width="22.26953125" style="18" customWidth="1"/>
    <col min="9759" max="9760" width="11.453125" style="18"/>
    <col min="9761" max="9761" width="14.81640625" style="18" bestFit="1" customWidth="1"/>
    <col min="9762" max="9986" width="11.453125" style="18"/>
    <col min="9987" max="9987" width="34.453125" style="18" customWidth="1"/>
    <col min="9988" max="9989" width="19.453125" style="18" bestFit="1" customWidth="1"/>
    <col min="9990" max="9990" width="19.7265625" style="18" customWidth="1"/>
    <col min="9991" max="9992" width="20.453125" style="18" customWidth="1"/>
    <col min="9993" max="9994" width="19.7265625" style="18" customWidth="1"/>
    <col min="9995" max="9995" width="25.26953125" style="18" customWidth="1"/>
    <col min="9996" max="9996" width="26" style="18" customWidth="1"/>
    <col min="9997" max="9997" width="22.26953125" style="18" customWidth="1"/>
    <col min="9998" max="9998" width="24.81640625" style="18" customWidth="1"/>
    <col min="9999" max="9999" width="21.1796875" style="18" customWidth="1"/>
    <col min="10000" max="10000" width="21.453125" style="18" customWidth="1"/>
    <col min="10001" max="10001" width="27.81640625" style="18" customWidth="1"/>
    <col min="10002" max="10002" width="23.453125" style="18" customWidth="1"/>
    <col min="10003" max="10003" width="21.453125" style="18" customWidth="1"/>
    <col min="10004" max="10006" width="20.7265625" style="18" customWidth="1"/>
    <col min="10007" max="10007" width="32.26953125" style="18" bestFit="1" customWidth="1"/>
    <col min="10008" max="10008" width="20.7265625" style="18" customWidth="1"/>
    <col min="10009" max="10009" width="22" style="18" customWidth="1"/>
    <col min="10010" max="10013" width="21.26953125" style="18" customWidth="1"/>
    <col min="10014" max="10014" width="22.26953125" style="18" customWidth="1"/>
    <col min="10015" max="10016" width="11.453125" style="18"/>
    <col min="10017" max="10017" width="14.81640625" style="18" bestFit="1" customWidth="1"/>
    <col min="10018" max="10242" width="11.453125" style="18"/>
    <col min="10243" max="10243" width="34.453125" style="18" customWidth="1"/>
    <col min="10244" max="10245" width="19.453125" style="18" bestFit="1" customWidth="1"/>
    <col min="10246" max="10246" width="19.7265625" style="18" customWidth="1"/>
    <col min="10247" max="10248" width="20.453125" style="18" customWidth="1"/>
    <col min="10249" max="10250" width="19.7265625" style="18" customWidth="1"/>
    <col min="10251" max="10251" width="25.26953125" style="18" customWidth="1"/>
    <col min="10252" max="10252" width="26" style="18" customWidth="1"/>
    <col min="10253" max="10253" width="22.26953125" style="18" customWidth="1"/>
    <col min="10254" max="10254" width="24.81640625" style="18" customWidth="1"/>
    <col min="10255" max="10255" width="21.1796875" style="18" customWidth="1"/>
    <col min="10256" max="10256" width="21.453125" style="18" customWidth="1"/>
    <col min="10257" max="10257" width="27.81640625" style="18" customWidth="1"/>
    <col min="10258" max="10258" width="23.453125" style="18" customWidth="1"/>
    <col min="10259" max="10259" width="21.453125" style="18" customWidth="1"/>
    <col min="10260" max="10262" width="20.7265625" style="18" customWidth="1"/>
    <col min="10263" max="10263" width="32.26953125" style="18" bestFit="1" customWidth="1"/>
    <col min="10264" max="10264" width="20.7265625" style="18" customWidth="1"/>
    <col min="10265" max="10265" width="22" style="18" customWidth="1"/>
    <col min="10266" max="10269" width="21.26953125" style="18" customWidth="1"/>
    <col min="10270" max="10270" width="22.26953125" style="18" customWidth="1"/>
    <col min="10271" max="10272" width="11.453125" style="18"/>
    <col min="10273" max="10273" width="14.81640625" style="18" bestFit="1" customWidth="1"/>
    <col min="10274" max="10498" width="11.453125" style="18"/>
    <col min="10499" max="10499" width="34.453125" style="18" customWidth="1"/>
    <col min="10500" max="10501" width="19.453125" style="18" bestFit="1" customWidth="1"/>
    <col min="10502" max="10502" width="19.7265625" style="18" customWidth="1"/>
    <col min="10503" max="10504" width="20.453125" style="18" customWidth="1"/>
    <col min="10505" max="10506" width="19.7265625" style="18" customWidth="1"/>
    <col min="10507" max="10507" width="25.26953125" style="18" customWidth="1"/>
    <col min="10508" max="10508" width="26" style="18" customWidth="1"/>
    <col min="10509" max="10509" width="22.26953125" style="18" customWidth="1"/>
    <col min="10510" max="10510" width="24.81640625" style="18" customWidth="1"/>
    <col min="10511" max="10511" width="21.1796875" style="18" customWidth="1"/>
    <col min="10512" max="10512" width="21.453125" style="18" customWidth="1"/>
    <col min="10513" max="10513" width="27.81640625" style="18" customWidth="1"/>
    <col min="10514" max="10514" width="23.453125" style="18" customWidth="1"/>
    <col min="10515" max="10515" width="21.453125" style="18" customWidth="1"/>
    <col min="10516" max="10518" width="20.7265625" style="18" customWidth="1"/>
    <col min="10519" max="10519" width="32.26953125" style="18" bestFit="1" customWidth="1"/>
    <col min="10520" max="10520" width="20.7265625" style="18" customWidth="1"/>
    <col min="10521" max="10521" width="22" style="18" customWidth="1"/>
    <col min="10522" max="10525" width="21.26953125" style="18" customWidth="1"/>
    <col min="10526" max="10526" width="22.26953125" style="18" customWidth="1"/>
    <col min="10527" max="10528" width="11.453125" style="18"/>
    <col min="10529" max="10529" width="14.81640625" style="18" bestFit="1" customWidth="1"/>
    <col min="10530" max="10754" width="11.453125" style="18"/>
    <col min="10755" max="10755" width="34.453125" style="18" customWidth="1"/>
    <col min="10756" max="10757" width="19.453125" style="18" bestFit="1" customWidth="1"/>
    <col min="10758" max="10758" width="19.7265625" style="18" customWidth="1"/>
    <col min="10759" max="10760" width="20.453125" style="18" customWidth="1"/>
    <col min="10761" max="10762" width="19.7265625" style="18" customWidth="1"/>
    <col min="10763" max="10763" width="25.26953125" style="18" customWidth="1"/>
    <col min="10764" max="10764" width="26" style="18" customWidth="1"/>
    <col min="10765" max="10765" width="22.26953125" style="18" customWidth="1"/>
    <col min="10766" max="10766" width="24.81640625" style="18" customWidth="1"/>
    <col min="10767" max="10767" width="21.1796875" style="18" customWidth="1"/>
    <col min="10768" max="10768" width="21.453125" style="18" customWidth="1"/>
    <col min="10769" max="10769" width="27.81640625" style="18" customWidth="1"/>
    <col min="10770" max="10770" width="23.453125" style="18" customWidth="1"/>
    <col min="10771" max="10771" width="21.453125" style="18" customWidth="1"/>
    <col min="10772" max="10774" width="20.7265625" style="18" customWidth="1"/>
    <col min="10775" max="10775" width="32.26953125" style="18" bestFit="1" customWidth="1"/>
    <col min="10776" max="10776" width="20.7265625" style="18" customWidth="1"/>
    <col min="10777" max="10777" width="22" style="18" customWidth="1"/>
    <col min="10778" max="10781" width="21.26953125" style="18" customWidth="1"/>
    <col min="10782" max="10782" width="22.26953125" style="18" customWidth="1"/>
    <col min="10783" max="10784" width="11.453125" style="18"/>
    <col min="10785" max="10785" width="14.81640625" style="18" bestFit="1" customWidth="1"/>
    <col min="10786" max="11010" width="11.453125" style="18"/>
    <col min="11011" max="11011" width="34.453125" style="18" customWidth="1"/>
    <col min="11012" max="11013" width="19.453125" style="18" bestFit="1" customWidth="1"/>
    <col min="11014" max="11014" width="19.7265625" style="18" customWidth="1"/>
    <col min="11015" max="11016" width="20.453125" style="18" customWidth="1"/>
    <col min="11017" max="11018" width="19.7265625" style="18" customWidth="1"/>
    <col min="11019" max="11019" width="25.26953125" style="18" customWidth="1"/>
    <col min="11020" max="11020" width="26" style="18" customWidth="1"/>
    <col min="11021" max="11021" width="22.26953125" style="18" customWidth="1"/>
    <col min="11022" max="11022" width="24.81640625" style="18" customWidth="1"/>
    <col min="11023" max="11023" width="21.1796875" style="18" customWidth="1"/>
    <col min="11024" max="11024" width="21.453125" style="18" customWidth="1"/>
    <col min="11025" max="11025" width="27.81640625" style="18" customWidth="1"/>
    <col min="11026" max="11026" width="23.453125" style="18" customWidth="1"/>
    <col min="11027" max="11027" width="21.453125" style="18" customWidth="1"/>
    <col min="11028" max="11030" width="20.7265625" style="18" customWidth="1"/>
    <col min="11031" max="11031" width="32.26953125" style="18" bestFit="1" customWidth="1"/>
    <col min="11032" max="11032" width="20.7265625" style="18" customWidth="1"/>
    <col min="11033" max="11033" width="22" style="18" customWidth="1"/>
    <col min="11034" max="11037" width="21.26953125" style="18" customWidth="1"/>
    <col min="11038" max="11038" width="22.26953125" style="18" customWidth="1"/>
    <col min="11039" max="11040" width="11.453125" style="18"/>
    <col min="11041" max="11041" width="14.81640625" style="18" bestFit="1" customWidth="1"/>
    <col min="11042" max="11266" width="11.453125" style="18"/>
    <col min="11267" max="11267" width="34.453125" style="18" customWidth="1"/>
    <col min="11268" max="11269" width="19.453125" style="18" bestFit="1" customWidth="1"/>
    <col min="11270" max="11270" width="19.7265625" style="18" customWidth="1"/>
    <col min="11271" max="11272" width="20.453125" style="18" customWidth="1"/>
    <col min="11273" max="11274" width="19.7265625" style="18" customWidth="1"/>
    <col min="11275" max="11275" width="25.26953125" style="18" customWidth="1"/>
    <col min="11276" max="11276" width="26" style="18" customWidth="1"/>
    <col min="11277" max="11277" width="22.26953125" style="18" customWidth="1"/>
    <col min="11278" max="11278" width="24.81640625" style="18" customWidth="1"/>
    <col min="11279" max="11279" width="21.1796875" style="18" customWidth="1"/>
    <col min="11280" max="11280" width="21.453125" style="18" customWidth="1"/>
    <col min="11281" max="11281" width="27.81640625" style="18" customWidth="1"/>
    <col min="11282" max="11282" width="23.453125" style="18" customWidth="1"/>
    <col min="11283" max="11283" width="21.453125" style="18" customWidth="1"/>
    <col min="11284" max="11286" width="20.7265625" style="18" customWidth="1"/>
    <col min="11287" max="11287" width="32.26953125" style="18" bestFit="1" customWidth="1"/>
    <col min="11288" max="11288" width="20.7265625" style="18" customWidth="1"/>
    <col min="11289" max="11289" width="22" style="18" customWidth="1"/>
    <col min="11290" max="11293" width="21.26953125" style="18" customWidth="1"/>
    <col min="11294" max="11294" width="22.26953125" style="18" customWidth="1"/>
    <col min="11295" max="11296" width="11.453125" style="18"/>
    <col min="11297" max="11297" width="14.81640625" style="18" bestFit="1" customWidth="1"/>
    <col min="11298" max="11522" width="11.453125" style="18"/>
    <col min="11523" max="11523" width="34.453125" style="18" customWidth="1"/>
    <col min="11524" max="11525" width="19.453125" style="18" bestFit="1" customWidth="1"/>
    <col min="11526" max="11526" width="19.7265625" style="18" customWidth="1"/>
    <col min="11527" max="11528" width="20.453125" style="18" customWidth="1"/>
    <col min="11529" max="11530" width="19.7265625" style="18" customWidth="1"/>
    <col min="11531" max="11531" width="25.26953125" style="18" customWidth="1"/>
    <col min="11532" max="11532" width="26" style="18" customWidth="1"/>
    <col min="11533" max="11533" width="22.26953125" style="18" customWidth="1"/>
    <col min="11534" max="11534" width="24.81640625" style="18" customWidth="1"/>
    <col min="11535" max="11535" width="21.1796875" style="18" customWidth="1"/>
    <col min="11536" max="11536" width="21.453125" style="18" customWidth="1"/>
    <col min="11537" max="11537" width="27.81640625" style="18" customWidth="1"/>
    <col min="11538" max="11538" width="23.453125" style="18" customWidth="1"/>
    <col min="11539" max="11539" width="21.453125" style="18" customWidth="1"/>
    <col min="11540" max="11542" width="20.7265625" style="18" customWidth="1"/>
    <col min="11543" max="11543" width="32.26953125" style="18" bestFit="1" customWidth="1"/>
    <col min="11544" max="11544" width="20.7265625" style="18" customWidth="1"/>
    <col min="11545" max="11545" width="22" style="18" customWidth="1"/>
    <col min="11546" max="11549" width="21.26953125" style="18" customWidth="1"/>
    <col min="11550" max="11550" width="22.26953125" style="18" customWidth="1"/>
    <col min="11551" max="11552" width="11.453125" style="18"/>
    <col min="11553" max="11553" width="14.81640625" style="18" bestFit="1" customWidth="1"/>
    <col min="11554" max="11778" width="11.453125" style="18"/>
    <col min="11779" max="11779" width="34.453125" style="18" customWidth="1"/>
    <col min="11780" max="11781" width="19.453125" style="18" bestFit="1" customWidth="1"/>
    <col min="11782" max="11782" width="19.7265625" style="18" customWidth="1"/>
    <col min="11783" max="11784" width="20.453125" style="18" customWidth="1"/>
    <col min="11785" max="11786" width="19.7265625" style="18" customWidth="1"/>
    <col min="11787" max="11787" width="25.26953125" style="18" customWidth="1"/>
    <col min="11788" max="11788" width="26" style="18" customWidth="1"/>
    <col min="11789" max="11789" width="22.26953125" style="18" customWidth="1"/>
    <col min="11790" max="11790" width="24.81640625" style="18" customWidth="1"/>
    <col min="11791" max="11791" width="21.1796875" style="18" customWidth="1"/>
    <col min="11792" max="11792" width="21.453125" style="18" customWidth="1"/>
    <col min="11793" max="11793" width="27.81640625" style="18" customWidth="1"/>
    <col min="11794" max="11794" width="23.453125" style="18" customWidth="1"/>
    <col min="11795" max="11795" width="21.453125" style="18" customWidth="1"/>
    <col min="11796" max="11798" width="20.7265625" style="18" customWidth="1"/>
    <col min="11799" max="11799" width="32.26953125" style="18" bestFit="1" customWidth="1"/>
    <col min="11800" max="11800" width="20.7265625" style="18" customWidth="1"/>
    <col min="11801" max="11801" width="22" style="18" customWidth="1"/>
    <col min="11802" max="11805" width="21.26953125" style="18" customWidth="1"/>
    <col min="11806" max="11806" width="22.26953125" style="18" customWidth="1"/>
    <col min="11807" max="11808" width="11.453125" style="18"/>
    <col min="11809" max="11809" width="14.81640625" style="18" bestFit="1" customWidth="1"/>
    <col min="11810" max="12034" width="11.453125" style="18"/>
    <col min="12035" max="12035" width="34.453125" style="18" customWidth="1"/>
    <col min="12036" max="12037" width="19.453125" style="18" bestFit="1" customWidth="1"/>
    <col min="12038" max="12038" width="19.7265625" style="18" customWidth="1"/>
    <col min="12039" max="12040" width="20.453125" style="18" customWidth="1"/>
    <col min="12041" max="12042" width="19.7265625" style="18" customWidth="1"/>
    <col min="12043" max="12043" width="25.26953125" style="18" customWidth="1"/>
    <col min="12044" max="12044" width="26" style="18" customWidth="1"/>
    <col min="12045" max="12045" width="22.26953125" style="18" customWidth="1"/>
    <col min="12046" max="12046" width="24.81640625" style="18" customWidth="1"/>
    <col min="12047" max="12047" width="21.1796875" style="18" customWidth="1"/>
    <col min="12048" max="12048" width="21.453125" style="18" customWidth="1"/>
    <col min="12049" max="12049" width="27.81640625" style="18" customWidth="1"/>
    <col min="12050" max="12050" width="23.453125" style="18" customWidth="1"/>
    <col min="12051" max="12051" width="21.453125" style="18" customWidth="1"/>
    <col min="12052" max="12054" width="20.7265625" style="18" customWidth="1"/>
    <col min="12055" max="12055" width="32.26953125" style="18" bestFit="1" customWidth="1"/>
    <col min="12056" max="12056" width="20.7265625" style="18" customWidth="1"/>
    <col min="12057" max="12057" width="22" style="18" customWidth="1"/>
    <col min="12058" max="12061" width="21.26953125" style="18" customWidth="1"/>
    <col min="12062" max="12062" width="22.26953125" style="18" customWidth="1"/>
    <col min="12063" max="12064" width="11.453125" style="18"/>
    <col min="12065" max="12065" width="14.81640625" style="18" bestFit="1" customWidth="1"/>
    <col min="12066" max="12290" width="11.453125" style="18"/>
    <col min="12291" max="12291" width="34.453125" style="18" customWidth="1"/>
    <col min="12292" max="12293" width="19.453125" style="18" bestFit="1" customWidth="1"/>
    <col min="12294" max="12294" width="19.7265625" style="18" customWidth="1"/>
    <col min="12295" max="12296" width="20.453125" style="18" customWidth="1"/>
    <col min="12297" max="12298" width="19.7265625" style="18" customWidth="1"/>
    <col min="12299" max="12299" width="25.26953125" style="18" customWidth="1"/>
    <col min="12300" max="12300" width="26" style="18" customWidth="1"/>
    <col min="12301" max="12301" width="22.26953125" style="18" customWidth="1"/>
    <col min="12302" max="12302" width="24.81640625" style="18" customWidth="1"/>
    <col min="12303" max="12303" width="21.1796875" style="18" customWidth="1"/>
    <col min="12304" max="12304" width="21.453125" style="18" customWidth="1"/>
    <col min="12305" max="12305" width="27.81640625" style="18" customWidth="1"/>
    <col min="12306" max="12306" width="23.453125" style="18" customWidth="1"/>
    <col min="12307" max="12307" width="21.453125" style="18" customWidth="1"/>
    <col min="12308" max="12310" width="20.7265625" style="18" customWidth="1"/>
    <col min="12311" max="12311" width="32.26953125" style="18" bestFit="1" customWidth="1"/>
    <col min="12312" max="12312" width="20.7265625" style="18" customWidth="1"/>
    <col min="12313" max="12313" width="22" style="18" customWidth="1"/>
    <col min="12314" max="12317" width="21.26953125" style="18" customWidth="1"/>
    <col min="12318" max="12318" width="22.26953125" style="18" customWidth="1"/>
    <col min="12319" max="12320" width="11.453125" style="18"/>
    <col min="12321" max="12321" width="14.81640625" style="18" bestFit="1" customWidth="1"/>
    <col min="12322" max="12546" width="11.453125" style="18"/>
    <col min="12547" max="12547" width="34.453125" style="18" customWidth="1"/>
    <col min="12548" max="12549" width="19.453125" style="18" bestFit="1" customWidth="1"/>
    <col min="12550" max="12550" width="19.7265625" style="18" customWidth="1"/>
    <col min="12551" max="12552" width="20.453125" style="18" customWidth="1"/>
    <col min="12553" max="12554" width="19.7265625" style="18" customWidth="1"/>
    <col min="12555" max="12555" width="25.26953125" style="18" customWidth="1"/>
    <col min="12556" max="12556" width="26" style="18" customWidth="1"/>
    <col min="12557" max="12557" width="22.26953125" style="18" customWidth="1"/>
    <col min="12558" max="12558" width="24.81640625" style="18" customWidth="1"/>
    <col min="12559" max="12559" width="21.1796875" style="18" customWidth="1"/>
    <col min="12560" max="12560" width="21.453125" style="18" customWidth="1"/>
    <col min="12561" max="12561" width="27.81640625" style="18" customWidth="1"/>
    <col min="12562" max="12562" width="23.453125" style="18" customWidth="1"/>
    <col min="12563" max="12563" width="21.453125" style="18" customWidth="1"/>
    <col min="12564" max="12566" width="20.7265625" style="18" customWidth="1"/>
    <col min="12567" max="12567" width="32.26953125" style="18" bestFit="1" customWidth="1"/>
    <col min="12568" max="12568" width="20.7265625" style="18" customWidth="1"/>
    <col min="12569" max="12569" width="22" style="18" customWidth="1"/>
    <col min="12570" max="12573" width="21.26953125" style="18" customWidth="1"/>
    <col min="12574" max="12574" width="22.26953125" style="18" customWidth="1"/>
    <col min="12575" max="12576" width="11.453125" style="18"/>
    <col min="12577" max="12577" width="14.81640625" style="18" bestFit="1" customWidth="1"/>
    <col min="12578" max="12802" width="11.453125" style="18"/>
    <col min="12803" max="12803" width="34.453125" style="18" customWidth="1"/>
    <col min="12804" max="12805" width="19.453125" style="18" bestFit="1" customWidth="1"/>
    <col min="12806" max="12806" width="19.7265625" style="18" customWidth="1"/>
    <col min="12807" max="12808" width="20.453125" style="18" customWidth="1"/>
    <col min="12809" max="12810" width="19.7265625" style="18" customWidth="1"/>
    <col min="12811" max="12811" width="25.26953125" style="18" customWidth="1"/>
    <col min="12812" max="12812" width="26" style="18" customWidth="1"/>
    <col min="12813" max="12813" width="22.26953125" style="18" customWidth="1"/>
    <col min="12814" max="12814" width="24.81640625" style="18" customWidth="1"/>
    <col min="12815" max="12815" width="21.1796875" style="18" customWidth="1"/>
    <col min="12816" max="12816" width="21.453125" style="18" customWidth="1"/>
    <col min="12817" max="12817" width="27.81640625" style="18" customWidth="1"/>
    <col min="12818" max="12818" width="23.453125" style="18" customWidth="1"/>
    <col min="12819" max="12819" width="21.453125" style="18" customWidth="1"/>
    <col min="12820" max="12822" width="20.7265625" style="18" customWidth="1"/>
    <col min="12823" max="12823" width="32.26953125" style="18" bestFit="1" customWidth="1"/>
    <col min="12824" max="12824" width="20.7265625" style="18" customWidth="1"/>
    <col min="12825" max="12825" width="22" style="18" customWidth="1"/>
    <col min="12826" max="12829" width="21.26953125" style="18" customWidth="1"/>
    <col min="12830" max="12830" width="22.26953125" style="18" customWidth="1"/>
    <col min="12831" max="12832" width="11.453125" style="18"/>
    <col min="12833" max="12833" width="14.81640625" style="18" bestFit="1" customWidth="1"/>
    <col min="12834" max="13058" width="11.453125" style="18"/>
    <col min="13059" max="13059" width="34.453125" style="18" customWidth="1"/>
    <col min="13060" max="13061" width="19.453125" style="18" bestFit="1" customWidth="1"/>
    <col min="13062" max="13062" width="19.7265625" style="18" customWidth="1"/>
    <col min="13063" max="13064" width="20.453125" style="18" customWidth="1"/>
    <col min="13065" max="13066" width="19.7265625" style="18" customWidth="1"/>
    <col min="13067" max="13067" width="25.26953125" style="18" customWidth="1"/>
    <col min="13068" max="13068" width="26" style="18" customWidth="1"/>
    <col min="13069" max="13069" width="22.26953125" style="18" customWidth="1"/>
    <col min="13070" max="13070" width="24.81640625" style="18" customWidth="1"/>
    <col min="13071" max="13071" width="21.1796875" style="18" customWidth="1"/>
    <col min="13072" max="13072" width="21.453125" style="18" customWidth="1"/>
    <col min="13073" max="13073" width="27.81640625" style="18" customWidth="1"/>
    <col min="13074" max="13074" width="23.453125" style="18" customWidth="1"/>
    <col min="13075" max="13075" width="21.453125" style="18" customWidth="1"/>
    <col min="13076" max="13078" width="20.7265625" style="18" customWidth="1"/>
    <col min="13079" max="13079" width="32.26953125" style="18" bestFit="1" customWidth="1"/>
    <col min="13080" max="13080" width="20.7265625" style="18" customWidth="1"/>
    <col min="13081" max="13081" width="22" style="18" customWidth="1"/>
    <col min="13082" max="13085" width="21.26953125" style="18" customWidth="1"/>
    <col min="13086" max="13086" width="22.26953125" style="18" customWidth="1"/>
    <col min="13087" max="13088" width="11.453125" style="18"/>
    <col min="13089" max="13089" width="14.81640625" style="18" bestFit="1" customWidth="1"/>
    <col min="13090" max="13314" width="11.453125" style="18"/>
    <col min="13315" max="13315" width="34.453125" style="18" customWidth="1"/>
    <col min="13316" max="13317" width="19.453125" style="18" bestFit="1" customWidth="1"/>
    <col min="13318" max="13318" width="19.7265625" style="18" customWidth="1"/>
    <col min="13319" max="13320" width="20.453125" style="18" customWidth="1"/>
    <col min="13321" max="13322" width="19.7265625" style="18" customWidth="1"/>
    <col min="13323" max="13323" width="25.26953125" style="18" customWidth="1"/>
    <col min="13324" max="13324" width="26" style="18" customWidth="1"/>
    <col min="13325" max="13325" width="22.26953125" style="18" customWidth="1"/>
    <col min="13326" max="13326" width="24.81640625" style="18" customWidth="1"/>
    <col min="13327" max="13327" width="21.1796875" style="18" customWidth="1"/>
    <col min="13328" max="13328" width="21.453125" style="18" customWidth="1"/>
    <col min="13329" max="13329" width="27.81640625" style="18" customWidth="1"/>
    <col min="13330" max="13330" width="23.453125" style="18" customWidth="1"/>
    <col min="13331" max="13331" width="21.453125" style="18" customWidth="1"/>
    <col min="13332" max="13334" width="20.7265625" style="18" customWidth="1"/>
    <col min="13335" max="13335" width="32.26953125" style="18" bestFit="1" customWidth="1"/>
    <col min="13336" max="13336" width="20.7265625" style="18" customWidth="1"/>
    <col min="13337" max="13337" width="22" style="18" customWidth="1"/>
    <col min="13338" max="13341" width="21.26953125" style="18" customWidth="1"/>
    <col min="13342" max="13342" width="22.26953125" style="18" customWidth="1"/>
    <col min="13343" max="13344" width="11.453125" style="18"/>
    <col min="13345" max="13345" width="14.81640625" style="18" bestFit="1" customWidth="1"/>
    <col min="13346" max="13570" width="11.453125" style="18"/>
    <col min="13571" max="13571" width="34.453125" style="18" customWidth="1"/>
    <col min="13572" max="13573" width="19.453125" style="18" bestFit="1" customWidth="1"/>
    <col min="13574" max="13574" width="19.7265625" style="18" customWidth="1"/>
    <col min="13575" max="13576" width="20.453125" style="18" customWidth="1"/>
    <col min="13577" max="13578" width="19.7265625" style="18" customWidth="1"/>
    <col min="13579" max="13579" width="25.26953125" style="18" customWidth="1"/>
    <col min="13580" max="13580" width="26" style="18" customWidth="1"/>
    <col min="13581" max="13581" width="22.26953125" style="18" customWidth="1"/>
    <col min="13582" max="13582" width="24.81640625" style="18" customWidth="1"/>
    <col min="13583" max="13583" width="21.1796875" style="18" customWidth="1"/>
    <col min="13584" max="13584" width="21.453125" style="18" customWidth="1"/>
    <col min="13585" max="13585" width="27.81640625" style="18" customWidth="1"/>
    <col min="13586" max="13586" width="23.453125" style="18" customWidth="1"/>
    <col min="13587" max="13587" width="21.453125" style="18" customWidth="1"/>
    <col min="13588" max="13590" width="20.7265625" style="18" customWidth="1"/>
    <col min="13591" max="13591" width="32.26953125" style="18" bestFit="1" customWidth="1"/>
    <col min="13592" max="13592" width="20.7265625" style="18" customWidth="1"/>
    <col min="13593" max="13593" width="22" style="18" customWidth="1"/>
    <col min="13594" max="13597" width="21.26953125" style="18" customWidth="1"/>
    <col min="13598" max="13598" width="22.26953125" style="18" customWidth="1"/>
    <col min="13599" max="13600" width="11.453125" style="18"/>
    <col min="13601" max="13601" width="14.81640625" style="18" bestFit="1" customWidth="1"/>
    <col min="13602" max="13826" width="11.453125" style="18"/>
    <col min="13827" max="13827" width="34.453125" style="18" customWidth="1"/>
    <col min="13828" max="13829" width="19.453125" style="18" bestFit="1" customWidth="1"/>
    <col min="13830" max="13830" width="19.7265625" style="18" customWidth="1"/>
    <col min="13831" max="13832" width="20.453125" style="18" customWidth="1"/>
    <col min="13833" max="13834" width="19.7265625" style="18" customWidth="1"/>
    <col min="13835" max="13835" width="25.26953125" style="18" customWidth="1"/>
    <col min="13836" max="13836" width="26" style="18" customWidth="1"/>
    <col min="13837" max="13837" width="22.26953125" style="18" customWidth="1"/>
    <col min="13838" max="13838" width="24.81640625" style="18" customWidth="1"/>
    <col min="13839" max="13839" width="21.1796875" style="18" customWidth="1"/>
    <col min="13840" max="13840" width="21.453125" style="18" customWidth="1"/>
    <col min="13841" max="13841" width="27.81640625" style="18" customWidth="1"/>
    <col min="13842" max="13842" width="23.453125" style="18" customWidth="1"/>
    <col min="13843" max="13843" width="21.453125" style="18" customWidth="1"/>
    <col min="13844" max="13846" width="20.7265625" style="18" customWidth="1"/>
    <col min="13847" max="13847" width="32.26953125" style="18" bestFit="1" customWidth="1"/>
    <col min="13848" max="13848" width="20.7265625" style="18" customWidth="1"/>
    <col min="13849" max="13849" width="22" style="18" customWidth="1"/>
    <col min="13850" max="13853" width="21.26953125" style="18" customWidth="1"/>
    <col min="13854" max="13854" width="22.26953125" style="18" customWidth="1"/>
    <col min="13855" max="13856" width="11.453125" style="18"/>
    <col min="13857" max="13857" width="14.81640625" style="18" bestFit="1" customWidth="1"/>
    <col min="13858" max="14082" width="11.453125" style="18"/>
    <col min="14083" max="14083" width="34.453125" style="18" customWidth="1"/>
    <col min="14084" max="14085" width="19.453125" style="18" bestFit="1" customWidth="1"/>
    <col min="14086" max="14086" width="19.7265625" style="18" customWidth="1"/>
    <col min="14087" max="14088" width="20.453125" style="18" customWidth="1"/>
    <col min="14089" max="14090" width="19.7265625" style="18" customWidth="1"/>
    <col min="14091" max="14091" width="25.26953125" style="18" customWidth="1"/>
    <col min="14092" max="14092" width="26" style="18" customWidth="1"/>
    <col min="14093" max="14093" width="22.26953125" style="18" customWidth="1"/>
    <col min="14094" max="14094" width="24.81640625" style="18" customWidth="1"/>
    <col min="14095" max="14095" width="21.1796875" style="18" customWidth="1"/>
    <col min="14096" max="14096" width="21.453125" style="18" customWidth="1"/>
    <col min="14097" max="14097" width="27.81640625" style="18" customWidth="1"/>
    <col min="14098" max="14098" width="23.453125" style="18" customWidth="1"/>
    <col min="14099" max="14099" width="21.453125" style="18" customWidth="1"/>
    <col min="14100" max="14102" width="20.7265625" style="18" customWidth="1"/>
    <col min="14103" max="14103" width="32.26953125" style="18" bestFit="1" customWidth="1"/>
    <col min="14104" max="14104" width="20.7265625" style="18" customWidth="1"/>
    <col min="14105" max="14105" width="22" style="18" customWidth="1"/>
    <col min="14106" max="14109" width="21.26953125" style="18" customWidth="1"/>
    <col min="14110" max="14110" width="22.26953125" style="18" customWidth="1"/>
    <col min="14111" max="14112" width="11.453125" style="18"/>
    <col min="14113" max="14113" width="14.81640625" style="18" bestFit="1" customWidth="1"/>
    <col min="14114" max="14338" width="11.453125" style="18"/>
    <col min="14339" max="14339" width="34.453125" style="18" customWidth="1"/>
    <col min="14340" max="14341" width="19.453125" style="18" bestFit="1" customWidth="1"/>
    <col min="14342" max="14342" width="19.7265625" style="18" customWidth="1"/>
    <col min="14343" max="14344" width="20.453125" style="18" customWidth="1"/>
    <col min="14345" max="14346" width="19.7265625" style="18" customWidth="1"/>
    <col min="14347" max="14347" width="25.26953125" style="18" customWidth="1"/>
    <col min="14348" max="14348" width="26" style="18" customWidth="1"/>
    <col min="14349" max="14349" width="22.26953125" style="18" customWidth="1"/>
    <col min="14350" max="14350" width="24.81640625" style="18" customWidth="1"/>
    <col min="14351" max="14351" width="21.1796875" style="18" customWidth="1"/>
    <col min="14352" max="14352" width="21.453125" style="18" customWidth="1"/>
    <col min="14353" max="14353" width="27.81640625" style="18" customWidth="1"/>
    <col min="14354" max="14354" width="23.453125" style="18" customWidth="1"/>
    <col min="14355" max="14355" width="21.453125" style="18" customWidth="1"/>
    <col min="14356" max="14358" width="20.7265625" style="18" customWidth="1"/>
    <col min="14359" max="14359" width="32.26953125" style="18" bestFit="1" customWidth="1"/>
    <col min="14360" max="14360" width="20.7265625" style="18" customWidth="1"/>
    <col min="14361" max="14361" width="22" style="18" customWidth="1"/>
    <col min="14362" max="14365" width="21.26953125" style="18" customWidth="1"/>
    <col min="14366" max="14366" width="22.26953125" style="18" customWidth="1"/>
    <col min="14367" max="14368" width="11.453125" style="18"/>
    <col min="14369" max="14369" width="14.81640625" style="18" bestFit="1" customWidth="1"/>
    <col min="14370" max="14594" width="11.453125" style="18"/>
    <col min="14595" max="14595" width="34.453125" style="18" customWidth="1"/>
    <col min="14596" max="14597" width="19.453125" style="18" bestFit="1" customWidth="1"/>
    <col min="14598" max="14598" width="19.7265625" style="18" customWidth="1"/>
    <col min="14599" max="14600" width="20.453125" style="18" customWidth="1"/>
    <col min="14601" max="14602" width="19.7265625" style="18" customWidth="1"/>
    <col min="14603" max="14603" width="25.26953125" style="18" customWidth="1"/>
    <col min="14604" max="14604" width="26" style="18" customWidth="1"/>
    <col min="14605" max="14605" width="22.26953125" style="18" customWidth="1"/>
    <col min="14606" max="14606" width="24.81640625" style="18" customWidth="1"/>
    <col min="14607" max="14607" width="21.1796875" style="18" customWidth="1"/>
    <col min="14608" max="14608" width="21.453125" style="18" customWidth="1"/>
    <col min="14609" max="14609" width="27.81640625" style="18" customWidth="1"/>
    <col min="14610" max="14610" width="23.453125" style="18" customWidth="1"/>
    <col min="14611" max="14611" width="21.453125" style="18" customWidth="1"/>
    <col min="14612" max="14614" width="20.7265625" style="18" customWidth="1"/>
    <col min="14615" max="14615" width="32.26953125" style="18" bestFit="1" customWidth="1"/>
    <col min="14616" max="14616" width="20.7265625" style="18" customWidth="1"/>
    <col min="14617" max="14617" width="22" style="18" customWidth="1"/>
    <col min="14618" max="14621" width="21.26953125" style="18" customWidth="1"/>
    <col min="14622" max="14622" width="22.26953125" style="18" customWidth="1"/>
    <col min="14623" max="14624" width="11.453125" style="18"/>
    <col min="14625" max="14625" width="14.81640625" style="18" bestFit="1" customWidth="1"/>
    <col min="14626" max="14850" width="11.453125" style="18"/>
    <col min="14851" max="14851" width="34.453125" style="18" customWidth="1"/>
    <col min="14852" max="14853" width="19.453125" style="18" bestFit="1" customWidth="1"/>
    <col min="14854" max="14854" width="19.7265625" style="18" customWidth="1"/>
    <col min="14855" max="14856" width="20.453125" style="18" customWidth="1"/>
    <col min="14857" max="14858" width="19.7265625" style="18" customWidth="1"/>
    <col min="14859" max="14859" width="25.26953125" style="18" customWidth="1"/>
    <col min="14860" max="14860" width="26" style="18" customWidth="1"/>
    <col min="14861" max="14861" width="22.26953125" style="18" customWidth="1"/>
    <col min="14862" max="14862" width="24.81640625" style="18" customWidth="1"/>
    <col min="14863" max="14863" width="21.1796875" style="18" customWidth="1"/>
    <col min="14864" max="14864" width="21.453125" style="18" customWidth="1"/>
    <col min="14865" max="14865" width="27.81640625" style="18" customWidth="1"/>
    <col min="14866" max="14866" width="23.453125" style="18" customWidth="1"/>
    <col min="14867" max="14867" width="21.453125" style="18" customWidth="1"/>
    <col min="14868" max="14870" width="20.7265625" style="18" customWidth="1"/>
    <col min="14871" max="14871" width="32.26953125" style="18" bestFit="1" customWidth="1"/>
    <col min="14872" max="14872" width="20.7265625" style="18" customWidth="1"/>
    <col min="14873" max="14873" width="22" style="18" customWidth="1"/>
    <col min="14874" max="14877" width="21.26953125" style="18" customWidth="1"/>
    <col min="14878" max="14878" width="22.26953125" style="18" customWidth="1"/>
    <col min="14879" max="14880" width="11.453125" style="18"/>
    <col min="14881" max="14881" width="14.81640625" style="18" bestFit="1" customWidth="1"/>
    <col min="14882" max="15106" width="11.453125" style="18"/>
    <col min="15107" max="15107" width="34.453125" style="18" customWidth="1"/>
    <col min="15108" max="15109" width="19.453125" style="18" bestFit="1" customWidth="1"/>
    <col min="15110" max="15110" width="19.7265625" style="18" customWidth="1"/>
    <col min="15111" max="15112" width="20.453125" style="18" customWidth="1"/>
    <col min="15113" max="15114" width="19.7265625" style="18" customWidth="1"/>
    <col min="15115" max="15115" width="25.26953125" style="18" customWidth="1"/>
    <col min="15116" max="15116" width="26" style="18" customWidth="1"/>
    <col min="15117" max="15117" width="22.26953125" style="18" customWidth="1"/>
    <col min="15118" max="15118" width="24.81640625" style="18" customWidth="1"/>
    <col min="15119" max="15119" width="21.1796875" style="18" customWidth="1"/>
    <col min="15120" max="15120" width="21.453125" style="18" customWidth="1"/>
    <col min="15121" max="15121" width="27.81640625" style="18" customWidth="1"/>
    <col min="15122" max="15122" width="23.453125" style="18" customWidth="1"/>
    <col min="15123" max="15123" width="21.453125" style="18" customWidth="1"/>
    <col min="15124" max="15126" width="20.7265625" style="18" customWidth="1"/>
    <col min="15127" max="15127" width="32.26953125" style="18" bestFit="1" customWidth="1"/>
    <col min="15128" max="15128" width="20.7265625" style="18" customWidth="1"/>
    <col min="15129" max="15129" width="22" style="18" customWidth="1"/>
    <col min="15130" max="15133" width="21.26953125" style="18" customWidth="1"/>
    <col min="15134" max="15134" width="22.26953125" style="18" customWidth="1"/>
    <col min="15135" max="15136" width="11.453125" style="18"/>
    <col min="15137" max="15137" width="14.81640625" style="18" bestFit="1" customWidth="1"/>
    <col min="15138" max="15362" width="11.453125" style="18"/>
    <col min="15363" max="15363" width="34.453125" style="18" customWidth="1"/>
    <col min="15364" max="15365" width="19.453125" style="18" bestFit="1" customWidth="1"/>
    <col min="15366" max="15366" width="19.7265625" style="18" customWidth="1"/>
    <col min="15367" max="15368" width="20.453125" style="18" customWidth="1"/>
    <col min="15369" max="15370" width="19.7265625" style="18" customWidth="1"/>
    <col min="15371" max="15371" width="25.26953125" style="18" customWidth="1"/>
    <col min="15372" max="15372" width="26" style="18" customWidth="1"/>
    <col min="15373" max="15373" width="22.26953125" style="18" customWidth="1"/>
    <col min="15374" max="15374" width="24.81640625" style="18" customWidth="1"/>
    <col min="15375" max="15375" width="21.1796875" style="18" customWidth="1"/>
    <col min="15376" max="15376" width="21.453125" style="18" customWidth="1"/>
    <col min="15377" max="15377" width="27.81640625" style="18" customWidth="1"/>
    <col min="15378" max="15378" width="23.453125" style="18" customWidth="1"/>
    <col min="15379" max="15379" width="21.453125" style="18" customWidth="1"/>
    <col min="15380" max="15382" width="20.7265625" style="18" customWidth="1"/>
    <col min="15383" max="15383" width="32.26953125" style="18" bestFit="1" customWidth="1"/>
    <col min="15384" max="15384" width="20.7265625" style="18" customWidth="1"/>
    <col min="15385" max="15385" width="22" style="18" customWidth="1"/>
    <col min="15386" max="15389" width="21.26953125" style="18" customWidth="1"/>
    <col min="15390" max="15390" width="22.26953125" style="18" customWidth="1"/>
    <col min="15391" max="15392" width="11.453125" style="18"/>
    <col min="15393" max="15393" width="14.81640625" style="18" bestFit="1" customWidth="1"/>
    <col min="15394" max="15618" width="11.453125" style="18"/>
    <col min="15619" max="15619" width="34.453125" style="18" customWidth="1"/>
    <col min="15620" max="15621" width="19.453125" style="18" bestFit="1" customWidth="1"/>
    <col min="15622" max="15622" width="19.7265625" style="18" customWidth="1"/>
    <col min="15623" max="15624" width="20.453125" style="18" customWidth="1"/>
    <col min="15625" max="15626" width="19.7265625" style="18" customWidth="1"/>
    <col min="15627" max="15627" width="25.26953125" style="18" customWidth="1"/>
    <col min="15628" max="15628" width="26" style="18" customWidth="1"/>
    <col min="15629" max="15629" width="22.26953125" style="18" customWidth="1"/>
    <col min="15630" max="15630" width="24.81640625" style="18" customWidth="1"/>
    <col min="15631" max="15631" width="21.1796875" style="18" customWidth="1"/>
    <col min="15632" max="15632" width="21.453125" style="18" customWidth="1"/>
    <col min="15633" max="15633" width="27.81640625" style="18" customWidth="1"/>
    <col min="15634" max="15634" width="23.453125" style="18" customWidth="1"/>
    <col min="15635" max="15635" width="21.453125" style="18" customWidth="1"/>
    <col min="15636" max="15638" width="20.7265625" style="18" customWidth="1"/>
    <col min="15639" max="15639" width="32.26953125" style="18" bestFit="1" customWidth="1"/>
    <col min="15640" max="15640" width="20.7265625" style="18" customWidth="1"/>
    <col min="15641" max="15641" width="22" style="18" customWidth="1"/>
    <col min="15642" max="15645" width="21.26953125" style="18" customWidth="1"/>
    <col min="15646" max="15646" width="22.26953125" style="18" customWidth="1"/>
    <col min="15647" max="15648" width="11.453125" style="18"/>
    <col min="15649" max="15649" width="14.81640625" style="18" bestFit="1" customWidth="1"/>
    <col min="15650" max="15874" width="11.453125" style="18"/>
    <col min="15875" max="15875" width="34.453125" style="18" customWidth="1"/>
    <col min="15876" max="15877" width="19.453125" style="18" bestFit="1" customWidth="1"/>
    <col min="15878" max="15878" width="19.7265625" style="18" customWidth="1"/>
    <col min="15879" max="15880" width="20.453125" style="18" customWidth="1"/>
    <col min="15881" max="15882" width="19.7265625" style="18" customWidth="1"/>
    <col min="15883" max="15883" width="25.26953125" style="18" customWidth="1"/>
    <col min="15884" max="15884" width="26" style="18" customWidth="1"/>
    <col min="15885" max="15885" width="22.26953125" style="18" customWidth="1"/>
    <col min="15886" max="15886" width="24.81640625" style="18" customWidth="1"/>
    <col min="15887" max="15887" width="21.1796875" style="18" customWidth="1"/>
    <col min="15888" max="15888" width="21.453125" style="18" customWidth="1"/>
    <col min="15889" max="15889" width="27.81640625" style="18" customWidth="1"/>
    <col min="15890" max="15890" width="23.453125" style="18" customWidth="1"/>
    <col min="15891" max="15891" width="21.453125" style="18" customWidth="1"/>
    <col min="15892" max="15894" width="20.7265625" style="18" customWidth="1"/>
    <col min="15895" max="15895" width="32.26953125" style="18" bestFit="1" customWidth="1"/>
    <col min="15896" max="15896" width="20.7265625" style="18" customWidth="1"/>
    <col min="15897" max="15897" width="22" style="18" customWidth="1"/>
    <col min="15898" max="15901" width="21.26953125" style="18" customWidth="1"/>
    <col min="15902" max="15902" width="22.26953125" style="18" customWidth="1"/>
    <col min="15903" max="15904" width="11.453125" style="18"/>
    <col min="15905" max="15905" width="14.81640625" style="18" bestFit="1" customWidth="1"/>
    <col min="15906" max="16130" width="11.453125" style="18"/>
    <col min="16131" max="16131" width="34.453125" style="18" customWidth="1"/>
    <col min="16132" max="16133" width="19.453125" style="18" bestFit="1" customWidth="1"/>
    <col min="16134" max="16134" width="19.7265625" style="18" customWidth="1"/>
    <col min="16135" max="16136" width="20.453125" style="18" customWidth="1"/>
    <col min="16137" max="16138" width="19.7265625" style="18" customWidth="1"/>
    <col min="16139" max="16139" width="25.26953125" style="18" customWidth="1"/>
    <col min="16140" max="16140" width="26" style="18" customWidth="1"/>
    <col min="16141" max="16141" width="22.26953125" style="18" customWidth="1"/>
    <col min="16142" max="16142" width="24.81640625" style="18" customWidth="1"/>
    <col min="16143" max="16143" width="21.1796875" style="18" customWidth="1"/>
    <col min="16144" max="16144" width="21.453125" style="18" customWidth="1"/>
    <col min="16145" max="16145" width="27.81640625" style="18" customWidth="1"/>
    <col min="16146" max="16146" width="23.453125" style="18" customWidth="1"/>
    <col min="16147" max="16147" width="21.453125" style="18" customWidth="1"/>
    <col min="16148" max="16150" width="20.7265625" style="18" customWidth="1"/>
    <col min="16151" max="16151" width="32.26953125" style="18" bestFit="1" customWidth="1"/>
    <col min="16152" max="16152" width="20.7265625" style="18" customWidth="1"/>
    <col min="16153" max="16153" width="22" style="18" customWidth="1"/>
    <col min="16154" max="16157" width="21.26953125" style="18" customWidth="1"/>
    <col min="16158" max="16158" width="22.26953125" style="18" customWidth="1"/>
    <col min="16159" max="16160" width="11.453125" style="18"/>
    <col min="16161" max="16161" width="14.81640625" style="18" bestFit="1" customWidth="1"/>
    <col min="16162" max="16384" width="11.453125" style="18"/>
  </cols>
  <sheetData>
    <row r="1" spans="1:30" s="3" customFormat="1" ht="29.5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29.5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29.5" x14ac:dyDescent="0.35">
      <c r="A3" s="306" t="s">
        <v>0</v>
      </c>
      <c r="B3" s="306"/>
      <c r="C3" s="306"/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2"/>
      <c r="Z3" s="2"/>
      <c r="AA3" s="2"/>
      <c r="AB3" s="2"/>
      <c r="AC3" s="2"/>
      <c r="AD3" s="142"/>
    </row>
    <row r="4" spans="1:30" s="3" customFormat="1" ht="29.5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29.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29.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29.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29.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5" x14ac:dyDescent="0.35">
      <c r="A9" s="142" t="s">
        <v>1</v>
      </c>
      <c r="B9" s="142"/>
      <c r="C9" s="142"/>
      <c r="D9" s="1"/>
      <c r="E9" s="293" t="s">
        <v>2</v>
      </c>
      <c r="F9" s="293"/>
      <c r="G9" s="293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293"/>
      <c r="S9" s="293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35">
      <c r="A10" s="142"/>
      <c r="B10" s="142"/>
      <c r="C10" s="14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5" x14ac:dyDescent="0.35">
      <c r="A11" s="142" t="s">
        <v>4</v>
      </c>
      <c r="B11" s="142"/>
      <c r="C11" s="142"/>
      <c r="D11" s="1"/>
      <c r="E11" s="143">
        <v>2</v>
      </c>
      <c r="F11" s="1"/>
      <c r="G11" s="1"/>
      <c r="H11" s="1"/>
      <c r="I11" s="1"/>
      <c r="J11" s="1"/>
      <c r="K11" s="294" t="s">
        <v>56</v>
      </c>
      <c r="L11" s="294"/>
      <c r="M11" s="144"/>
      <c r="N11" s="144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5" x14ac:dyDescent="0.35">
      <c r="A12" s="142"/>
      <c r="B12" s="142"/>
      <c r="C12" s="142"/>
      <c r="D12" s="1"/>
      <c r="E12" s="5"/>
      <c r="F12" s="1"/>
      <c r="G12" s="1"/>
      <c r="H12" s="1"/>
      <c r="I12" s="1"/>
      <c r="J12" s="1"/>
      <c r="K12" s="144"/>
      <c r="L12" s="144"/>
      <c r="M12" s="144"/>
      <c r="N12" s="144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5" x14ac:dyDescent="0.35">
      <c r="A13" s="142"/>
      <c r="B13" s="142"/>
      <c r="C13" s="142"/>
      <c r="D13" s="142"/>
      <c r="E13" s="142"/>
      <c r="F13" s="142"/>
      <c r="G13" s="142"/>
      <c r="H13" s="142"/>
      <c r="I13" s="142"/>
      <c r="J13" s="142"/>
      <c r="K13" s="142"/>
      <c r="L13" s="144"/>
      <c r="M13" s="144"/>
      <c r="N13" s="144"/>
      <c r="O13" s="144"/>
      <c r="P13" s="144"/>
      <c r="Q13" s="144"/>
      <c r="R13" s="144"/>
      <c r="S13" s="144"/>
      <c r="T13" s="144"/>
      <c r="U13" s="144"/>
      <c r="V13" s="144"/>
      <c r="W13" s="1"/>
      <c r="X13" s="1"/>
      <c r="Y13" s="1"/>
    </row>
    <row r="14" spans="1:30" s="3" customFormat="1" ht="25.5" thickBot="1" x14ac:dyDescent="0.4">
      <c r="A14" s="142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5.5" thickBot="1" x14ac:dyDescent="0.4">
      <c r="A15" s="88" t="s">
        <v>7</v>
      </c>
      <c r="B15" s="307" t="s">
        <v>25</v>
      </c>
      <c r="C15" s="308"/>
      <c r="D15" s="308"/>
      <c r="E15" s="308"/>
      <c r="F15" s="308"/>
      <c r="G15" s="308"/>
      <c r="H15" s="308"/>
      <c r="I15" s="308"/>
      <c r="J15" s="309"/>
      <c r="K15" s="310" t="s">
        <v>8</v>
      </c>
      <c r="L15" s="311"/>
      <c r="M15" s="311"/>
      <c r="N15" s="311"/>
      <c r="O15" s="311"/>
      <c r="P15" s="311"/>
      <c r="Q15" s="312"/>
      <c r="R15" s="12"/>
    </row>
    <row r="16" spans="1:30" ht="40" customHeight="1" x14ac:dyDescent="0.35">
      <c r="A16" s="89" t="s">
        <v>9</v>
      </c>
      <c r="B16" s="135"/>
      <c r="C16" s="136"/>
      <c r="D16" s="137"/>
      <c r="E16" s="136"/>
      <c r="F16" s="136"/>
      <c r="G16" s="136"/>
      <c r="H16" s="137"/>
      <c r="I16" s="136"/>
      <c r="J16" s="136"/>
      <c r="K16" s="129"/>
      <c r="L16" s="130"/>
      <c r="M16" s="130"/>
      <c r="N16" s="130"/>
      <c r="O16" s="130"/>
      <c r="P16" s="130"/>
      <c r="Q16" s="130"/>
      <c r="R16" s="17" t="s">
        <v>10</v>
      </c>
      <c r="T16" s="19"/>
      <c r="U16" s="19"/>
    </row>
    <row r="17" spans="1:30" ht="40" customHeight="1" x14ac:dyDescent="0.35">
      <c r="A17" s="90" t="s">
        <v>11</v>
      </c>
      <c r="B17" s="14">
        <v>1</v>
      </c>
      <c r="C17" s="20">
        <v>2</v>
      </c>
      <c r="D17" s="20">
        <v>3</v>
      </c>
      <c r="E17" s="20">
        <v>4</v>
      </c>
      <c r="F17" s="20">
        <v>5</v>
      </c>
      <c r="G17" s="20">
        <v>6</v>
      </c>
      <c r="H17" s="20">
        <v>7</v>
      </c>
      <c r="I17" s="20">
        <v>8</v>
      </c>
      <c r="J17" s="20">
        <v>9</v>
      </c>
      <c r="K17" s="14">
        <v>1</v>
      </c>
      <c r="L17" s="20">
        <v>2</v>
      </c>
      <c r="M17" s="20">
        <v>3</v>
      </c>
      <c r="N17" s="20">
        <v>4</v>
      </c>
      <c r="O17" s="20">
        <v>1</v>
      </c>
      <c r="P17" s="20">
        <v>2</v>
      </c>
      <c r="Q17" s="20">
        <v>3</v>
      </c>
      <c r="R17" s="17"/>
      <c r="T17" s="2"/>
      <c r="U17" s="19"/>
    </row>
    <row r="18" spans="1:30" ht="40" customHeight="1" x14ac:dyDescent="0.35">
      <c r="A18" s="91" t="s">
        <v>12</v>
      </c>
      <c r="B18" s="22">
        <v>20.682333333333332</v>
      </c>
      <c r="C18" s="23">
        <v>31.380688888888887</v>
      </c>
      <c r="D18" s="23">
        <v>31.541688888888881</v>
      </c>
      <c r="E18" s="23">
        <v>25.858750000000004</v>
      </c>
      <c r="F18" s="23">
        <v>25.858750000000004</v>
      </c>
      <c r="G18" s="23">
        <v>19.933388888888892</v>
      </c>
      <c r="H18" s="23">
        <v>19.933388888888892</v>
      </c>
      <c r="I18" s="23">
        <v>34.123466666666666</v>
      </c>
      <c r="J18" s="23">
        <v>27.726558333333333</v>
      </c>
      <c r="K18" s="22">
        <v>23.731208333333331</v>
      </c>
      <c r="L18" s="23">
        <v>28.456650000000003</v>
      </c>
      <c r="M18" s="23">
        <v>28.42164166666667</v>
      </c>
      <c r="N18" s="23">
        <v>24.226083333333328</v>
      </c>
      <c r="O18" s="23">
        <v>24.305416666666666</v>
      </c>
      <c r="P18" s="23">
        <v>36.632999999999996</v>
      </c>
      <c r="Q18" s="23">
        <v>24.31677777777778</v>
      </c>
      <c r="R18" s="25">
        <f t="shared" ref="R18:R25" si="0">SUM(B18:Q18)</f>
        <v>427.12979166666668</v>
      </c>
      <c r="S18" s="138">
        <v>29</v>
      </c>
      <c r="T18" s="2"/>
      <c r="U18" s="19"/>
    </row>
    <row r="19" spans="1:30" ht="40" customHeight="1" x14ac:dyDescent="0.35">
      <c r="A19" s="92" t="s">
        <v>13</v>
      </c>
      <c r="B19" s="22">
        <v>22.245277777777776</v>
      </c>
      <c r="C19" s="23">
        <v>33.751135185185184</v>
      </c>
      <c r="D19" s="23">
        <v>33.943051851851855</v>
      </c>
      <c r="E19" s="23">
        <v>27.840624999999999</v>
      </c>
      <c r="F19" s="23">
        <v>27.840624999999999</v>
      </c>
      <c r="G19" s="23">
        <v>21.444935185185187</v>
      </c>
      <c r="H19" s="23">
        <v>21.403518518518521</v>
      </c>
      <c r="I19" s="23">
        <v>36.516338888888889</v>
      </c>
      <c r="J19" s="23">
        <v>29.671906944444444</v>
      </c>
      <c r="K19" s="22">
        <v>25.644881944444446</v>
      </c>
      <c r="L19" s="23">
        <v>30.825975</v>
      </c>
      <c r="M19" s="23">
        <v>30.700559722222224</v>
      </c>
      <c r="N19" s="23">
        <v>26.092652777777783</v>
      </c>
      <c r="O19" s="23">
        <v>26.122597222222222</v>
      </c>
      <c r="P19" s="23">
        <v>39.245750000000008</v>
      </c>
      <c r="Q19" s="23">
        <v>26.222787037037037</v>
      </c>
      <c r="R19" s="25">
        <f t="shared" si="0"/>
        <v>459.51261805555555</v>
      </c>
      <c r="T19" s="2"/>
      <c r="U19" s="19"/>
    </row>
    <row r="20" spans="1:30" ht="39.75" customHeight="1" x14ac:dyDescent="0.35">
      <c r="A20" s="91" t="s">
        <v>14</v>
      </c>
      <c r="B20" s="76">
        <v>22.24527777777778</v>
      </c>
      <c r="C20" s="23">
        <v>33.751135185185184</v>
      </c>
      <c r="D20" s="23">
        <v>33.943051851851848</v>
      </c>
      <c r="E20" s="23">
        <v>28.369124999999997</v>
      </c>
      <c r="F20" s="23">
        <v>28.369124999999997</v>
      </c>
      <c r="G20" s="23">
        <v>21.863535185185185</v>
      </c>
      <c r="H20" s="23">
        <v>21.821418518518517</v>
      </c>
      <c r="I20" s="23">
        <v>37.229638888888886</v>
      </c>
      <c r="J20" s="23">
        <v>30.25150694444444</v>
      </c>
      <c r="K20" s="22">
        <v>25.644881944444442</v>
      </c>
      <c r="L20" s="23">
        <v>30.825975</v>
      </c>
      <c r="M20" s="23">
        <v>31.267559722222224</v>
      </c>
      <c r="N20" s="23">
        <v>26.092652777777783</v>
      </c>
      <c r="O20" s="23">
        <v>26.122597222222218</v>
      </c>
      <c r="P20" s="23">
        <v>39.991249999999994</v>
      </c>
      <c r="Q20" s="23">
        <v>26.734487037037034</v>
      </c>
      <c r="R20" s="25">
        <f t="shared" si="0"/>
        <v>464.52321805555556</v>
      </c>
      <c r="T20" s="2"/>
      <c r="U20" s="19"/>
    </row>
    <row r="21" spans="1:30" ht="40" customHeight="1" x14ac:dyDescent="0.35">
      <c r="A21" s="92" t="s">
        <v>15</v>
      </c>
      <c r="B21" s="22">
        <v>22.24527777777778</v>
      </c>
      <c r="C21" s="23">
        <v>33.751135185185184</v>
      </c>
      <c r="D21" s="23">
        <v>33.943051851851848</v>
      </c>
      <c r="E21" s="23">
        <v>28.369124999999997</v>
      </c>
      <c r="F21" s="23">
        <v>28.369124999999997</v>
      </c>
      <c r="G21" s="23">
        <v>21.863535185185185</v>
      </c>
      <c r="H21" s="23">
        <v>21.821418518518517</v>
      </c>
      <c r="I21" s="23">
        <v>37.229638888888886</v>
      </c>
      <c r="J21" s="23">
        <v>30.25150694444444</v>
      </c>
      <c r="K21" s="22">
        <v>25.644881944444442</v>
      </c>
      <c r="L21" s="23">
        <v>30.825975</v>
      </c>
      <c r="M21" s="23">
        <v>31.267559722222224</v>
      </c>
      <c r="N21" s="23">
        <v>26.092652777777783</v>
      </c>
      <c r="O21" s="23">
        <v>26.122597222222218</v>
      </c>
      <c r="P21" s="23">
        <v>39.991249999999994</v>
      </c>
      <c r="Q21" s="23">
        <v>26.734487037037034</v>
      </c>
      <c r="R21" s="25">
        <f t="shared" si="0"/>
        <v>464.52321805555556</v>
      </c>
      <c r="T21" s="2"/>
      <c r="U21" s="19"/>
    </row>
    <row r="22" spans="1:30" ht="40" customHeight="1" x14ac:dyDescent="0.35">
      <c r="A22" s="91" t="s">
        <v>16</v>
      </c>
      <c r="B22" s="22">
        <v>22.24527777777778</v>
      </c>
      <c r="C22" s="23">
        <v>33.751135185185184</v>
      </c>
      <c r="D22" s="23">
        <v>33.943051851851848</v>
      </c>
      <c r="E22" s="23">
        <v>28.369124999999997</v>
      </c>
      <c r="F22" s="23">
        <v>28.369124999999997</v>
      </c>
      <c r="G22" s="23">
        <v>21.863535185185185</v>
      </c>
      <c r="H22" s="23">
        <v>21.821418518518517</v>
      </c>
      <c r="I22" s="23">
        <v>37.229638888888886</v>
      </c>
      <c r="J22" s="23">
        <v>30.25150694444444</v>
      </c>
      <c r="K22" s="22">
        <v>25.644881944444442</v>
      </c>
      <c r="L22" s="23">
        <v>30.825975</v>
      </c>
      <c r="M22" s="23">
        <v>31.267559722222224</v>
      </c>
      <c r="N22" s="23">
        <v>26.092652777777783</v>
      </c>
      <c r="O22" s="23">
        <v>26.122597222222218</v>
      </c>
      <c r="P22" s="23">
        <v>39.991249999999994</v>
      </c>
      <c r="Q22" s="23">
        <v>26.734487037037034</v>
      </c>
      <c r="R22" s="25">
        <f t="shared" si="0"/>
        <v>464.52321805555556</v>
      </c>
      <c r="T22" s="2"/>
      <c r="U22" s="19"/>
    </row>
    <row r="23" spans="1:30" ht="40" customHeight="1" x14ac:dyDescent="0.35">
      <c r="A23" s="92" t="s">
        <v>17</v>
      </c>
      <c r="B23" s="22">
        <v>22.24527777777778</v>
      </c>
      <c r="C23" s="23">
        <v>33.751135185185184</v>
      </c>
      <c r="D23" s="23">
        <v>33.943051851851848</v>
      </c>
      <c r="E23" s="23">
        <v>28.369124999999997</v>
      </c>
      <c r="F23" s="23">
        <v>28.369124999999997</v>
      </c>
      <c r="G23" s="23">
        <v>21.863535185185185</v>
      </c>
      <c r="H23" s="23">
        <v>21.821418518518517</v>
      </c>
      <c r="I23" s="23">
        <v>37.229638888888886</v>
      </c>
      <c r="J23" s="23">
        <v>30.25150694444444</v>
      </c>
      <c r="K23" s="22">
        <v>25.644881944444442</v>
      </c>
      <c r="L23" s="23">
        <v>30.825975</v>
      </c>
      <c r="M23" s="23">
        <v>31.267559722222224</v>
      </c>
      <c r="N23" s="23">
        <v>26.092652777777783</v>
      </c>
      <c r="O23" s="23">
        <v>26.122597222222218</v>
      </c>
      <c r="P23" s="23">
        <v>39.991249999999994</v>
      </c>
      <c r="Q23" s="23">
        <v>26.734487037037034</v>
      </c>
      <c r="R23" s="25">
        <f t="shared" si="0"/>
        <v>464.52321805555556</v>
      </c>
      <c r="T23" s="2"/>
      <c r="U23" s="19"/>
    </row>
    <row r="24" spans="1:30" ht="40" customHeight="1" x14ac:dyDescent="0.35">
      <c r="A24" s="91" t="s">
        <v>18</v>
      </c>
      <c r="B24" s="22">
        <v>22.24527777777778</v>
      </c>
      <c r="C24" s="23">
        <v>33.751135185185184</v>
      </c>
      <c r="D24" s="23">
        <v>33.943051851851848</v>
      </c>
      <c r="E24" s="23">
        <v>28.369124999999997</v>
      </c>
      <c r="F24" s="23">
        <v>28.369124999999997</v>
      </c>
      <c r="G24" s="23">
        <v>21.863535185185185</v>
      </c>
      <c r="H24" s="23">
        <v>21.821418518518517</v>
      </c>
      <c r="I24" s="23">
        <v>37.229638888888886</v>
      </c>
      <c r="J24" s="23">
        <v>30.25150694444444</v>
      </c>
      <c r="K24" s="22">
        <v>25.644881944444442</v>
      </c>
      <c r="L24" s="23">
        <v>30.825975</v>
      </c>
      <c r="M24" s="23">
        <v>31.267559722222224</v>
      </c>
      <c r="N24" s="23">
        <v>26.092652777777783</v>
      </c>
      <c r="O24" s="23">
        <v>26.122597222222218</v>
      </c>
      <c r="P24" s="23">
        <v>39.991249999999994</v>
      </c>
      <c r="Q24" s="23">
        <v>26.734487037037034</v>
      </c>
      <c r="R24" s="25">
        <f t="shared" si="0"/>
        <v>464.52321805555556</v>
      </c>
      <c r="T24" s="2"/>
    </row>
    <row r="25" spans="1:30" ht="41.5" customHeight="1" x14ac:dyDescent="0.35">
      <c r="A25" s="92" t="s">
        <v>10</v>
      </c>
      <c r="B25" s="26">
        <f t="shared" ref="B25:C25" si="1">SUM(B18:B24)</f>
        <v>154.15399999999997</v>
      </c>
      <c r="C25" s="27">
        <f t="shared" si="1"/>
        <v>233.88749999999996</v>
      </c>
      <c r="D25" s="27">
        <f>SUM(D18:D24)</f>
        <v>235.2</v>
      </c>
      <c r="E25" s="27">
        <f t="shared" ref="E25:G25" si="2">SUM(E18:E24)</f>
        <v>195.54499999999999</v>
      </c>
      <c r="F25" s="27">
        <f t="shared" si="2"/>
        <v>195.54499999999999</v>
      </c>
      <c r="G25" s="27">
        <f t="shared" si="2"/>
        <v>150.696</v>
      </c>
      <c r="H25" s="27">
        <f>SUM(H18:H24)</f>
        <v>150.44399999999999</v>
      </c>
      <c r="I25" s="27">
        <f t="shared" ref="I25:J25" si="3">SUM(I18:I24)</f>
        <v>256.78799999999995</v>
      </c>
      <c r="J25" s="27">
        <f t="shared" si="3"/>
        <v>208.65599999999995</v>
      </c>
      <c r="K25" s="26">
        <f>SUM(K18:K24)</f>
        <v>177.60050000000001</v>
      </c>
      <c r="L25" s="27">
        <f t="shared" ref="L25:N25" si="4">SUM(L18:L24)</f>
        <v>213.41249999999999</v>
      </c>
      <c r="M25" s="27">
        <f t="shared" si="4"/>
        <v>215.45999999999998</v>
      </c>
      <c r="N25" s="27">
        <f t="shared" si="4"/>
        <v>180.78200000000001</v>
      </c>
      <c r="O25" s="27">
        <f>SUM(O18:O24)</f>
        <v>181.041</v>
      </c>
      <c r="P25" s="27">
        <f t="shared" ref="P25:Q25" si="5">SUM(P18:P24)</f>
        <v>275.83499999999992</v>
      </c>
      <c r="Q25" s="27">
        <f t="shared" si="5"/>
        <v>184.21200000000002</v>
      </c>
      <c r="R25" s="25">
        <f t="shared" si="0"/>
        <v>3209.2584999999999</v>
      </c>
    </row>
    <row r="26" spans="1:30" s="2" customFormat="1" ht="36.75" customHeight="1" x14ac:dyDescent="0.35">
      <c r="A26" s="93" t="s">
        <v>19</v>
      </c>
      <c r="B26" s="29">
        <v>38.5</v>
      </c>
      <c r="C26" s="30">
        <v>37.5</v>
      </c>
      <c r="D26" s="30">
        <v>37.5</v>
      </c>
      <c r="E26" s="30">
        <v>37</v>
      </c>
      <c r="F26" s="30">
        <v>37</v>
      </c>
      <c r="G26" s="30">
        <v>36</v>
      </c>
      <c r="H26" s="30">
        <v>36</v>
      </c>
      <c r="I26" s="30">
        <v>36</v>
      </c>
      <c r="J26" s="30">
        <v>36</v>
      </c>
      <c r="K26" s="29">
        <v>38.5</v>
      </c>
      <c r="L26" s="30">
        <v>37.5</v>
      </c>
      <c r="M26" s="30">
        <v>38</v>
      </c>
      <c r="N26" s="30">
        <v>37</v>
      </c>
      <c r="O26" s="30">
        <v>37</v>
      </c>
      <c r="P26" s="30">
        <v>37</v>
      </c>
      <c r="Q26" s="30">
        <v>36</v>
      </c>
      <c r="R26" s="32">
        <f>+((R25/R27)/7)*1000</f>
        <v>37.014815113838203</v>
      </c>
    </row>
    <row r="27" spans="1:30" s="2" customFormat="1" ht="33" customHeight="1" x14ac:dyDescent="0.35">
      <c r="A27" s="94" t="s">
        <v>20</v>
      </c>
      <c r="B27" s="33">
        <v>572</v>
      </c>
      <c r="C27" s="34">
        <v>891</v>
      </c>
      <c r="D27" s="34">
        <v>896</v>
      </c>
      <c r="E27" s="34">
        <v>755</v>
      </c>
      <c r="F27" s="34">
        <v>755</v>
      </c>
      <c r="G27" s="34">
        <v>598</v>
      </c>
      <c r="H27" s="34">
        <v>597</v>
      </c>
      <c r="I27" s="34">
        <v>1019</v>
      </c>
      <c r="J27" s="34">
        <v>828</v>
      </c>
      <c r="K27" s="33">
        <v>659</v>
      </c>
      <c r="L27" s="34">
        <v>813</v>
      </c>
      <c r="M27" s="34">
        <v>810</v>
      </c>
      <c r="N27" s="34">
        <v>698</v>
      </c>
      <c r="O27" s="34">
        <v>699</v>
      </c>
      <c r="P27" s="34">
        <v>1065</v>
      </c>
      <c r="Q27" s="34">
        <v>731</v>
      </c>
      <c r="R27" s="36">
        <f>SUM(B27:Q27)</f>
        <v>12386</v>
      </c>
      <c r="S27" s="2">
        <f>((R25*1000)/R27)/7</f>
        <v>37.014815113838203</v>
      </c>
    </row>
    <row r="28" spans="1:30" s="2" customFormat="1" ht="33" customHeight="1" x14ac:dyDescent="0.35">
      <c r="A28" s="95" t="s">
        <v>21</v>
      </c>
      <c r="B28" s="37">
        <f>((B27*B26)*7/1000-B18-B19)/5</f>
        <v>22.24527777777778</v>
      </c>
      <c r="C28" s="38">
        <f t="shared" ref="C28:Q28" si="6">((C27*C26)*7/1000-C18-C19)/5</f>
        <v>33.751135185185184</v>
      </c>
      <c r="D28" s="38">
        <f t="shared" si="6"/>
        <v>33.943051851851848</v>
      </c>
      <c r="E28" s="38">
        <f t="shared" si="6"/>
        <v>28.369124999999997</v>
      </c>
      <c r="F28" s="38">
        <f t="shared" si="6"/>
        <v>28.369124999999997</v>
      </c>
      <c r="G28" s="38">
        <f t="shared" si="6"/>
        <v>21.863535185185185</v>
      </c>
      <c r="H28" s="38">
        <f t="shared" si="6"/>
        <v>21.821418518518517</v>
      </c>
      <c r="I28" s="38">
        <f t="shared" si="6"/>
        <v>37.229638888888886</v>
      </c>
      <c r="J28" s="38">
        <f t="shared" si="6"/>
        <v>30.25150694444444</v>
      </c>
      <c r="K28" s="37">
        <f t="shared" si="6"/>
        <v>25.644881944444442</v>
      </c>
      <c r="L28" s="38">
        <f t="shared" si="6"/>
        <v>30.825975</v>
      </c>
      <c r="M28" s="38">
        <f t="shared" si="6"/>
        <v>31.267559722222224</v>
      </c>
      <c r="N28" s="38">
        <f t="shared" si="6"/>
        <v>26.092652777777783</v>
      </c>
      <c r="O28" s="38">
        <f t="shared" si="6"/>
        <v>26.122597222222218</v>
      </c>
      <c r="P28" s="38">
        <f t="shared" si="6"/>
        <v>39.991249999999994</v>
      </c>
      <c r="Q28" s="38">
        <f t="shared" si="6"/>
        <v>26.734487037037034</v>
      </c>
      <c r="R28" s="40"/>
    </row>
    <row r="29" spans="1:30" ht="33.75" customHeight="1" x14ac:dyDescent="0.35">
      <c r="A29" s="96" t="s">
        <v>22</v>
      </c>
      <c r="B29" s="41">
        <f t="shared" ref="B29:C29" si="7">((B27*B26)*7)/1000</f>
        <v>154.154</v>
      </c>
      <c r="C29" s="42">
        <f t="shared" si="7"/>
        <v>233.88749999999999</v>
      </c>
      <c r="D29" s="42">
        <f>((D27*D26)*7)/1000</f>
        <v>235.2</v>
      </c>
      <c r="E29" s="42">
        <f>((E27*E26)*7)/1000</f>
        <v>195.54499999999999</v>
      </c>
      <c r="F29" s="42">
        <f t="shared" ref="F29:G29" si="8">((F27*F26)*7)/1000</f>
        <v>195.54499999999999</v>
      </c>
      <c r="G29" s="42">
        <f t="shared" si="8"/>
        <v>150.696</v>
      </c>
      <c r="H29" s="42">
        <f>((H27*H26)*7)/1000</f>
        <v>150.44399999999999</v>
      </c>
      <c r="I29" s="42">
        <f>((I27*I26)*7)/1000</f>
        <v>256.78800000000001</v>
      </c>
      <c r="J29" s="42">
        <f t="shared" ref="J29" si="9">((J27*J26)*7)/1000</f>
        <v>208.65600000000001</v>
      </c>
      <c r="K29" s="41">
        <f>((K27*K26)*7)/1000</f>
        <v>177.60050000000001</v>
      </c>
      <c r="L29" s="42">
        <f>((L27*L26)*7)/1000</f>
        <v>213.41249999999999</v>
      </c>
      <c r="M29" s="42">
        <f t="shared" ref="M29:Q29" si="10">((M27*M26)*7)/1000</f>
        <v>215.46</v>
      </c>
      <c r="N29" s="42">
        <f t="shared" si="10"/>
        <v>180.78200000000001</v>
      </c>
      <c r="O29" s="43">
        <f t="shared" si="10"/>
        <v>181.041</v>
      </c>
      <c r="P29" s="43">
        <f t="shared" si="10"/>
        <v>275.83499999999998</v>
      </c>
      <c r="Q29" s="43">
        <f t="shared" si="10"/>
        <v>184.21199999999999</v>
      </c>
      <c r="R29" s="45"/>
    </row>
    <row r="30" spans="1:30" ht="33.75" customHeight="1" thickBot="1" x14ac:dyDescent="0.4">
      <c r="A30" s="97" t="s">
        <v>23</v>
      </c>
      <c r="B30" s="46">
        <f t="shared" ref="B30:C30" si="11">+(B25/B27)/7*1000</f>
        <v>38.499999999999993</v>
      </c>
      <c r="C30" s="47">
        <f t="shared" si="11"/>
        <v>37.499999999999993</v>
      </c>
      <c r="D30" s="47">
        <f>+(D25/D27)/7*1000</f>
        <v>37.5</v>
      </c>
      <c r="E30" s="47">
        <f t="shared" ref="E30:G30" si="12">+(E25/E27)/7*1000</f>
        <v>37</v>
      </c>
      <c r="F30" s="47">
        <f t="shared" si="12"/>
        <v>37</v>
      </c>
      <c r="G30" s="47">
        <f t="shared" si="12"/>
        <v>36</v>
      </c>
      <c r="H30" s="47">
        <f>+(H25/H27)/7*1000</f>
        <v>36</v>
      </c>
      <c r="I30" s="47">
        <f t="shared" ref="I30:J30" si="13">+(I25/I27)/7*1000</f>
        <v>35.999999999999993</v>
      </c>
      <c r="J30" s="47">
        <f t="shared" si="13"/>
        <v>35.999999999999993</v>
      </c>
      <c r="K30" s="46">
        <f>+(K25/K27)/7*1000</f>
        <v>38.5</v>
      </c>
      <c r="L30" s="47">
        <f t="shared" ref="L30:Q30" si="14">+(L25/L27)/7*1000</f>
        <v>37.5</v>
      </c>
      <c r="M30" s="47">
        <f t="shared" si="14"/>
        <v>37.999999999999993</v>
      </c>
      <c r="N30" s="47">
        <f t="shared" si="14"/>
        <v>37</v>
      </c>
      <c r="O30" s="47">
        <f t="shared" si="14"/>
        <v>37</v>
      </c>
      <c r="P30" s="47">
        <f t="shared" si="14"/>
        <v>36.999999999999993</v>
      </c>
      <c r="Q30" s="47">
        <f t="shared" si="14"/>
        <v>36</v>
      </c>
      <c r="R30" s="49"/>
    </row>
    <row r="31" spans="1:30" ht="33.75" customHeight="1" x14ac:dyDescent="0.35">
      <c r="A31" s="50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</row>
    <row r="32" spans="1:30" ht="33.75" customHeight="1" x14ac:dyDescent="0.35">
      <c r="A32" s="50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0"/>
    </row>
    <row r="33" spans="1:30" ht="33.75" customHeight="1" x14ac:dyDescent="0.35">
      <c r="A33" s="50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0"/>
    </row>
    <row r="34" spans="1:30" ht="33.75" customHeight="1" x14ac:dyDescent="0.35">
      <c r="A34" s="50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0"/>
    </row>
    <row r="35" spans="1:30" s="2" customFormat="1" ht="33.75" customHeight="1" thickBot="1" x14ac:dyDescent="0.4"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3"/>
    </row>
    <row r="36" spans="1:30" ht="33.75" customHeight="1" x14ac:dyDescent="0.35">
      <c r="A36" s="88" t="s">
        <v>24</v>
      </c>
      <c r="B36" s="295" t="s">
        <v>25</v>
      </c>
      <c r="C36" s="296"/>
      <c r="D36" s="296"/>
      <c r="E36" s="296"/>
      <c r="F36" s="296"/>
      <c r="G36" s="296"/>
      <c r="H36" s="99"/>
      <c r="I36" s="53" t="s">
        <v>26</v>
      </c>
      <c r="J36" s="107"/>
      <c r="K36" s="301" t="s">
        <v>25</v>
      </c>
      <c r="L36" s="301"/>
      <c r="M36" s="301"/>
      <c r="N36" s="301"/>
      <c r="O36" s="295"/>
      <c r="P36" s="111"/>
      <c r="Q36" s="54"/>
      <c r="R36" s="54"/>
      <c r="S36" s="3"/>
      <c r="T36" s="3"/>
      <c r="U36" s="55"/>
      <c r="V36" s="3"/>
      <c r="W36" s="54"/>
      <c r="X36" s="54"/>
      <c r="Y36" s="54"/>
      <c r="Z36" s="3"/>
    </row>
    <row r="37" spans="1:30" ht="33.75" customHeight="1" x14ac:dyDescent="0.35">
      <c r="A37" s="89" t="s">
        <v>27</v>
      </c>
      <c r="B37" s="98"/>
      <c r="C37" s="15"/>
      <c r="D37" s="15"/>
      <c r="E37" s="15"/>
      <c r="F37" s="15"/>
      <c r="G37" s="15"/>
      <c r="H37" s="100" t="s">
        <v>10</v>
      </c>
      <c r="J37" s="108"/>
      <c r="K37" s="98"/>
      <c r="L37" s="15"/>
      <c r="M37" s="15"/>
      <c r="N37" s="15"/>
      <c r="O37" s="15"/>
      <c r="P37" s="100" t="s">
        <v>10</v>
      </c>
      <c r="Q37" s="57"/>
      <c r="R37" s="57"/>
      <c r="S37" s="58"/>
      <c r="T37" s="3"/>
      <c r="U37" s="3"/>
      <c r="V37" s="55"/>
      <c r="W37" s="3"/>
      <c r="X37" s="54"/>
      <c r="Y37" s="54"/>
      <c r="Z37" s="54"/>
    </row>
    <row r="38" spans="1:30" ht="33.75" customHeight="1" x14ac:dyDescent="0.35">
      <c r="A38" s="90" t="s">
        <v>11</v>
      </c>
      <c r="B38" s="78">
        <v>1</v>
      </c>
      <c r="C38" s="20">
        <v>2</v>
      </c>
      <c r="D38" s="20">
        <v>3</v>
      </c>
      <c r="E38" s="20">
        <v>4</v>
      </c>
      <c r="F38" s="20">
        <v>5</v>
      </c>
      <c r="G38" s="20">
        <v>6</v>
      </c>
      <c r="H38" s="100"/>
      <c r="J38" s="109" t="s">
        <v>11</v>
      </c>
      <c r="K38" s="98">
        <v>1</v>
      </c>
      <c r="L38" s="56">
        <v>2</v>
      </c>
      <c r="M38" s="56">
        <v>3</v>
      </c>
      <c r="N38" s="56">
        <v>4</v>
      </c>
      <c r="O38" s="56">
        <v>5</v>
      </c>
      <c r="P38" s="100"/>
      <c r="Q38" s="57"/>
      <c r="R38" s="57"/>
      <c r="S38" s="59"/>
      <c r="T38" s="2"/>
      <c r="U38" s="60"/>
      <c r="V38" s="60"/>
      <c r="W38" s="2"/>
      <c r="X38" s="2"/>
      <c r="Y38" s="2"/>
      <c r="Z38" s="2"/>
    </row>
    <row r="39" spans="1:30" ht="33.75" customHeight="1" x14ac:dyDescent="0.35">
      <c r="A39" s="91" t="s">
        <v>12</v>
      </c>
      <c r="B39" s="22">
        <v>16.055200000000003</v>
      </c>
      <c r="C39" s="79">
        <v>20.021750000000001</v>
      </c>
      <c r="D39" s="79">
        <v>19.669183333333333</v>
      </c>
      <c r="E39" s="79">
        <v>27.725833333333338</v>
      </c>
      <c r="F39" s="79">
        <v>25.317347222222217</v>
      </c>
      <c r="G39" s="79">
        <v>15.553416666666669</v>
      </c>
      <c r="H39" s="101">
        <f t="shared" ref="H39:H46" si="15">SUM(B39:G39)</f>
        <v>124.34273055555556</v>
      </c>
      <c r="I39" s="138"/>
      <c r="J39" s="91" t="s">
        <v>12</v>
      </c>
      <c r="K39" s="79">
        <v>347</v>
      </c>
      <c r="L39" s="79">
        <v>0</v>
      </c>
      <c r="M39" s="79">
        <v>0</v>
      </c>
      <c r="N39" s="79">
        <v>0</v>
      </c>
      <c r="O39" s="79">
        <v>0</v>
      </c>
      <c r="P39" s="101">
        <f t="shared" ref="P39:P46" si="16">SUM(K39:O39)</f>
        <v>347</v>
      </c>
      <c r="Q39" s="2"/>
      <c r="R39" s="61"/>
      <c r="S39" s="62"/>
      <c r="T39" s="2"/>
      <c r="U39" s="60"/>
      <c r="V39" s="60"/>
      <c r="W39" s="2"/>
      <c r="X39" s="2"/>
      <c r="Y39" s="2"/>
      <c r="Z39" s="2"/>
    </row>
    <row r="40" spans="1:30" ht="33.75" customHeight="1" x14ac:dyDescent="0.35">
      <c r="A40" s="92" t="s">
        <v>13</v>
      </c>
      <c r="B40" s="79">
        <v>17.806133333333332</v>
      </c>
      <c r="C40" s="79">
        <v>21.819291666666668</v>
      </c>
      <c r="D40" s="79">
        <v>21.834302777777779</v>
      </c>
      <c r="E40" s="79">
        <v>30.407027777777781</v>
      </c>
      <c r="F40" s="79">
        <v>28.246442129629628</v>
      </c>
      <c r="G40" s="79">
        <v>17.089430555555555</v>
      </c>
      <c r="H40" s="101">
        <f t="shared" si="15"/>
        <v>137.20262824074075</v>
      </c>
      <c r="I40" s="2"/>
      <c r="J40" s="92" t="s">
        <v>13</v>
      </c>
      <c r="K40" s="79">
        <f>K48*$Q$40/1000</f>
        <v>357.17</v>
      </c>
      <c r="L40" s="79">
        <f t="shared" ref="L40:O40" si="17">L48*$Q$40/1000</f>
        <v>0</v>
      </c>
      <c r="M40" s="79">
        <f t="shared" si="17"/>
        <v>0</v>
      </c>
      <c r="N40" s="79">
        <f t="shared" si="17"/>
        <v>0</v>
      </c>
      <c r="O40" s="79">
        <f t="shared" si="17"/>
        <v>0</v>
      </c>
      <c r="P40" s="101">
        <f t="shared" si="16"/>
        <v>357.17</v>
      </c>
      <c r="Q40" s="2">
        <v>110</v>
      </c>
      <c r="R40" s="61"/>
      <c r="S40" s="59"/>
      <c r="T40" s="2"/>
      <c r="U40" s="60"/>
      <c r="V40" s="60"/>
      <c r="W40" s="2"/>
      <c r="X40" s="2"/>
      <c r="Y40" s="2"/>
      <c r="Z40" s="2"/>
    </row>
    <row r="41" spans="1:30" ht="33.75" customHeight="1" x14ac:dyDescent="0.35">
      <c r="A41" s="91" t="s">
        <v>14</v>
      </c>
      <c r="B41" s="80">
        <v>18.125333333333334</v>
      </c>
      <c r="C41" s="23">
        <v>22.624291666666668</v>
      </c>
      <c r="D41" s="23">
        <v>22.236102777777777</v>
      </c>
      <c r="E41" s="23">
        <v>30.990827777777774</v>
      </c>
      <c r="F41" s="23">
        <v>28.787542129629628</v>
      </c>
      <c r="G41" s="23">
        <v>17.426830555555558</v>
      </c>
      <c r="H41" s="101">
        <f t="shared" si="15"/>
        <v>140.19092824074076</v>
      </c>
      <c r="I41" s="2"/>
      <c r="J41" s="91" t="s">
        <v>14</v>
      </c>
      <c r="K41" s="80">
        <f>K48*$Q$41/1000</f>
        <v>376.65199999999999</v>
      </c>
      <c r="L41" s="23">
        <f t="shared" ref="L41:O41" si="18">L48*$Q$41/1000</f>
        <v>0</v>
      </c>
      <c r="M41" s="23">
        <f t="shared" si="18"/>
        <v>0</v>
      </c>
      <c r="N41" s="23">
        <f t="shared" si="18"/>
        <v>0</v>
      </c>
      <c r="O41" s="23">
        <f t="shared" si="18"/>
        <v>0</v>
      </c>
      <c r="P41" s="101">
        <f t="shared" si="16"/>
        <v>376.65199999999999</v>
      </c>
      <c r="Q41" s="2">
        <v>116</v>
      </c>
      <c r="R41" s="61"/>
      <c r="S41" s="52"/>
      <c r="T41" s="2"/>
      <c r="U41" s="60"/>
      <c r="V41" s="60"/>
      <c r="W41" s="2"/>
      <c r="X41" s="2"/>
      <c r="Y41" s="2"/>
      <c r="Z41" s="2"/>
    </row>
    <row r="42" spans="1:30" ht="33.75" customHeight="1" x14ac:dyDescent="0.35">
      <c r="A42" s="92" t="s">
        <v>15</v>
      </c>
      <c r="B42" s="79">
        <v>18.125333333333334</v>
      </c>
      <c r="C42" s="79">
        <v>22.624291666666668</v>
      </c>
      <c r="D42" s="79">
        <v>22.236102777777777</v>
      </c>
      <c r="E42" s="79">
        <v>30.990827777777774</v>
      </c>
      <c r="F42" s="79">
        <v>28.787542129629628</v>
      </c>
      <c r="G42" s="79">
        <v>17.426830555555558</v>
      </c>
      <c r="H42" s="101">
        <f t="shared" si="15"/>
        <v>140.19092824074076</v>
      </c>
      <c r="I42" s="2"/>
      <c r="J42" s="92" t="s">
        <v>15</v>
      </c>
      <c r="K42" s="79">
        <f>K48*$Q$42/1000</f>
        <v>396.13400000000001</v>
      </c>
      <c r="L42" s="79">
        <f t="shared" ref="L42:O42" si="19">L48*$Q$42/1000</f>
        <v>0</v>
      </c>
      <c r="M42" s="79">
        <f t="shared" si="19"/>
        <v>0</v>
      </c>
      <c r="N42" s="79">
        <f t="shared" si="19"/>
        <v>0</v>
      </c>
      <c r="O42" s="79">
        <f t="shared" si="19"/>
        <v>0</v>
      </c>
      <c r="P42" s="101">
        <f t="shared" si="16"/>
        <v>396.13400000000001</v>
      </c>
      <c r="Q42" s="2">
        <v>122</v>
      </c>
      <c r="R42" s="61"/>
      <c r="S42" s="52"/>
      <c r="T42" s="2"/>
      <c r="U42" s="60"/>
      <c r="V42" s="60"/>
      <c r="W42" s="2"/>
      <c r="X42" s="2"/>
      <c r="Y42" s="2"/>
      <c r="Z42" s="2"/>
    </row>
    <row r="43" spans="1:30" ht="33.75" customHeight="1" x14ac:dyDescent="0.35">
      <c r="A43" s="91" t="s">
        <v>16</v>
      </c>
      <c r="B43" s="79">
        <v>18.125333333333334</v>
      </c>
      <c r="C43" s="79">
        <v>22.624291666666668</v>
      </c>
      <c r="D43" s="79">
        <v>22.236102777777777</v>
      </c>
      <c r="E43" s="79">
        <v>30.990827777777774</v>
      </c>
      <c r="F43" s="79">
        <v>28.787542129629628</v>
      </c>
      <c r="G43" s="79">
        <v>17.426830555555558</v>
      </c>
      <c r="H43" s="101">
        <f t="shared" si="15"/>
        <v>140.19092824074076</v>
      </c>
      <c r="I43" s="2"/>
      <c r="J43" s="91" t="s">
        <v>16</v>
      </c>
      <c r="K43" s="79">
        <f>K48*$Q$43/1000</f>
        <v>409.12200000000001</v>
      </c>
      <c r="L43" s="79">
        <f t="shared" ref="L43:O43" si="20">L48*$Q$43/1000</f>
        <v>0</v>
      </c>
      <c r="M43" s="79">
        <f t="shared" si="20"/>
        <v>0</v>
      </c>
      <c r="N43" s="79">
        <f t="shared" si="20"/>
        <v>0</v>
      </c>
      <c r="O43" s="79">
        <f t="shared" si="20"/>
        <v>0</v>
      </c>
      <c r="P43" s="101">
        <f t="shared" si="16"/>
        <v>409.12200000000001</v>
      </c>
      <c r="Q43" s="2">
        <v>126</v>
      </c>
      <c r="R43" s="61"/>
      <c r="S43" s="52"/>
      <c r="T43" s="2"/>
      <c r="U43" s="60"/>
      <c r="V43" s="60"/>
      <c r="W43" s="2"/>
      <c r="X43" s="2"/>
      <c r="Y43" s="2"/>
      <c r="Z43" s="2"/>
    </row>
    <row r="44" spans="1:30" ht="33.75" customHeight="1" x14ac:dyDescent="0.35">
      <c r="A44" s="92" t="s">
        <v>17</v>
      </c>
      <c r="B44" s="79">
        <v>18.125333333333334</v>
      </c>
      <c r="C44" s="79">
        <v>22.624291666666668</v>
      </c>
      <c r="D44" s="79">
        <v>22.236102777777777</v>
      </c>
      <c r="E44" s="79">
        <v>30.990827777777774</v>
      </c>
      <c r="F44" s="79">
        <v>28.787542129629628</v>
      </c>
      <c r="G44" s="79">
        <v>17.426830555555558</v>
      </c>
      <c r="H44" s="101">
        <f t="shared" si="15"/>
        <v>140.19092824074076</v>
      </c>
      <c r="I44" s="2"/>
      <c r="J44" s="92" t="s">
        <v>17</v>
      </c>
      <c r="K44" s="79">
        <f>K48*$Q$44/1000</f>
        <v>415.61599999999999</v>
      </c>
      <c r="L44" s="79">
        <f t="shared" ref="L44:O44" si="21">L48*$Q$44/1000</f>
        <v>0</v>
      </c>
      <c r="M44" s="79">
        <f t="shared" si="21"/>
        <v>0</v>
      </c>
      <c r="N44" s="79">
        <f t="shared" si="21"/>
        <v>0</v>
      </c>
      <c r="O44" s="79">
        <f t="shared" si="21"/>
        <v>0</v>
      </c>
      <c r="P44" s="101">
        <f t="shared" si="16"/>
        <v>415.61599999999999</v>
      </c>
      <c r="Q44" s="2">
        <v>128</v>
      </c>
      <c r="R44" s="61"/>
      <c r="S44" s="52"/>
      <c r="T44" s="2"/>
      <c r="U44" s="60"/>
      <c r="V44" s="60"/>
      <c r="W44" s="2"/>
      <c r="X44" s="2"/>
      <c r="Y44" s="2"/>
      <c r="Z44" s="2"/>
    </row>
    <row r="45" spans="1:30" ht="33.75" customHeight="1" x14ac:dyDescent="0.35">
      <c r="A45" s="91" t="s">
        <v>18</v>
      </c>
      <c r="B45" s="79">
        <v>18.125333333333334</v>
      </c>
      <c r="C45" s="79">
        <v>22.624291666666668</v>
      </c>
      <c r="D45" s="79">
        <v>22.236102777777777</v>
      </c>
      <c r="E45" s="79">
        <v>30.990827777777774</v>
      </c>
      <c r="F45" s="79">
        <v>28.787542129629628</v>
      </c>
      <c r="G45" s="79">
        <v>17.426830555555558</v>
      </c>
      <c r="H45" s="101">
        <f t="shared" si="15"/>
        <v>140.19092824074076</v>
      </c>
      <c r="I45" s="2"/>
      <c r="J45" s="91" t="s">
        <v>18</v>
      </c>
      <c r="K45" s="79">
        <f>K48*$Q$45/1000</f>
        <v>422.11</v>
      </c>
      <c r="L45" s="79">
        <f t="shared" ref="L45:O45" si="22">L48*$Q$45/1000</f>
        <v>0</v>
      </c>
      <c r="M45" s="79">
        <f t="shared" si="22"/>
        <v>0</v>
      </c>
      <c r="N45" s="79">
        <f t="shared" si="22"/>
        <v>0</v>
      </c>
      <c r="O45" s="79">
        <f t="shared" si="22"/>
        <v>0</v>
      </c>
      <c r="P45" s="101">
        <f t="shared" si="16"/>
        <v>422.11</v>
      </c>
      <c r="Q45" s="2">
        <v>130</v>
      </c>
      <c r="R45" s="61"/>
      <c r="S45" s="52"/>
      <c r="T45" s="2"/>
      <c r="U45" s="60"/>
      <c r="V45" s="60"/>
      <c r="W45" s="2"/>
      <c r="X45" s="2"/>
      <c r="Y45" s="2"/>
      <c r="Z45" s="2"/>
    </row>
    <row r="46" spans="1:30" ht="33.75" customHeight="1" x14ac:dyDescent="0.35">
      <c r="A46" s="92" t="s">
        <v>10</v>
      </c>
      <c r="B46" s="81">
        <f t="shared" ref="B46:G46" si="23">SUM(B39:B45)</f>
        <v>124.48799999999999</v>
      </c>
      <c r="C46" s="27">
        <f t="shared" si="23"/>
        <v>154.96250000000001</v>
      </c>
      <c r="D46" s="27">
        <f t="shared" si="23"/>
        <v>152.684</v>
      </c>
      <c r="E46" s="27">
        <f t="shared" si="23"/>
        <v>213.08700000000002</v>
      </c>
      <c r="F46" s="27">
        <f t="shared" si="23"/>
        <v>197.50149999999999</v>
      </c>
      <c r="G46" s="27">
        <f t="shared" si="23"/>
        <v>119.777</v>
      </c>
      <c r="H46" s="101">
        <f t="shared" si="15"/>
        <v>962.5</v>
      </c>
      <c r="J46" s="77" t="s">
        <v>10</v>
      </c>
      <c r="K46" s="81">
        <f>SUM(K39:K45)</f>
        <v>2723.8040000000005</v>
      </c>
      <c r="L46" s="27">
        <f>SUM(L39:L45)</f>
        <v>0</v>
      </c>
      <c r="M46" s="27">
        <f>SUM(M39:M45)</f>
        <v>0</v>
      </c>
      <c r="N46" s="27">
        <f>SUM(N39:N45)</f>
        <v>0</v>
      </c>
      <c r="O46" s="27">
        <f>SUM(O39:O45)</f>
        <v>0</v>
      </c>
      <c r="P46" s="101">
        <f t="shared" si="16"/>
        <v>2723.8040000000005</v>
      </c>
      <c r="Q46" s="61"/>
      <c r="R46" s="61"/>
      <c r="S46" s="2"/>
      <c r="T46" s="2"/>
      <c r="U46" s="2"/>
      <c r="V46" s="2"/>
      <c r="W46" s="2"/>
      <c r="X46" s="2"/>
      <c r="Y46" s="2"/>
      <c r="Z46" s="2"/>
    </row>
    <row r="47" spans="1:30" ht="33.75" customHeight="1" x14ac:dyDescent="0.35">
      <c r="A47" s="93" t="s">
        <v>19</v>
      </c>
      <c r="B47" s="82">
        <v>39</v>
      </c>
      <c r="C47" s="30">
        <v>38.5</v>
      </c>
      <c r="D47" s="30">
        <v>38</v>
      </c>
      <c r="E47" s="30">
        <v>36.5</v>
      </c>
      <c r="F47" s="30">
        <v>36.5</v>
      </c>
      <c r="G47" s="30">
        <v>35.5</v>
      </c>
      <c r="H47" s="102">
        <f>+((H46/H48)/7)*1000</f>
        <v>37.222523010286949</v>
      </c>
      <c r="J47" s="110" t="s">
        <v>19</v>
      </c>
      <c r="K47" s="82"/>
      <c r="L47" s="30"/>
      <c r="M47" s="30"/>
      <c r="N47" s="30"/>
      <c r="O47" s="30"/>
      <c r="P47" s="102">
        <f>+((P46/P48)/7)*1000</f>
        <v>119.83826829160986</v>
      </c>
      <c r="Q47" s="63"/>
      <c r="R47" s="63"/>
    </row>
    <row r="48" spans="1:30" ht="33.75" customHeight="1" x14ac:dyDescent="0.35">
      <c r="A48" s="94" t="s">
        <v>20</v>
      </c>
      <c r="B48" s="83">
        <v>456</v>
      </c>
      <c r="C48" s="34">
        <v>575</v>
      </c>
      <c r="D48" s="34">
        <v>574</v>
      </c>
      <c r="E48" s="34">
        <v>834</v>
      </c>
      <c r="F48" s="34">
        <v>773</v>
      </c>
      <c r="G48" s="34">
        <v>482</v>
      </c>
      <c r="H48" s="103">
        <f>SUM(B48:G48)</f>
        <v>3694</v>
      </c>
      <c r="I48" s="64"/>
      <c r="J48" s="94" t="s">
        <v>20</v>
      </c>
      <c r="K48" s="106">
        <v>3247</v>
      </c>
      <c r="L48" s="65"/>
      <c r="M48" s="65"/>
      <c r="N48" s="65"/>
      <c r="O48" s="65"/>
      <c r="P48" s="112">
        <f>SUM(K48:O48)</f>
        <v>3247</v>
      </c>
      <c r="Q48" s="66"/>
      <c r="R48" s="66"/>
    </row>
    <row r="49" spans="1:30" ht="33.75" customHeight="1" x14ac:dyDescent="0.35">
      <c r="A49" s="95" t="s">
        <v>21</v>
      </c>
      <c r="B49" s="84">
        <f t="shared" ref="B49:G49" si="24">((B48*B47)*7/1000-B39-B40)/5</f>
        <v>18.125333333333334</v>
      </c>
      <c r="C49" s="38">
        <f t="shared" si="24"/>
        <v>22.624291666666668</v>
      </c>
      <c r="D49" s="38">
        <f t="shared" si="24"/>
        <v>22.236102777777777</v>
      </c>
      <c r="E49" s="38">
        <f t="shared" si="24"/>
        <v>30.990827777777774</v>
      </c>
      <c r="F49" s="38">
        <f t="shared" si="24"/>
        <v>28.787542129629628</v>
      </c>
      <c r="G49" s="38">
        <f t="shared" si="24"/>
        <v>17.426830555555558</v>
      </c>
      <c r="H49" s="104">
        <f>((H46*1000)/H48)/7</f>
        <v>37.222523010286956</v>
      </c>
      <c r="J49" s="95" t="s">
        <v>21</v>
      </c>
      <c r="K49" s="84">
        <f>(K48*K47)/1000</f>
        <v>0</v>
      </c>
      <c r="L49" s="38">
        <f>(L48*L47)/1000</f>
        <v>0</v>
      </c>
      <c r="M49" s="38">
        <f>(M48*M47)/1000</f>
        <v>0</v>
      </c>
      <c r="N49" s="38">
        <f>(N48*N47)/1000</f>
        <v>0</v>
      </c>
      <c r="O49" s="38">
        <f>(O48*O47)/1000</f>
        <v>0</v>
      </c>
      <c r="P49" s="113">
        <f>((P46*1000)/P48)/7</f>
        <v>119.83826829160986</v>
      </c>
      <c r="Q49" s="66"/>
      <c r="R49" s="66"/>
    </row>
    <row r="50" spans="1:30" ht="33.75" customHeight="1" x14ac:dyDescent="0.35">
      <c r="A50" s="96" t="s">
        <v>22</v>
      </c>
      <c r="B50" s="85">
        <f t="shared" ref="B50:G50" si="25">((B48*B47)*7)/1000</f>
        <v>124.488</v>
      </c>
      <c r="C50" s="42">
        <f t="shared" si="25"/>
        <v>154.96250000000001</v>
      </c>
      <c r="D50" s="42">
        <f t="shared" si="25"/>
        <v>152.684</v>
      </c>
      <c r="E50" s="42">
        <f t="shared" si="25"/>
        <v>213.08699999999999</v>
      </c>
      <c r="F50" s="42">
        <f t="shared" si="25"/>
        <v>197.50149999999999</v>
      </c>
      <c r="G50" s="42">
        <f t="shared" si="25"/>
        <v>119.777</v>
      </c>
      <c r="H50" s="87"/>
      <c r="J50" s="96" t="s">
        <v>22</v>
      </c>
      <c r="K50" s="85">
        <f>((K48*K47)*7)/1000</f>
        <v>0</v>
      </c>
      <c r="L50" s="42">
        <f>((L48*L47)*7)/1000</f>
        <v>0</v>
      </c>
      <c r="M50" s="42">
        <f>((M48*M47)*7)/1000</f>
        <v>0</v>
      </c>
      <c r="N50" s="42">
        <f>((N48*N47)*7)/1000</f>
        <v>0</v>
      </c>
      <c r="O50" s="42">
        <f>((O48*O47)*7)/1000</f>
        <v>0</v>
      </c>
      <c r="P50" s="114"/>
    </row>
    <row r="51" spans="1:30" ht="33.75" customHeight="1" thickBot="1" x14ac:dyDescent="0.4">
      <c r="A51" s="97" t="s">
        <v>23</v>
      </c>
      <c r="B51" s="86">
        <f t="shared" ref="B51:G51" si="26">+(B46/B48)/7*1000</f>
        <v>38.999999999999993</v>
      </c>
      <c r="C51" s="47">
        <f t="shared" si="26"/>
        <v>38.5</v>
      </c>
      <c r="D51" s="47">
        <f t="shared" si="26"/>
        <v>38</v>
      </c>
      <c r="E51" s="47">
        <f t="shared" si="26"/>
        <v>36.5</v>
      </c>
      <c r="F51" s="47">
        <f t="shared" si="26"/>
        <v>36.5</v>
      </c>
      <c r="G51" s="47">
        <f t="shared" si="26"/>
        <v>35.5</v>
      </c>
      <c r="H51" s="105"/>
      <c r="I51" s="50"/>
      <c r="J51" s="97" t="s">
        <v>23</v>
      </c>
      <c r="K51" s="86">
        <f>+(K46/K48)/7*1000</f>
        <v>119.83826829160986</v>
      </c>
      <c r="L51" s="47" t="e">
        <f>+(L46/L48)/7*1000</f>
        <v>#DIV/0!</v>
      </c>
      <c r="M51" s="47" t="e">
        <f>+(M46/M48)/7*1000</f>
        <v>#DIV/0!</v>
      </c>
      <c r="N51" s="47" t="e">
        <f>+(N46/N48)/7*1000</f>
        <v>#DIV/0!</v>
      </c>
      <c r="O51" s="47" t="e">
        <f>+(O46/O48)/7*1000</f>
        <v>#DIV/0!</v>
      </c>
      <c r="P51" s="48"/>
      <c r="Q51" s="51"/>
      <c r="R51" s="51"/>
    </row>
    <row r="52" spans="1:30" ht="33.75" customHeight="1" x14ac:dyDescent="0.35">
      <c r="A52" s="50"/>
      <c r="B52" s="51"/>
      <c r="C52" s="51"/>
      <c r="D52" s="51"/>
      <c r="E52" s="51"/>
      <c r="F52" s="51"/>
      <c r="G52" s="51"/>
      <c r="H52" s="50"/>
      <c r="I52" s="50"/>
      <c r="J52" s="50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2"/>
      <c r="V52" s="2"/>
      <c r="W52" s="2"/>
      <c r="X52" s="2"/>
      <c r="Y52" s="2"/>
    </row>
    <row r="53" spans="1:30" ht="33.75" customHeight="1" x14ac:dyDescent="0.35">
      <c r="A53" s="50"/>
      <c r="B53" s="51"/>
      <c r="C53" s="51"/>
      <c r="D53" s="51"/>
      <c r="E53" s="51"/>
      <c r="F53" s="51"/>
      <c r="G53" s="51"/>
      <c r="H53" s="50"/>
      <c r="I53" s="50"/>
      <c r="J53" s="51"/>
      <c r="K53" s="51"/>
      <c r="L53" s="51"/>
      <c r="M53" s="51"/>
      <c r="N53" s="51"/>
      <c r="O53" s="51"/>
      <c r="P53" s="51"/>
      <c r="Q53" s="51"/>
      <c r="R53" s="52"/>
      <c r="S53" s="52"/>
      <c r="T53" s="52"/>
      <c r="U53" s="2"/>
      <c r="V53" s="2"/>
      <c r="W53" s="2"/>
      <c r="X53" s="2"/>
      <c r="AB53" s="3"/>
    </row>
    <row r="54" spans="1:30" ht="33.75" customHeight="1" thickBot="1" x14ac:dyDescent="0.4">
      <c r="A54" s="67"/>
      <c r="B54" s="68"/>
      <c r="C54" s="68"/>
      <c r="D54" s="68"/>
      <c r="E54" s="68"/>
      <c r="F54" s="68"/>
      <c r="G54" s="68"/>
      <c r="H54" s="68"/>
      <c r="I54" s="68"/>
      <c r="J54" s="302"/>
      <c r="K54" s="302"/>
      <c r="L54" s="68"/>
      <c r="M54" s="68"/>
      <c r="N54" s="68"/>
      <c r="O54" s="69"/>
      <c r="T54" s="52"/>
      <c r="U54" s="52"/>
      <c r="V54" s="52"/>
      <c r="W54" s="2"/>
      <c r="X54" s="2"/>
      <c r="Y54" s="2"/>
      <c r="Z54" s="2"/>
      <c r="AB54" s="2"/>
      <c r="AC54" s="2"/>
      <c r="AD54" s="2"/>
    </row>
    <row r="55" spans="1:30" ht="33.75" customHeight="1" x14ac:dyDescent="0.35">
      <c r="A55" s="118" t="s">
        <v>28</v>
      </c>
      <c r="B55" s="300" t="s">
        <v>8</v>
      </c>
      <c r="C55" s="301"/>
      <c r="D55" s="301"/>
      <c r="E55" s="301"/>
      <c r="F55" s="295"/>
      <c r="G55" s="115"/>
      <c r="H55" s="70"/>
      <c r="I55" s="70"/>
      <c r="J55" s="71"/>
      <c r="K55" s="71"/>
      <c r="T55" s="52"/>
      <c r="U55" s="52"/>
      <c r="V55" s="52"/>
      <c r="W55" s="2"/>
      <c r="X55" s="2"/>
      <c r="Y55" s="2"/>
      <c r="Z55" s="2"/>
      <c r="AB55" s="2"/>
      <c r="AC55" s="2"/>
      <c r="AD55" s="2"/>
    </row>
    <row r="56" spans="1:30" ht="33.75" customHeight="1" x14ac:dyDescent="0.35">
      <c r="A56" s="89" t="s">
        <v>27</v>
      </c>
      <c r="B56" s="98"/>
      <c r="C56" s="15"/>
      <c r="D56" s="15"/>
      <c r="E56" s="15"/>
      <c r="F56" s="15"/>
      <c r="G56" s="100" t="s">
        <v>10</v>
      </c>
      <c r="I56" s="54"/>
      <c r="J56" s="54"/>
      <c r="K56" s="54"/>
      <c r="L56" s="54"/>
      <c r="M56" s="72"/>
      <c r="N56" s="72"/>
      <c r="O56" s="72"/>
      <c r="P56" s="54"/>
      <c r="Q56" s="54"/>
      <c r="R56" s="73"/>
      <c r="S56" s="73"/>
      <c r="T56" s="73"/>
      <c r="U56" s="2"/>
      <c r="V56" s="2"/>
      <c r="W56" s="2"/>
      <c r="X56" s="2"/>
      <c r="Z56" s="2"/>
      <c r="AA56" s="2"/>
      <c r="AB56" s="2"/>
    </row>
    <row r="57" spans="1:30" ht="33.75" customHeight="1" x14ac:dyDescent="0.35">
      <c r="A57" s="89" t="s">
        <v>11</v>
      </c>
      <c r="B57" s="98">
        <v>1</v>
      </c>
      <c r="C57" s="56">
        <v>2</v>
      </c>
      <c r="D57" s="56">
        <v>3</v>
      </c>
      <c r="E57" s="56">
        <v>4</v>
      </c>
      <c r="F57" s="56">
        <v>5</v>
      </c>
      <c r="G57" s="100"/>
      <c r="H57" s="54"/>
      <c r="I57" s="54"/>
      <c r="J57" s="54"/>
      <c r="K57" s="54"/>
      <c r="L57" s="54"/>
      <c r="M57" s="72"/>
      <c r="N57" s="72"/>
      <c r="O57" s="72"/>
      <c r="P57" s="54"/>
      <c r="Q57" s="54"/>
      <c r="R57" s="73"/>
      <c r="S57" s="73"/>
      <c r="T57" s="73"/>
      <c r="U57" s="2"/>
      <c r="V57" s="2"/>
      <c r="W57" s="2"/>
      <c r="X57" s="2"/>
      <c r="Y57" s="2"/>
      <c r="Z57" s="2"/>
      <c r="AA57" s="2"/>
      <c r="AB57" s="2"/>
    </row>
    <row r="58" spans="1:30" ht="33.75" customHeight="1" x14ac:dyDescent="0.35">
      <c r="A58" s="91" t="s">
        <v>12</v>
      </c>
      <c r="B58" s="79">
        <v>342.8</v>
      </c>
      <c r="C58" s="79">
        <v>0</v>
      </c>
      <c r="D58" s="79">
        <v>0</v>
      </c>
      <c r="E58" s="79">
        <v>0</v>
      </c>
      <c r="F58" s="79">
        <v>0</v>
      </c>
      <c r="G58" s="101">
        <f t="shared" ref="G58:G65" si="27">SUM(B58:F58)</f>
        <v>342.8</v>
      </c>
      <c r="H58" s="74"/>
      <c r="I58" s="2"/>
      <c r="J58" s="54"/>
      <c r="K58" s="54"/>
      <c r="L58" s="54"/>
      <c r="M58" s="72"/>
      <c r="N58" s="72"/>
      <c r="O58" s="72"/>
      <c r="P58" s="54"/>
      <c r="Q58" s="54"/>
      <c r="R58" s="73"/>
      <c r="S58" s="73"/>
      <c r="T58" s="73"/>
      <c r="U58" s="2"/>
      <c r="V58" s="2"/>
      <c r="W58" s="2"/>
      <c r="X58" s="2"/>
      <c r="Y58" s="2"/>
      <c r="Z58" s="2"/>
      <c r="AA58" s="2"/>
      <c r="AB58" s="2"/>
    </row>
    <row r="59" spans="1:30" ht="33.75" customHeight="1" x14ac:dyDescent="0.35">
      <c r="A59" s="92" t="s">
        <v>13</v>
      </c>
      <c r="B59" s="79">
        <f>B67*$I$59/1000</f>
        <v>354.31</v>
      </c>
      <c r="C59" s="79">
        <f t="shared" ref="C59:F59" si="28">C67*$I$59/1000</f>
        <v>0</v>
      </c>
      <c r="D59" s="79">
        <f t="shared" si="28"/>
        <v>0</v>
      </c>
      <c r="E59" s="79">
        <f t="shared" si="28"/>
        <v>0</v>
      </c>
      <c r="F59" s="79">
        <f t="shared" si="28"/>
        <v>0</v>
      </c>
      <c r="G59" s="101">
        <f t="shared" si="27"/>
        <v>354.31</v>
      </c>
      <c r="H59" s="74"/>
      <c r="I59" s="2">
        <v>110</v>
      </c>
      <c r="J59" s="54"/>
      <c r="K59" s="54"/>
      <c r="L59" s="54"/>
      <c r="M59" s="72"/>
      <c r="N59" s="72"/>
      <c r="O59" s="72"/>
      <c r="P59" s="54"/>
      <c r="Q59" s="54"/>
      <c r="R59" s="73"/>
      <c r="S59" s="73"/>
      <c r="T59" s="73"/>
      <c r="U59" s="2"/>
      <c r="V59" s="2"/>
      <c r="W59" s="2"/>
      <c r="X59" s="2"/>
      <c r="Y59" s="2"/>
      <c r="Z59" s="2"/>
      <c r="AA59" s="2"/>
      <c r="AB59" s="2"/>
    </row>
    <row r="60" spans="1:30" ht="33.75" customHeight="1" x14ac:dyDescent="0.35">
      <c r="A60" s="91" t="s">
        <v>14</v>
      </c>
      <c r="B60" s="80">
        <f>B67*$I$60/1000</f>
        <v>373.63600000000002</v>
      </c>
      <c r="C60" s="23">
        <f t="shared" ref="C60:F60" si="29">C67*$I$60/1000</f>
        <v>0</v>
      </c>
      <c r="D60" s="23">
        <f t="shared" si="29"/>
        <v>0</v>
      </c>
      <c r="E60" s="23">
        <f t="shared" si="29"/>
        <v>0</v>
      </c>
      <c r="F60" s="23">
        <f t="shared" si="29"/>
        <v>0</v>
      </c>
      <c r="G60" s="101">
        <f t="shared" si="27"/>
        <v>373.63600000000002</v>
      </c>
      <c r="H60" s="74"/>
      <c r="I60" s="2">
        <v>116</v>
      </c>
      <c r="J60" s="54"/>
      <c r="K60" s="54"/>
      <c r="L60" s="54"/>
      <c r="M60" s="72"/>
      <c r="N60" s="72"/>
      <c r="O60" s="72"/>
      <c r="P60" s="54"/>
      <c r="Q60" s="54"/>
      <c r="R60" s="73"/>
      <c r="S60" s="73"/>
      <c r="T60" s="73"/>
      <c r="U60" s="2"/>
      <c r="V60" s="2"/>
      <c r="W60" s="2"/>
      <c r="X60" s="2"/>
      <c r="Y60" s="2"/>
      <c r="Z60" s="2"/>
      <c r="AA60" s="2"/>
      <c r="AB60" s="2"/>
    </row>
    <row r="61" spans="1:30" ht="33.75" customHeight="1" x14ac:dyDescent="0.35">
      <c r="A61" s="92" t="s">
        <v>15</v>
      </c>
      <c r="B61" s="79">
        <f>B67*$I$61/1000</f>
        <v>392.96199999999999</v>
      </c>
      <c r="C61" s="79">
        <f t="shared" ref="C61:F61" si="30">C67*$I$61/1000</f>
        <v>0</v>
      </c>
      <c r="D61" s="79">
        <f t="shared" si="30"/>
        <v>0</v>
      </c>
      <c r="E61" s="79">
        <f t="shared" si="30"/>
        <v>0</v>
      </c>
      <c r="F61" s="79">
        <f t="shared" si="30"/>
        <v>0</v>
      </c>
      <c r="G61" s="101">
        <f t="shared" si="27"/>
        <v>392.96199999999999</v>
      </c>
      <c r="H61" s="74"/>
      <c r="I61" s="2">
        <v>122</v>
      </c>
      <c r="J61" s="54"/>
      <c r="K61" s="54"/>
      <c r="L61" s="54"/>
      <c r="M61" s="72"/>
      <c r="N61" s="72"/>
      <c r="O61" s="72"/>
      <c r="P61" s="54"/>
      <c r="Q61" s="54"/>
      <c r="R61" s="73"/>
      <c r="S61" s="73"/>
      <c r="T61" s="73"/>
      <c r="U61" s="3"/>
      <c r="V61" s="3"/>
      <c r="W61" s="2"/>
      <c r="X61" s="2"/>
      <c r="Y61" s="2"/>
      <c r="Z61" s="2"/>
      <c r="AA61" s="2"/>
      <c r="AB61" s="2"/>
    </row>
    <row r="62" spans="1:30" ht="33.75" customHeight="1" x14ac:dyDescent="0.35">
      <c r="A62" s="91" t="s">
        <v>16</v>
      </c>
      <c r="B62" s="79">
        <f>B67*$I$62/1000</f>
        <v>405.846</v>
      </c>
      <c r="C62" s="79">
        <f t="shared" ref="C62:F62" si="31">C67*$I$62/1000</f>
        <v>0</v>
      </c>
      <c r="D62" s="79">
        <f t="shared" si="31"/>
        <v>0</v>
      </c>
      <c r="E62" s="79">
        <f t="shared" si="31"/>
        <v>0</v>
      </c>
      <c r="F62" s="79">
        <f t="shared" si="31"/>
        <v>0</v>
      </c>
      <c r="G62" s="101">
        <f t="shared" si="27"/>
        <v>405.846</v>
      </c>
      <c r="H62" s="74"/>
      <c r="I62" s="2">
        <v>126</v>
      </c>
      <c r="J62" s="54"/>
      <c r="K62" s="54"/>
      <c r="L62" s="54"/>
      <c r="M62" s="72"/>
      <c r="N62" s="72"/>
      <c r="O62" s="72"/>
      <c r="P62" s="54"/>
      <c r="Q62" s="54"/>
      <c r="R62" s="73"/>
      <c r="S62" s="73"/>
      <c r="T62" s="73"/>
      <c r="U62" s="3"/>
      <c r="V62" s="3"/>
      <c r="W62" s="2"/>
      <c r="X62" s="2"/>
      <c r="Y62" s="2"/>
      <c r="Z62" s="2"/>
      <c r="AA62" s="2"/>
      <c r="AB62" s="2"/>
    </row>
    <row r="63" spans="1:30" ht="33.75" customHeight="1" x14ac:dyDescent="0.35">
      <c r="A63" s="92" t="s">
        <v>17</v>
      </c>
      <c r="B63" s="79">
        <f>B67*$I$63/1000</f>
        <v>412.28800000000001</v>
      </c>
      <c r="C63" s="79">
        <f t="shared" ref="C63:F63" si="32">C67*$I$63/1000</f>
        <v>0</v>
      </c>
      <c r="D63" s="79">
        <f t="shared" si="32"/>
        <v>0</v>
      </c>
      <c r="E63" s="79">
        <f t="shared" si="32"/>
        <v>0</v>
      </c>
      <c r="F63" s="79">
        <f t="shared" si="32"/>
        <v>0</v>
      </c>
      <c r="G63" s="101">
        <f t="shared" si="27"/>
        <v>412.28800000000001</v>
      </c>
      <c r="H63" s="74"/>
      <c r="I63" s="2">
        <v>128</v>
      </c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3"/>
      <c r="V63" s="3"/>
      <c r="Y63" s="2"/>
      <c r="Z63" s="2"/>
      <c r="AA63" s="2"/>
      <c r="AB63" s="2"/>
    </row>
    <row r="64" spans="1:30" ht="33.75" customHeight="1" x14ac:dyDescent="0.35">
      <c r="A64" s="91" t="s">
        <v>18</v>
      </c>
      <c r="B64" s="79">
        <f>B67*$I$64/1000</f>
        <v>418.73</v>
      </c>
      <c r="C64" s="79">
        <f t="shared" ref="C64:F64" si="33">C67*$I$64/1000</f>
        <v>0</v>
      </c>
      <c r="D64" s="79">
        <f t="shared" si="33"/>
        <v>0</v>
      </c>
      <c r="E64" s="79">
        <f t="shared" si="33"/>
        <v>0</v>
      </c>
      <c r="F64" s="79">
        <f t="shared" si="33"/>
        <v>0</v>
      </c>
      <c r="G64" s="101">
        <f t="shared" si="27"/>
        <v>418.73</v>
      </c>
      <c r="H64" s="74"/>
      <c r="I64" s="2">
        <v>130</v>
      </c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3"/>
      <c r="V64" s="3"/>
      <c r="Y64" s="2"/>
      <c r="Z64" s="2"/>
      <c r="AA64" s="2"/>
      <c r="AB64" s="2"/>
    </row>
    <row r="65" spans="1:28" ht="33.75" customHeight="1" x14ac:dyDescent="0.35">
      <c r="A65" s="119" t="s">
        <v>10</v>
      </c>
      <c r="B65" s="81">
        <f>SUM(B58:B64)</f>
        <v>2700.5720000000001</v>
      </c>
      <c r="C65" s="27">
        <f>SUM(C58:C64)</f>
        <v>0</v>
      </c>
      <c r="D65" s="27">
        <f>SUM(D58:D64)</f>
        <v>0</v>
      </c>
      <c r="E65" s="27">
        <f>SUM(E58:E64)</f>
        <v>0</v>
      </c>
      <c r="F65" s="27">
        <f>SUM(F58:F64)</f>
        <v>0</v>
      </c>
      <c r="G65" s="101">
        <f t="shared" si="27"/>
        <v>2700.5720000000001</v>
      </c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3"/>
      <c r="V65" s="3"/>
      <c r="W65" s="3"/>
      <c r="X65" s="3"/>
      <c r="Y65" s="2"/>
      <c r="Z65" s="2"/>
      <c r="AA65" s="2"/>
      <c r="AB65" s="2"/>
    </row>
    <row r="66" spans="1:28" ht="33.75" customHeight="1" x14ac:dyDescent="0.35">
      <c r="A66" s="93" t="s">
        <v>19</v>
      </c>
      <c r="B66" s="82">
        <v>120</v>
      </c>
      <c r="C66" s="30"/>
      <c r="D66" s="30"/>
      <c r="E66" s="30"/>
      <c r="F66" s="30"/>
      <c r="G66" s="102">
        <f>+((G65/G67)/7)*1000</f>
        <v>119.77522508537722</v>
      </c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3"/>
      <c r="V66" s="3"/>
      <c r="W66" s="3"/>
      <c r="X66" s="3"/>
      <c r="Y66" s="2"/>
      <c r="Z66" s="2"/>
      <c r="AA66" s="2"/>
      <c r="AB66" s="2"/>
    </row>
    <row r="67" spans="1:28" ht="33.75" customHeight="1" x14ac:dyDescent="0.35">
      <c r="A67" s="94" t="s">
        <v>20</v>
      </c>
      <c r="B67" s="106">
        <v>3221</v>
      </c>
      <c r="C67" s="65"/>
      <c r="D67" s="65"/>
      <c r="E67" s="65"/>
      <c r="F67" s="65"/>
      <c r="G67" s="112">
        <f>SUM(B67:F67)</f>
        <v>3221</v>
      </c>
      <c r="I67" s="75"/>
      <c r="M67" s="3"/>
      <c r="N67" s="3"/>
      <c r="O67" s="3"/>
      <c r="P67" s="3"/>
      <c r="Q67" s="3"/>
    </row>
    <row r="68" spans="1:28" ht="33.75" customHeight="1" x14ac:dyDescent="0.35">
      <c r="A68" s="95" t="s">
        <v>21</v>
      </c>
      <c r="B68" s="84">
        <f>(B67*B66)/1000</f>
        <v>386.52</v>
      </c>
      <c r="C68" s="38">
        <f>(C67*C66)/1000</f>
        <v>0</v>
      </c>
      <c r="D68" s="38">
        <f>(D67*D66)/1000</f>
        <v>0</v>
      </c>
      <c r="E68" s="38">
        <f>(E67*E66)/1000</f>
        <v>0</v>
      </c>
      <c r="F68" s="38">
        <f>(F67*F66)/1000</f>
        <v>0</v>
      </c>
      <c r="G68" s="116">
        <f>((G65*1000)/G67)/7</f>
        <v>119.77522508537722</v>
      </c>
      <c r="M68" s="3"/>
      <c r="N68" s="3"/>
      <c r="O68" s="3"/>
      <c r="P68" s="3"/>
      <c r="Q68" s="3"/>
    </row>
    <row r="69" spans="1:28" ht="33.75" customHeight="1" x14ac:dyDescent="0.35">
      <c r="A69" s="96" t="s">
        <v>22</v>
      </c>
      <c r="B69" s="85">
        <f>((B67*B66)*7)/1000</f>
        <v>2705.64</v>
      </c>
      <c r="C69" s="42">
        <f>((C67*C66)*7)/1000</f>
        <v>0</v>
      </c>
      <c r="D69" s="42">
        <f>((D67*D66)*7)/1000</f>
        <v>0</v>
      </c>
      <c r="E69" s="42">
        <f>((E67*E66)*7)/1000</f>
        <v>0</v>
      </c>
      <c r="F69" s="42">
        <f>((F67*F66)*7)/1000</f>
        <v>0</v>
      </c>
      <c r="G69" s="87"/>
      <c r="H69" s="50"/>
      <c r="Q69" s="3"/>
    </row>
    <row r="70" spans="1:28" ht="33.75" customHeight="1" thickBot="1" x14ac:dyDescent="0.4">
      <c r="A70" s="97" t="s">
        <v>23</v>
      </c>
      <c r="B70" s="86">
        <f>+(B65/B67)/7*1000</f>
        <v>119.77522508537722</v>
      </c>
      <c r="C70" s="47" t="e">
        <f>+(C65/C67)/7*1000</f>
        <v>#DIV/0!</v>
      </c>
      <c r="D70" s="47" t="e">
        <f>+(D65/D67)/7*1000</f>
        <v>#DIV/0!</v>
      </c>
      <c r="E70" s="47" t="e">
        <f>+(E65/E67)/7*1000</f>
        <v>#DIV/0!</v>
      </c>
      <c r="F70" s="47" t="e">
        <f>+(F65/F67)/7*1000</f>
        <v>#DIV/0!</v>
      </c>
      <c r="G70" s="117"/>
      <c r="Q70" s="3"/>
    </row>
    <row r="71" spans="1:28" ht="33.75" customHeight="1" x14ac:dyDescent="0.35"/>
    <row r="72" spans="1:28" ht="33.75" customHeight="1" x14ac:dyDescent="0.35">
      <c r="B72" s="54"/>
      <c r="C72" s="54"/>
      <c r="D72" s="54"/>
      <c r="E72" s="54"/>
      <c r="F72" s="54"/>
      <c r="G72" s="54"/>
      <c r="H72" s="54"/>
      <c r="I72" s="66"/>
    </row>
    <row r="73" spans="1:28" ht="33.75" customHeight="1" x14ac:dyDescent="0.35"/>
    <row r="74" spans="1:28" ht="33.75" customHeight="1" x14ac:dyDescent="0.35">
      <c r="A74" s="54"/>
      <c r="B74" s="73"/>
      <c r="C74" s="73"/>
      <c r="D74" s="73"/>
      <c r="E74" s="73"/>
      <c r="F74" s="73"/>
      <c r="G74" s="73"/>
      <c r="H74" s="54"/>
      <c r="I74" s="54"/>
      <c r="J74" s="54"/>
    </row>
    <row r="75" spans="1:28" ht="33.75" customHeight="1" x14ac:dyDescent="0.35">
      <c r="A75" s="54"/>
      <c r="B75" s="54"/>
      <c r="C75" s="54"/>
      <c r="D75" s="54"/>
      <c r="E75" s="54"/>
      <c r="F75" s="54"/>
      <c r="G75" s="54"/>
      <c r="H75" s="54"/>
      <c r="I75" s="54"/>
      <c r="J75" s="54"/>
    </row>
    <row r="76" spans="1:28" ht="33.75" customHeight="1" x14ac:dyDescent="0.35">
      <c r="A76" s="54"/>
      <c r="B76" s="54"/>
      <c r="C76" s="54"/>
      <c r="D76" s="54"/>
      <c r="E76" s="54"/>
      <c r="F76" s="54"/>
      <c r="G76" s="54"/>
      <c r="H76" s="54"/>
      <c r="I76" s="54"/>
      <c r="J76" s="54"/>
    </row>
    <row r="77" spans="1:28" ht="33.75" customHeight="1" x14ac:dyDescent="0.35">
      <c r="A77" s="54"/>
      <c r="B77" s="54"/>
      <c r="C77" s="54"/>
      <c r="D77" s="54"/>
      <c r="E77" s="54"/>
      <c r="F77" s="54"/>
      <c r="G77" s="54"/>
      <c r="H77" s="54"/>
      <c r="I77" s="54"/>
      <c r="J77" s="54"/>
    </row>
    <row r="78" spans="1:28" ht="33.75" customHeight="1" x14ac:dyDescent="0.35">
      <c r="A78" s="54"/>
      <c r="B78" s="54"/>
      <c r="C78" s="54"/>
      <c r="D78" s="54"/>
      <c r="E78" s="54"/>
      <c r="F78" s="54"/>
      <c r="G78" s="54"/>
      <c r="H78" s="54"/>
      <c r="I78" s="54"/>
      <c r="J78" s="54"/>
    </row>
    <row r="79" spans="1:28" ht="33.75" customHeight="1" x14ac:dyDescent="0.35">
      <c r="A79" s="54"/>
      <c r="B79" s="54"/>
      <c r="C79" s="54"/>
      <c r="D79" s="54"/>
      <c r="E79" s="54"/>
      <c r="F79" s="54"/>
      <c r="G79" s="54"/>
      <c r="H79" s="54"/>
      <c r="I79" s="54"/>
      <c r="J79" s="54"/>
    </row>
    <row r="80" spans="1:28" ht="33.75" customHeight="1" x14ac:dyDescent="0.35"/>
    <row r="81" ht="33.75" customHeight="1" x14ac:dyDescent="0.35"/>
    <row r="82" ht="33.75" customHeight="1" x14ac:dyDescent="0.35"/>
    <row r="83" ht="33.75" customHeight="1" x14ac:dyDescent="0.35"/>
    <row r="84" ht="33.75" customHeight="1" x14ac:dyDescent="0.35"/>
    <row r="85" ht="33.75" customHeight="1" x14ac:dyDescent="0.35"/>
    <row r="86" ht="33.75" customHeight="1" x14ac:dyDescent="0.35"/>
    <row r="87" ht="33.75" customHeight="1" x14ac:dyDescent="0.35"/>
    <row r="88" ht="33.75" customHeight="1" x14ac:dyDescent="0.35"/>
    <row r="89" ht="33.75" customHeight="1" x14ac:dyDescent="0.35"/>
    <row r="90" ht="33.75" customHeight="1" x14ac:dyDescent="0.35"/>
    <row r="91" ht="33.75" customHeight="1" x14ac:dyDescent="0.35"/>
    <row r="92" ht="33.75" customHeight="1" x14ac:dyDescent="0.35"/>
    <row r="93" ht="33.75" customHeight="1" x14ac:dyDescent="0.35"/>
    <row r="94" ht="33.75" customHeight="1" x14ac:dyDescent="0.35"/>
    <row r="95" ht="33.75" customHeight="1" x14ac:dyDescent="0.35"/>
    <row r="96" ht="33.75" customHeight="1" x14ac:dyDescent="0.35"/>
    <row r="97" ht="33.75" customHeight="1" x14ac:dyDescent="0.35"/>
    <row r="98" ht="33.75" customHeight="1" x14ac:dyDescent="0.35"/>
    <row r="99" ht="33.75" customHeight="1" x14ac:dyDescent="0.35"/>
    <row r="100" ht="33.75" customHeight="1" x14ac:dyDescent="0.35"/>
    <row r="101" ht="33.75" customHeight="1" x14ac:dyDescent="0.35"/>
    <row r="102" ht="33.75" customHeight="1" x14ac:dyDescent="0.35"/>
    <row r="103" ht="33.75" customHeight="1" x14ac:dyDescent="0.35"/>
    <row r="104" ht="33.75" customHeight="1" x14ac:dyDescent="0.35"/>
    <row r="105" ht="33.75" customHeight="1" x14ac:dyDescent="0.35"/>
    <row r="106" ht="33.75" customHeight="1" x14ac:dyDescent="0.35"/>
    <row r="107" ht="33.75" customHeight="1" x14ac:dyDescent="0.35"/>
    <row r="108" ht="33.75" customHeight="1" x14ac:dyDescent="0.35"/>
    <row r="109" ht="33.75" customHeight="1" x14ac:dyDescent="0.35"/>
    <row r="110" ht="33.75" customHeight="1" x14ac:dyDescent="0.35"/>
    <row r="111" ht="33.75" customHeight="1" x14ac:dyDescent="0.35"/>
    <row r="112" ht="33.75" customHeight="1" x14ac:dyDescent="0.35"/>
    <row r="113" ht="33.75" customHeight="1" x14ac:dyDescent="0.35"/>
    <row r="114" ht="33.75" customHeight="1" x14ac:dyDescent="0.35"/>
    <row r="115" ht="33.75" customHeight="1" x14ac:dyDescent="0.35"/>
    <row r="116" ht="33.75" customHeight="1" x14ac:dyDescent="0.35"/>
    <row r="117" ht="33.75" customHeight="1" x14ac:dyDescent="0.35"/>
    <row r="118" ht="33.75" customHeight="1" x14ac:dyDescent="0.35"/>
    <row r="119" ht="33.75" customHeight="1" x14ac:dyDescent="0.35"/>
    <row r="120" ht="33.75" customHeight="1" x14ac:dyDescent="0.35"/>
    <row r="121" ht="33.75" customHeight="1" x14ac:dyDescent="0.35"/>
    <row r="122" ht="33.75" customHeight="1" x14ac:dyDescent="0.35"/>
    <row r="123" ht="33.75" customHeight="1" x14ac:dyDescent="0.35"/>
    <row r="124" ht="33.75" customHeight="1" x14ac:dyDescent="0.35"/>
    <row r="125" ht="33.75" customHeight="1" x14ac:dyDescent="0.35"/>
    <row r="126" ht="33.75" customHeight="1" x14ac:dyDescent="0.35"/>
    <row r="127" ht="33.75" customHeight="1" x14ac:dyDescent="0.35"/>
    <row r="128" ht="33.75" customHeight="1" x14ac:dyDescent="0.35"/>
    <row r="129" ht="33.75" customHeight="1" x14ac:dyDescent="0.35"/>
    <row r="130" ht="33.75" customHeight="1" x14ac:dyDescent="0.35"/>
    <row r="131" ht="33.75" customHeight="1" x14ac:dyDescent="0.35"/>
    <row r="132" ht="33.75" customHeight="1" x14ac:dyDescent="0.35"/>
    <row r="133" ht="33.75" customHeight="1" x14ac:dyDescent="0.35"/>
    <row r="134" ht="33.75" customHeight="1" x14ac:dyDescent="0.35"/>
    <row r="135" ht="33.75" customHeight="1" x14ac:dyDescent="0.35"/>
    <row r="136" ht="33.75" customHeight="1" x14ac:dyDescent="0.35"/>
    <row r="137" ht="33.75" customHeight="1" x14ac:dyDescent="0.35"/>
    <row r="138" ht="33.75" customHeight="1" x14ac:dyDescent="0.35"/>
    <row r="139" ht="33.75" customHeight="1" x14ac:dyDescent="0.35"/>
    <row r="140" ht="33.75" customHeight="1" x14ac:dyDescent="0.35"/>
    <row r="141" ht="33.75" customHeight="1" x14ac:dyDescent="0.35"/>
    <row r="142" ht="33.75" customHeight="1" x14ac:dyDescent="0.35"/>
    <row r="143" ht="33.75" customHeight="1" x14ac:dyDescent="0.35"/>
    <row r="144" ht="33.75" customHeight="1" x14ac:dyDescent="0.35"/>
    <row r="145" ht="33.75" customHeight="1" x14ac:dyDescent="0.35"/>
    <row r="146" ht="33.75" customHeight="1" x14ac:dyDescent="0.35"/>
    <row r="147" ht="33.75" customHeight="1" x14ac:dyDescent="0.35"/>
    <row r="148" ht="33.75" customHeight="1" x14ac:dyDescent="0.35"/>
    <row r="149" ht="33.75" customHeight="1" x14ac:dyDescent="0.35"/>
    <row r="150" ht="33.75" customHeight="1" x14ac:dyDescent="0.35"/>
    <row r="151" ht="33.75" customHeight="1" x14ac:dyDescent="0.35"/>
    <row r="152" ht="33.75" customHeight="1" x14ac:dyDescent="0.35"/>
    <row r="153" ht="33.75" customHeight="1" x14ac:dyDescent="0.35"/>
    <row r="154" ht="33.75" customHeight="1" x14ac:dyDescent="0.35"/>
    <row r="155" ht="33.75" customHeight="1" x14ac:dyDescent="0.35"/>
    <row r="156" ht="33.75" customHeight="1" x14ac:dyDescent="0.35"/>
    <row r="157" ht="33.75" customHeight="1" x14ac:dyDescent="0.35"/>
    <row r="158" ht="33.75" customHeight="1" x14ac:dyDescent="0.35"/>
    <row r="159" ht="33.75" customHeight="1" x14ac:dyDescent="0.35"/>
    <row r="160" ht="33.75" customHeight="1" x14ac:dyDescent="0.35"/>
    <row r="161" ht="33.75" customHeight="1" x14ac:dyDescent="0.35"/>
    <row r="162" ht="33.75" customHeight="1" x14ac:dyDescent="0.35"/>
    <row r="163" ht="33.75" customHeight="1" x14ac:dyDescent="0.35"/>
    <row r="164" ht="33.75" customHeight="1" x14ac:dyDescent="0.35"/>
    <row r="165" ht="33.75" customHeight="1" x14ac:dyDescent="0.35"/>
    <row r="166" ht="33.75" customHeight="1" x14ac:dyDescent="0.35"/>
    <row r="167" ht="33.75" customHeight="1" x14ac:dyDescent="0.35"/>
    <row r="168" ht="33.75" customHeight="1" x14ac:dyDescent="0.35"/>
    <row r="169" ht="33.75" customHeight="1" x14ac:dyDescent="0.35"/>
    <row r="170" ht="33.75" customHeight="1" x14ac:dyDescent="0.35"/>
    <row r="171" ht="33.75" customHeight="1" x14ac:dyDescent="0.35"/>
    <row r="172" ht="33.75" customHeight="1" x14ac:dyDescent="0.35"/>
    <row r="173" ht="33.75" customHeight="1" x14ac:dyDescent="0.35"/>
    <row r="174" ht="33.75" customHeight="1" x14ac:dyDescent="0.35"/>
    <row r="175" ht="33.75" customHeight="1" x14ac:dyDescent="0.35"/>
    <row r="176" ht="33.75" customHeight="1" x14ac:dyDescent="0.35"/>
    <row r="177" ht="33.75" customHeight="1" x14ac:dyDescent="0.35"/>
    <row r="178" ht="33.75" customHeight="1" x14ac:dyDescent="0.35"/>
    <row r="179" ht="33.75" customHeight="1" x14ac:dyDescent="0.35"/>
    <row r="180" ht="33.75" customHeight="1" x14ac:dyDescent="0.35"/>
    <row r="181" ht="33.75" customHeight="1" x14ac:dyDescent="0.35"/>
    <row r="182" ht="33.75" customHeight="1" x14ac:dyDescent="0.35"/>
    <row r="183" ht="33.75" customHeight="1" x14ac:dyDescent="0.35"/>
    <row r="184" ht="33.75" customHeight="1" x14ac:dyDescent="0.35"/>
    <row r="185" ht="33.75" customHeight="1" x14ac:dyDescent="0.35"/>
    <row r="186" ht="33.75" customHeight="1" x14ac:dyDescent="0.35"/>
    <row r="187" ht="33.75" customHeight="1" x14ac:dyDescent="0.35"/>
    <row r="188" ht="33.75" customHeight="1" x14ac:dyDescent="0.35"/>
    <row r="189" ht="33.75" customHeight="1" x14ac:dyDescent="0.35"/>
    <row r="190" ht="33.75" customHeight="1" x14ac:dyDescent="0.35"/>
    <row r="191" ht="33.75" customHeight="1" x14ac:dyDescent="0.35"/>
    <row r="192" ht="33.75" customHeight="1" x14ac:dyDescent="0.35"/>
    <row r="193" ht="33.75" customHeight="1" x14ac:dyDescent="0.35"/>
    <row r="194" ht="33.75" customHeight="1" x14ac:dyDescent="0.35"/>
    <row r="195" ht="33.75" customHeight="1" x14ac:dyDescent="0.35"/>
    <row r="196" ht="33.75" customHeight="1" x14ac:dyDescent="0.35"/>
    <row r="197" ht="33.75" customHeight="1" x14ac:dyDescent="0.35"/>
    <row r="198" ht="33.75" customHeight="1" x14ac:dyDescent="0.35"/>
    <row r="199" ht="33.75" customHeight="1" x14ac:dyDescent="0.35"/>
    <row r="200" ht="33.75" customHeight="1" x14ac:dyDescent="0.35"/>
    <row r="201" ht="33.75" customHeight="1" x14ac:dyDescent="0.35"/>
    <row r="202" ht="33.75" customHeight="1" x14ac:dyDescent="0.35"/>
    <row r="203" ht="33.75" customHeight="1" x14ac:dyDescent="0.35"/>
    <row r="204" ht="33.75" customHeight="1" x14ac:dyDescent="0.35"/>
    <row r="205" ht="33.75" customHeight="1" x14ac:dyDescent="0.35"/>
    <row r="206" ht="33.75" customHeight="1" x14ac:dyDescent="0.35"/>
    <row r="207" ht="33.75" customHeight="1" x14ac:dyDescent="0.35"/>
    <row r="208" ht="33.75" customHeight="1" x14ac:dyDescent="0.35"/>
    <row r="209" ht="33.75" customHeight="1" x14ac:dyDescent="0.35"/>
    <row r="210" ht="33.75" customHeight="1" x14ac:dyDescent="0.35"/>
    <row r="211" ht="33.75" customHeight="1" x14ac:dyDescent="0.35"/>
    <row r="212" ht="33.75" customHeight="1" x14ac:dyDescent="0.35"/>
    <row r="213" ht="33.75" customHeight="1" x14ac:dyDescent="0.35"/>
    <row r="214" ht="33.75" customHeight="1" x14ac:dyDescent="0.35"/>
    <row r="215" ht="33.75" customHeight="1" x14ac:dyDescent="0.35"/>
    <row r="216" ht="33.75" customHeight="1" x14ac:dyDescent="0.35"/>
    <row r="217" ht="33.75" customHeight="1" x14ac:dyDescent="0.35"/>
    <row r="218" ht="33.75" customHeight="1" x14ac:dyDescent="0.35"/>
    <row r="219" ht="33.75" customHeight="1" x14ac:dyDescent="0.35"/>
    <row r="220" ht="33.75" customHeight="1" x14ac:dyDescent="0.35"/>
    <row r="221" ht="33.75" customHeight="1" x14ac:dyDescent="0.35"/>
    <row r="222" ht="33.75" customHeight="1" x14ac:dyDescent="0.35"/>
    <row r="223" ht="33.75" customHeight="1" x14ac:dyDescent="0.35"/>
    <row r="224" ht="33.75" customHeight="1" x14ac:dyDescent="0.35"/>
    <row r="225" ht="33.75" customHeight="1" x14ac:dyDescent="0.35"/>
    <row r="226" ht="33.75" customHeight="1" x14ac:dyDescent="0.35"/>
    <row r="227" ht="33.75" customHeight="1" x14ac:dyDescent="0.35"/>
    <row r="228" ht="33.75" customHeight="1" x14ac:dyDescent="0.35"/>
    <row r="229" ht="33.75" customHeight="1" x14ac:dyDescent="0.35"/>
    <row r="230" ht="33.75" customHeight="1" x14ac:dyDescent="0.35"/>
    <row r="231" ht="33.75" customHeight="1" x14ac:dyDescent="0.35"/>
    <row r="232" ht="33.75" customHeight="1" x14ac:dyDescent="0.35"/>
    <row r="233" ht="33.75" customHeight="1" x14ac:dyDescent="0.35"/>
    <row r="234" ht="33.75" customHeight="1" x14ac:dyDescent="0.35"/>
    <row r="235" ht="33.75" customHeight="1" x14ac:dyDescent="0.35"/>
    <row r="236" ht="33.75" customHeight="1" x14ac:dyDescent="0.35"/>
    <row r="237" ht="33.75" customHeight="1" x14ac:dyDescent="0.35"/>
    <row r="238" ht="33.75" customHeight="1" x14ac:dyDescent="0.35"/>
    <row r="239" ht="33.75" customHeight="1" x14ac:dyDescent="0.35"/>
  </sheetData>
  <mergeCells count="10">
    <mergeCell ref="J54:K54"/>
    <mergeCell ref="B55:F55"/>
    <mergeCell ref="A3:C3"/>
    <mergeCell ref="E9:G9"/>
    <mergeCell ref="R9:S9"/>
    <mergeCell ref="K11:L11"/>
    <mergeCell ref="B15:J15"/>
    <mergeCell ref="K15:Q15"/>
    <mergeCell ref="B36:G36"/>
    <mergeCell ref="K36:O3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39"/>
  <sheetViews>
    <sheetView topLeftCell="A15" zoomScale="30" zoomScaleNormal="30" workbookViewId="0">
      <selection activeCell="B28" sqref="B28"/>
    </sheetView>
  </sheetViews>
  <sheetFormatPr baseColWidth="10" defaultRowHeight="14.5" x14ac:dyDescent="0.35"/>
  <cols>
    <col min="1" max="1" width="52.453125" style="18" bestFit="1" customWidth="1"/>
    <col min="2" max="3" width="22.7265625" style="18" bestFit="1" customWidth="1"/>
    <col min="4" max="7" width="21.26953125" style="18" bestFit="1" customWidth="1"/>
    <col min="8" max="8" width="23" style="18" bestFit="1" customWidth="1"/>
    <col min="9" max="9" width="28.26953125" style="18" bestFit="1" customWidth="1"/>
    <col min="10" max="10" width="33.453125" style="18" bestFit="1" customWidth="1"/>
    <col min="11" max="11" width="26.26953125" style="18" bestFit="1" customWidth="1"/>
    <col min="12" max="12" width="21.26953125" style="18" bestFit="1" customWidth="1"/>
    <col min="13" max="14" width="21.26953125" style="18" customWidth="1"/>
    <col min="15" max="15" width="21.26953125" style="18" bestFit="1" customWidth="1"/>
    <col min="16" max="16" width="21.26953125" style="18" customWidth="1"/>
    <col min="17" max="17" width="27.81640625" style="18" customWidth="1"/>
    <col min="18" max="18" width="23.453125" style="18" customWidth="1"/>
    <col min="19" max="19" width="21.453125" style="18" customWidth="1"/>
    <col min="20" max="22" width="20.7265625" style="18" customWidth="1"/>
    <col min="23" max="23" width="32.26953125" style="18" bestFit="1" customWidth="1"/>
    <col min="24" max="24" width="20.7265625" style="18" customWidth="1"/>
    <col min="25" max="25" width="22" style="18" customWidth="1"/>
    <col min="26" max="29" width="21.26953125" style="18" customWidth="1"/>
    <col min="30" max="30" width="22.26953125" style="18" customWidth="1"/>
    <col min="31" max="32" width="11.453125" style="18"/>
    <col min="33" max="33" width="14.81640625" style="18" bestFit="1" customWidth="1"/>
    <col min="34" max="258" width="11.453125" style="18"/>
    <col min="259" max="259" width="34.453125" style="18" customWidth="1"/>
    <col min="260" max="261" width="19.453125" style="18" bestFit="1" customWidth="1"/>
    <col min="262" max="262" width="19.7265625" style="18" customWidth="1"/>
    <col min="263" max="264" width="20.453125" style="18" customWidth="1"/>
    <col min="265" max="266" width="19.7265625" style="18" customWidth="1"/>
    <col min="267" max="267" width="25.26953125" style="18" customWidth="1"/>
    <col min="268" max="268" width="26" style="18" customWidth="1"/>
    <col min="269" max="269" width="22.26953125" style="18" customWidth="1"/>
    <col min="270" max="270" width="24.81640625" style="18" customWidth="1"/>
    <col min="271" max="271" width="21.1796875" style="18" customWidth="1"/>
    <col min="272" max="272" width="21.453125" style="18" customWidth="1"/>
    <col min="273" max="273" width="27.81640625" style="18" customWidth="1"/>
    <col min="274" max="274" width="23.453125" style="18" customWidth="1"/>
    <col min="275" max="275" width="21.453125" style="18" customWidth="1"/>
    <col min="276" max="278" width="20.7265625" style="18" customWidth="1"/>
    <col min="279" max="279" width="32.26953125" style="18" bestFit="1" customWidth="1"/>
    <col min="280" max="280" width="20.7265625" style="18" customWidth="1"/>
    <col min="281" max="281" width="22" style="18" customWidth="1"/>
    <col min="282" max="285" width="21.26953125" style="18" customWidth="1"/>
    <col min="286" max="286" width="22.26953125" style="18" customWidth="1"/>
    <col min="287" max="288" width="11.453125" style="18"/>
    <col min="289" max="289" width="14.81640625" style="18" bestFit="1" customWidth="1"/>
    <col min="290" max="514" width="11.453125" style="18"/>
    <col min="515" max="515" width="34.453125" style="18" customWidth="1"/>
    <col min="516" max="517" width="19.453125" style="18" bestFit="1" customWidth="1"/>
    <col min="518" max="518" width="19.7265625" style="18" customWidth="1"/>
    <col min="519" max="520" width="20.453125" style="18" customWidth="1"/>
    <col min="521" max="522" width="19.7265625" style="18" customWidth="1"/>
    <col min="523" max="523" width="25.26953125" style="18" customWidth="1"/>
    <col min="524" max="524" width="26" style="18" customWidth="1"/>
    <col min="525" max="525" width="22.26953125" style="18" customWidth="1"/>
    <col min="526" max="526" width="24.81640625" style="18" customWidth="1"/>
    <col min="527" max="527" width="21.1796875" style="18" customWidth="1"/>
    <col min="528" max="528" width="21.453125" style="18" customWidth="1"/>
    <col min="529" max="529" width="27.81640625" style="18" customWidth="1"/>
    <col min="530" max="530" width="23.453125" style="18" customWidth="1"/>
    <col min="531" max="531" width="21.453125" style="18" customWidth="1"/>
    <col min="532" max="534" width="20.7265625" style="18" customWidth="1"/>
    <col min="535" max="535" width="32.26953125" style="18" bestFit="1" customWidth="1"/>
    <col min="536" max="536" width="20.7265625" style="18" customWidth="1"/>
    <col min="537" max="537" width="22" style="18" customWidth="1"/>
    <col min="538" max="541" width="21.26953125" style="18" customWidth="1"/>
    <col min="542" max="542" width="22.26953125" style="18" customWidth="1"/>
    <col min="543" max="544" width="11.453125" style="18"/>
    <col min="545" max="545" width="14.81640625" style="18" bestFit="1" customWidth="1"/>
    <col min="546" max="770" width="11.453125" style="18"/>
    <col min="771" max="771" width="34.453125" style="18" customWidth="1"/>
    <col min="772" max="773" width="19.453125" style="18" bestFit="1" customWidth="1"/>
    <col min="774" max="774" width="19.7265625" style="18" customWidth="1"/>
    <col min="775" max="776" width="20.453125" style="18" customWidth="1"/>
    <col min="777" max="778" width="19.7265625" style="18" customWidth="1"/>
    <col min="779" max="779" width="25.26953125" style="18" customWidth="1"/>
    <col min="780" max="780" width="26" style="18" customWidth="1"/>
    <col min="781" max="781" width="22.26953125" style="18" customWidth="1"/>
    <col min="782" max="782" width="24.81640625" style="18" customWidth="1"/>
    <col min="783" max="783" width="21.1796875" style="18" customWidth="1"/>
    <col min="784" max="784" width="21.453125" style="18" customWidth="1"/>
    <col min="785" max="785" width="27.81640625" style="18" customWidth="1"/>
    <col min="786" max="786" width="23.453125" style="18" customWidth="1"/>
    <col min="787" max="787" width="21.453125" style="18" customWidth="1"/>
    <col min="788" max="790" width="20.7265625" style="18" customWidth="1"/>
    <col min="791" max="791" width="32.26953125" style="18" bestFit="1" customWidth="1"/>
    <col min="792" max="792" width="20.7265625" style="18" customWidth="1"/>
    <col min="793" max="793" width="22" style="18" customWidth="1"/>
    <col min="794" max="797" width="21.26953125" style="18" customWidth="1"/>
    <col min="798" max="798" width="22.26953125" style="18" customWidth="1"/>
    <col min="799" max="800" width="11.453125" style="18"/>
    <col min="801" max="801" width="14.81640625" style="18" bestFit="1" customWidth="1"/>
    <col min="802" max="1026" width="11.453125" style="18"/>
    <col min="1027" max="1027" width="34.453125" style="18" customWidth="1"/>
    <col min="1028" max="1029" width="19.453125" style="18" bestFit="1" customWidth="1"/>
    <col min="1030" max="1030" width="19.7265625" style="18" customWidth="1"/>
    <col min="1031" max="1032" width="20.453125" style="18" customWidth="1"/>
    <col min="1033" max="1034" width="19.7265625" style="18" customWidth="1"/>
    <col min="1035" max="1035" width="25.26953125" style="18" customWidth="1"/>
    <col min="1036" max="1036" width="26" style="18" customWidth="1"/>
    <col min="1037" max="1037" width="22.26953125" style="18" customWidth="1"/>
    <col min="1038" max="1038" width="24.81640625" style="18" customWidth="1"/>
    <col min="1039" max="1039" width="21.1796875" style="18" customWidth="1"/>
    <col min="1040" max="1040" width="21.453125" style="18" customWidth="1"/>
    <col min="1041" max="1041" width="27.81640625" style="18" customWidth="1"/>
    <col min="1042" max="1042" width="23.453125" style="18" customWidth="1"/>
    <col min="1043" max="1043" width="21.453125" style="18" customWidth="1"/>
    <col min="1044" max="1046" width="20.7265625" style="18" customWidth="1"/>
    <col min="1047" max="1047" width="32.26953125" style="18" bestFit="1" customWidth="1"/>
    <col min="1048" max="1048" width="20.7265625" style="18" customWidth="1"/>
    <col min="1049" max="1049" width="22" style="18" customWidth="1"/>
    <col min="1050" max="1053" width="21.26953125" style="18" customWidth="1"/>
    <col min="1054" max="1054" width="22.26953125" style="18" customWidth="1"/>
    <col min="1055" max="1056" width="11.453125" style="18"/>
    <col min="1057" max="1057" width="14.81640625" style="18" bestFit="1" customWidth="1"/>
    <col min="1058" max="1282" width="11.453125" style="18"/>
    <col min="1283" max="1283" width="34.453125" style="18" customWidth="1"/>
    <col min="1284" max="1285" width="19.453125" style="18" bestFit="1" customWidth="1"/>
    <col min="1286" max="1286" width="19.7265625" style="18" customWidth="1"/>
    <col min="1287" max="1288" width="20.453125" style="18" customWidth="1"/>
    <col min="1289" max="1290" width="19.7265625" style="18" customWidth="1"/>
    <col min="1291" max="1291" width="25.26953125" style="18" customWidth="1"/>
    <col min="1292" max="1292" width="26" style="18" customWidth="1"/>
    <col min="1293" max="1293" width="22.26953125" style="18" customWidth="1"/>
    <col min="1294" max="1294" width="24.81640625" style="18" customWidth="1"/>
    <col min="1295" max="1295" width="21.1796875" style="18" customWidth="1"/>
    <col min="1296" max="1296" width="21.453125" style="18" customWidth="1"/>
    <col min="1297" max="1297" width="27.81640625" style="18" customWidth="1"/>
    <col min="1298" max="1298" width="23.453125" style="18" customWidth="1"/>
    <col min="1299" max="1299" width="21.453125" style="18" customWidth="1"/>
    <col min="1300" max="1302" width="20.7265625" style="18" customWidth="1"/>
    <col min="1303" max="1303" width="32.26953125" style="18" bestFit="1" customWidth="1"/>
    <col min="1304" max="1304" width="20.7265625" style="18" customWidth="1"/>
    <col min="1305" max="1305" width="22" style="18" customWidth="1"/>
    <col min="1306" max="1309" width="21.26953125" style="18" customWidth="1"/>
    <col min="1310" max="1310" width="22.26953125" style="18" customWidth="1"/>
    <col min="1311" max="1312" width="11.453125" style="18"/>
    <col min="1313" max="1313" width="14.81640625" style="18" bestFit="1" customWidth="1"/>
    <col min="1314" max="1538" width="11.453125" style="18"/>
    <col min="1539" max="1539" width="34.453125" style="18" customWidth="1"/>
    <col min="1540" max="1541" width="19.453125" style="18" bestFit="1" customWidth="1"/>
    <col min="1542" max="1542" width="19.7265625" style="18" customWidth="1"/>
    <col min="1543" max="1544" width="20.453125" style="18" customWidth="1"/>
    <col min="1545" max="1546" width="19.7265625" style="18" customWidth="1"/>
    <col min="1547" max="1547" width="25.26953125" style="18" customWidth="1"/>
    <col min="1548" max="1548" width="26" style="18" customWidth="1"/>
    <col min="1549" max="1549" width="22.26953125" style="18" customWidth="1"/>
    <col min="1550" max="1550" width="24.81640625" style="18" customWidth="1"/>
    <col min="1551" max="1551" width="21.1796875" style="18" customWidth="1"/>
    <col min="1552" max="1552" width="21.453125" style="18" customWidth="1"/>
    <col min="1553" max="1553" width="27.81640625" style="18" customWidth="1"/>
    <col min="1554" max="1554" width="23.453125" style="18" customWidth="1"/>
    <col min="1555" max="1555" width="21.453125" style="18" customWidth="1"/>
    <col min="1556" max="1558" width="20.7265625" style="18" customWidth="1"/>
    <col min="1559" max="1559" width="32.26953125" style="18" bestFit="1" customWidth="1"/>
    <col min="1560" max="1560" width="20.7265625" style="18" customWidth="1"/>
    <col min="1561" max="1561" width="22" style="18" customWidth="1"/>
    <col min="1562" max="1565" width="21.26953125" style="18" customWidth="1"/>
    <col min="1566" max="1566" width="22.26953125" style="18" customWidth="1"/>
    <col min="1567" max="1568" width="11.453125" style="18"/>
    <col min="1569" max="1569" width="14.81640625" style="18" bestFit="1" customWidth="1"/>
    <col min="1570" max="1794" width="11.453125" style="18"/>
    <col min="1795" max="1795" width="34.453125" style="18" customWidth="1"/>
    <col min="1796" max="1797" width="19.453125" style="18" bestFit="1" customWidth="1"/>
    <col min="1798" max="1798" width="19.7265625" style="18" customWidth="1"/>
    <col min="1799" max="1800" width="20.453125" style="18" customWidth="1"/>
    <col min="1801" max="1802" width="19.7265625" style="18" customWidth="1"/>
    <col min="1803" max="1803" width="25.26953125" style="18" customWidth="1"/>
    <col min="1804" max="1804" width="26" style="18" customWidth="1"/>
    <col min="1805" max="1805" width="22.26953125" style="18" customWidth="1"/>
    <col min="1806" max="1806" width="24.81640625" style="18" customWidth="1"/>
    <col min="1807" max="1807" width="21.1796875" style="18" customWidth="1"/>
    <col min="1808" max="1808" width="21.453125" style="18" customWidth="1"/>
    <col min="1809" max="1809" width="27.81640625" style="18" customWidth="1"/>
    <col min="1810" max="1810" width="23.453125" style="18" customWidth="1"/>
    <col min="1811" max="1811" width="21.453125" style="18" customWidth="1"/>
    <col min="1812" max="1814" width="20.7265625" style="18" customWidth="1"/>
    <col min="1815" max="1815" width="32.26953125" style="18" bestFit="1" customWidth="1"/>
    <col min="1816" max="1816" width="20.7265625" style="18" customWidth="1"/>
    <col min="1817" max="1817" width="22" style="18" customWidth="1"/>
    <col min="1818" max="1821" width="21.26953125" style="18" customWidth="1"/>
    <col min="1822" max="1822" width="22.26953125" style="18" customWidth="1"/>
    <col min="1823" max="1824" width="11.453125" style="18"/>
    <col min="1825" max="1825" width="14.81640625" style="18" bestFit="1" customWidth="1"/>
    <col min="1826" max="2050" width="11.453125" style="18"/>
    <col min="2051" max="2051" width="34.453125" style="18" customWidth="1"/>
    <col min="2052" max="2053" width="19.453125" style="18" bestFit="1" customWidth="1"/>
    <col min="2054" max="2054" width="19.7265625" style="18" customWidth="1"/>
    <col min="2055" max="2056" width="20.453125" style="18" customWidth="1"/>
    <col min="2057" max="2058" width="19.7265625" style="18" customWidth="1"/>
    <col min="2059" max="2059" width="25.26953125" style="18" customWidth="1"/>
    <col min="2060" max="2060" width="26" style="18" customWidth="1"/>
    <col min="2061" max="2061" width="22.26953125" style="18" customWidth="1"/>
    <col min="2062" max="2062" width="24.81640625" style="18" customWidth="1"/>
    <col min="2063" max="2063" width="21.1796875" style="18" customWidth="1"/>
    <col min="2064" max="2064" width="21.453125" style="18" customWidth="1"/>
    <col min="2065" max="2065" width="27.81640625" style="18" customWidth="1"/>
    <col min="2066" max="2066" width="23.453125" style="18" customWidth="1"/>
    <col min="2067" max="2067" width="21.453125" style="18" customWidth="1"/>
    <col min="2068" max="2070" width="20.7265625" style="18" customWidth="1"/>
    <col min="2071" max="2071" width="32.26953125" style="18" bestFit="1" customWidth="1"/>
    <col min="2072" max="2072" width="20.7265625" style="18" customWidth="1"/>
    <col min="2073" max="2073" width="22" style="18" customWidth="1"/>
    <col min="2074" max="2077" width="21.26953125" style="18" customWidth="1"/>
    <col min="2078" max="2078" width="22.26953125" style="18" customWidth="1"/>
    <col min="2079" max="2080" width="11.453125" style="18"/>
    <col min="2081" max="2081" width="14.81640625" style="18" bestFit="1" customWidth="1"/>
    <col min="2082" max="2306" width="11.453125" style="18"/>
    <col min="2307" max="2307" width="34.453125" style="18" customWidth="1"/>
    <col min="2308" max="2309" width="19.453125" style="18" bestFit="1" customWidth="1"/>
    <col min="2310" max="2310" width="19.7265625" style="18" customWidth="1"/>
    <col min="2311" max="2312" width="20.453125" style="18" customWidth="1"/>
    <col min="2313" max="2314" width="19.7265625" style="18" customWidth="1"/>
    <col min="2315" max="2315" width="25.26953125" style="18" customWidth="1"/>
    <col min="2316" max="2316" width="26" style="18" customWidth="1"/>
    <col min="2317" max="2317" width="22.26953125" style="18" customWidth="1"/>
    <col min="2318" max="2318" width="24.81640625" style="18" customWidth="1"/>
    <col min="2319" max="2319" width="21.1796875" style="18" customWidth="1"/>
    <col min="2320" max="2320" width="21.453125" style="18" customWidth="1"/>
    <col min="2321" max="2321" width="27.81640625" style="18" customWidth="1"/>
    <col min="2322" max="2322" width="23.453125" style="18" customWidth="1"/>
    <col min="2323" max="2323" width="21.453125" style="18" customWidth="1"/>
    <col min="2324" max="2326" width="20.7265625" style="18" customWidth="1"/>
    <col min="2327" max="2327" width="32.26953125" style="18" bestFit="1" customWidth="1"/>
    <col min="2328" max="2328" width="20.7265625" style="18" customWidth="1"/>
    <col min="2329" max="2329" width="22" style="18" customWidth="1"/>
    <col min="2330" max="2333" width="21.26953125" style="18" customWidth="1"/>
    <col min="2334" max="2334" width="22.26953125" style="18" customWidth="1"/>
    <col min="2335" max="2336" width="11.453125" style="18"/>
    <col min="2337" max="2337" width="14.81640625" style="18" bestFit="1" customWidth="1"/>
    <col min="2338" max="2562" width="11.453125" style="18"/>
    <col min="2563" max="2563" width="34.453125" style="18" customWidth="1"/>
    <col min="2564" max="2565" width="19.453125" style="18" bestFit="1" customWidth="1"/>
    <col min="2566" max="2566" width="19.7265625" style="18" customWidth="1"/>
    <col min="2567" max="2568" width="20.453125" style="18" customWidth="1"/>
    <col min="2569" max="2570" width="19.7265625" style="18" customWidth="1"/>
    <col min="2571" max="2571" width="25.26953125" style="18" customWidth="1"/>
    <col min="2572" max="2572" width="26" style="18" customWidth="1"/>
    <col min="2573" max="2573" width="22.26953125" style="18" customWidth="1"/>
    <col min="2574" max="2574" width="24.81640625" style="18" customWidth="1"/>
    <col min="2575" max="2575" width="21.1796875" style="18" customWidth="1"/>
    <col min="2576" max="2576" width="21.453125" style="18" customWidth="1"/>
    <col min="2577" max="2577" width="27.81640625" style="18" customWidth="1"/>
    <col min="2578" max="2578" width="23.453125" style="18" customWidth="1"/>
    <col min="2579" max="2579" width="21.453125" style="18" customWidth="1"/>
    <col min="2580" max="2582" width="20.7265625" style="18" customWidth="1"/>
    <col min="2583" max="2583" width="32.26953125" style="18" bestFit="1" customWidth="1"/>
    <col min="2584" max="2584" width="20.7265625" style="18" customWidth="1"/>
    <col min="2585" max="2585" width="22" style="18" customWidth="1"/>
    <col min="2586" max="2589" width="21.26953125" style="18" customWidth="1"/>
    <col min="2590" max="2590" width="22.26953125" style="18" customWidth="1"/>
    <col min="2591" max="2592" width="11.453125" style="18"/>
    <col min="2593" max="2593" width="14.81640625" style="18" bestFit="1" customWidth="1"/>
    <col min="2594" max="2818" width="11.453125" style="18"/>
    <col min="2819" max="2819" width="34.453125" style="18" customWidth="1"/>
    <col min="2820" max="2821" width="19.453125" style="18" bestFit="1" customWidth="1"/>
    <col min="2822" max="2822" width="19.7265625" style="18" customWidth="1"/>
    <col min="2823" max="2824" width="20.453125" style="18" customWidth="1"/>
    <col min="2825" max="2826" width="19.7265625" style="18" customWidth="1"/>
    <col min="2827" max="2827" width="25.26953125" style="18" customWidth="1"/>
    <col min="2828" max="2828" width="26" style="18" customWidth="1"/>
    <col min="2829" max="2829" width="22.26953125" style="18" customWidth="1"/>
    <col min="2830" max="2830" width="24.81640625" style="18" customWidth="1"/>
    <col min="2831" max="2831" width="21.1796875" style="18" customWidth="1"/>
    <col min="2832" max="2832" width="21.453125" style="18" customWidth="1"/>
    <col min="2833" max="2833" width="27.81640625" style="18" customWidth="1"/>
    <col min="2834" max="2834" width="23.453125" style="18" customWidth="1"/>
    <col min="2835" max="2835" width="21.453125" style="18" customWidth="1"/>
    <col min="2836" max="2838" width="20.7265625" style="18" customWidth="1"/>
    <col min="2839" max="2839" width="32.26953125" style="18" bestFit="1" customWidth="1"/>
    <col min="2840" max="2840" width="20.7265625" style="18" customWidth="1"/>
    <col min="2841" max="2841" width="22" style="18" customWidth="1"/>
    <col min="2842" max="2845" width="21.26953125" style="18" customWidth="1"/>
    <col min="2846" max="2846" width="22.26953125" style="18" customWidth="1"/>
    <col min="2847" max="2848" width="11.453125" style="18"/>
    <col min="2849" max="2849" width="14.81640625" style="18" bestFit="1" customWidth="1"/>
    <col min="2850" max="3074" width="11.453125" style="18"/>
    <col min="3075" max="3075" width="34.453125" style="18" customWidth="1"/>
    <col min="3076" max="3077" width="19.453125" style="18" bestFit="1" customWidth="1"/>
    <col min="3078" max="3078" width="19.7265625" style="18" customWidth="1"/>
    <col min="3079" max="3080" width="20.453125" style="18" customWidth="1"/>
    <col min="3081" max="3082" width="19.7265625" style="18" customWidth="1"/>
    <col min="3083" max="3083" width="25.26953125" style="18" customWidth="1"/>
    <col min="3084" max="3084" width="26" style="18" customWidth="1"/>
    <col min="3085" max="3085" width="22.26953125" style="18" customWidth="1"/>
    <col min="3086" max="3086" width="24.81640625" style="18" customWidth="1"/>
    <col min="3087" max="3087" width="21.1796875" style="18" customWidth="1"/>
    <col min="3088" max="3088" width="21.453125" style="18" customWidth="1"/>
    <col min="3089" max="3089" width="27.81640625" style="18" customWidth="1"/>
    <col min="3090" max="3090" width="23.453125" style="18" customWidth="1"/>
    <col min="3091" max="3091" width="21.453125" style="18" customWidth="1"/>
    <col min="3092" max="3094" width="20.7265625" style="18" customWidth="1"/>
    <col min="3095" max="3095" width="32.26953125" style="18" bestFit="1" customWidth="1"/>
    <col min="3096" max="3096" width="20.7265625" style="18" customWidth="1"/>
    <col min="3097" max="3097" width="22" style="18" customWidth="1"/>
    <col min="3098" max="3101" width="21.26953125" style="18" customWidth="1"/>
    <col min="3102" max="3102" width="22.26953125" style="18" customWidth="1"/>
    <col min="3103" max="3104" width="11.453125" style="18"/>
    <col min="3105" max="3105" width="14.81640625" style="18" bestFit="1" customWidth="1"/>
    <col min="3106" max="3330" width="11.453125" style="18"/>
    <col min="3331" max="3331" width="34.453125" style="18" customWidth="1"/>
    <col min="3332" max="3333" width="19.453125" style="18" bestFit="1" customWidth="1"/>
    <col min="3334" max="3334" width="19.7265625" style="18" customWidth="1"/>
    <col min="3335" max="3336" width="20.453125" style="18" customWidth="1"/>
    <col min="3337" max="3338" width="19.7265625" style="18" customWidth="1"/>
    <col min="3339" max="3339" width="25.26953125" style="18" customWidth="1"/>
    <col min="3340" max="3340" width="26" style="18" customWidth="1"/>
    <col min="3341" max="3341" width="22.26953125" style="18" customWidth="1"/>
    <col min="3342" max="3342" width="24.81640625" style="18" customWidth="1"/>
    <col min="3343" max="3343" width="21.1796875" style="18" customWidth="1"/>
    <col min="3344" max="3344" width="21.453125" style="18" customWidth="1"/>
    <col min="3345" max="3345" width="27.81640625" style="18" customWidth="1"/>
    <col min="3346" max="3346" width="23.453125" style="18" customWidth="1"/>
    <col min="3347" max="3347" width="21.453125" style="18" customWidth="1"/>
    <col min="3348" max="3350" width="20.7265625" style="18" customWidth="1"/>
    <col min="3351" max="3351" width="32.26953125" style="18" bestFit="1" customWidth="1"/>
    <col min="3352" max="3352" width="20.7265625" style="18" customWidth="1"/>
    <col min="3353" max="3353" width="22" style="18" customWidth="1"/>
    <col min="3354" max="3357" width="21.26953125" style="18" customWidth="1"/>
    <col min="3358" max="3358" width="22.26953125" style="18" customWidth="1"/>
    <col min="3359" max="3360" width="11.453125" style="18"/>
    <col min="3361" max="3361" width="14.81640625" style="18" bestFit="1" customWidth="1"/>
    <col min="3362" max="3586" width="11.453125" style="18"/>
    <col min="3587" max="3587" width="34.453125" style="18" customWidth="1"/>
    <col min="3588" max="3589" width="19.453125" style="18" bestFit="1" customWidth="1"/>
    <col min="3590" max="3590" width="19.7265625" style="18" customWidth="1"/>
    <col min="3591" max="3592" width="20.453125" style="18" customWidth="1"/>
    <col min="3593" max="3594" width="19.7265625" style="18" customWidth="1"/>
    <col min="3595" max="3595" width="25.26953125" style="18" customWidth="1"/>
    <col min="3596" max="3596" width="26" style="18" customWidth="1"/>
    <col min="3597" max="3597" width="22.26953125" style="18" customWidth="1"/>
    <col min="3598" max="3598" width="24.81640625" style="18" customWidth="1"/>
    <col min="3599" max="3599" width="21.1796875" style="18" customWidth="1"/>
    <col min="3600" max="3600" width="21.453125" style="18" customWidth="1"/>
    <col min="3601" max="3601" width="27.81640625" style="18" customWidth="1"/>
    <col min="3602" max="3602" width="23.453125" style="18" customWidth="1"/>
    <col min="3603" max="3603" width="21.453125" style="18" customWidth="1"/>
    <col min="3604" max="3606" width="20.7265625" style="18" customWidth="1"/>
    <col min="3607" max="3607" width="32.26953125" style="18" bestFit="1" customWidth="1"/>
    <col min="3608" max="3608" width="20.7265625" style="18" customWidth="1"/>
    <col min="3609" max="3609" width="22" style="18" customWidth="1"/>
    <col min="3610" max="3613" width="21.26953125" style="18" customWidth="1"/>
    <col min="3614" max="3614" width="22.26953125" style="18" customWidth="1"/>
    <col min="3615" max="3616" width="11.453125" style="18"/>
    <col min="3617" max="3617" width="14.81640625" style="18" bestFit="1" customWidth="1"/>
    <col min="3618" max="3842" width="11.453125" style="18"/>
    <col min="3843" max="3843" width="34.453125" style="18" customWidth="1"/>
    <col min="3844" max="3845" width="19.453125" style="18" bestFit="1" customWidth="1"/>
    <col min="3846" max="3846" width="19.7265625" style="18" customWidth="1"/>
    <col min="3847" max="3848" width="20.453125" style="18" customWidth="1"/>
    <col min="3849" max="3850" width="19.7265625" style="18" customWidth="1"/>
    <col min="3851" max="3851" width="25.26953125" style="18" customWidth="1"/>
    <col min="3852" max="3852" width="26" style="18" customWidth="1"/>
    <col min="3853" max="3853" width="22.26953125" style="18" customWidth="1"/>
    <col min="3854" max="3854" width="24.81640625" style="18" customWidth="1"/>
    <col min="3855" max="3855" width="21.1796875" style="18" customWidth="1"/>
    <col min="3856" max="3856" width="21.453125" style="18" customWidth="1"/>
    <col min="3857" max="3857" width="27.81640625" style="18" customWidth="1"/>
    <col min="3858" max="3858" width="23.453125" style="18" customWidth="1"/>
    <col min="3859" max="3859" width="21.453125" style="18" customWidth="1"/>
    <col min="3860" max="3862" width="20.7265625" style="18" customWidth="1"/>
    <col min="3863" max="3863" width="32.26953125" style="18" bestFit="1" customWidth="1"/>
    <col min="3864" max="3864" width="20.7265625" style="18" customWidth="1"/>
    <col min="3865" max="3865" width="22" style="18" customWidth="1"/>
    <col min="3866" max="3869" width="21.26953125" style="18" customWidth="1"/>
    <col min="3870" max="3870" width="22.26953125" style="18" customWidth="1"/>
    <col min="3871" max="3872" width="11.453125" style="18"/>
    <col min="3873" max="3873" width="14.81640625" style="18" bestFit="1" customWidth="1"/>
    <col min="3874" max="4098" width="11.453125" style="18"/>
    <col min="4099" max="4099" width="34.453125" style="18" customWidth="1"/>
    <col min="4100" max="4101" width="19.453125" style="18" bestFit="1" customWidth="1"/>
    <col min="4102" max="4102" width="19.7265625" style="18" customWidth="1"/>
    <col min="4103" max="4104" width="20.453125" style="18" customWidth="1"/>
    <col min="4105" max="4106" width="19.7265625" style="18" customWidth="1"/>
    <col min="4107" max="4107" width="25.26953125" style="18" customWidth="1"/>
    <col min="4108" max="4108" width="26" style="18" customWidth="1"/>
    <col min="4109" max="4109" width="22.26953125" style="18" customWidth="1"/>
    <col min="4110" max="4110" width="24.81640625" style="18" customWidth="1"/>
    <col min="4111" max="4111" width="21.1796875" style="18" customWidth="1"/>
    <col min="4112" max="4112" width="21.453125" style="18" customWidth="1"/>
    <col min="4113" max="4113" width="27.81640625" style="18" customWidth="1"/>
    <col min="4114" max="4114" width="23.453125" style="18" customWidth="1"/>
    <col min="4115" max="4115" width="21.453125" style="18" customWidth="1"/>
    <col min="4116" max="4118" width="20.7265625" style="18" customWidth="1"/>
    <col min="4119" max="4119" width="32.26953125" style="18" bestFit="1" customWidth="1"/>
    <col min="4120" max="4120" width="20.7265625" style="18" customWidth="1"/>
    <col min="4121" max="4121" width="22" style="18" customWidth="1"/>
    <col min="4122" max="4125" width="21.26953125" style="18" customWidth="1"/>
    <col min="4126" max="4126" width="22.26953125" style="18" customWidth="1"/>
    <col min="4127" max="4128" width="11.453125" style="18"/>
    <col min="4129" max="4129" width="14.81640625" style="18" bestFit="1" customWidth="1"/>
    <col min="4130" max="4354" width="11.453125" style="18"/>
    <col min="4355" max="4355" width="34.453125" style="18" customWidth="1"/>
    <col min="4356" max="4357" width="19.453125" style="18" bestFit="1" customWidth="1"/>
    <col min="4358" max="4358" width="19.7265625" style="18" customWidth="1"/>
    <col min="4359" max="4360" width="20.453125" style="18" customWidth="1"/>
    <col min="4361" max="4362" width="19.7265625" style="18" customWidth="1"/>
    <col min="4363" max="4363" width="25.26953125" style="18" customWidth="1"/>
    <col min="4364" max="4364" width="26" style="18" customWidth="1"/>
    <col min="4365" max="4365" width="22.26953125" style="18" customWidth="1"/>
    <col min="4366" max="4366" width="24.81640625" style="18" customWidth="1"/>
    <col min="4367" max="4367" width="21.1796875" style="18" customWidth="1"/>
    <col min="4368" max="4368" width="21.453125" style="18" customWidth="1"/>
    <col min="4369" max="4369" width="27.81640625" style="18" customWidth="1"/>
    <col min="4370" max="4370" width="23.453125" style="18" customWidth="1"/>
    <col min="4371" max="4371" width="21.453125" style="18" customWidth="1"/>
    <col min="4372" max="4374" width="20.7265625" style="18" customWidth="1"/>
    <col min="4375" max="4375" width="32.26953125" style="18" bestFit="1" customWidth="1"/>
    <col min="4376" max="4376" width="20.7265625" style="18" customWidth="1"/>
    <col min="4377" max="4377" width="22" style="18" customWidth="1"/>
    <col min="4378" max="4381" width="21.26953125" style="18" customWidth="1"/>
    <col min="4382" max="4382" width="22.26953125" style="18" customWidth="1"/>
    <col min="4383" max="4384" width="11.453125" style="18"/>
    <col min="4385" max="4385" width="14.81640625" style="18" bestFit="1" customWidth="1"/>
    <col min="4386" max="4610" width="11.453125" style="18"/>
    <col min="4611" max="4611" width="34.453125" style="18" customWidth="1"/>
    <col min="4612" max="4613" width="19.453125" style="18" bestFit="1" customWidth="1"/>
    <col min="4614" max="4614" width="19.7265625" style="18" customWidth="1"/>
    <col min="4615" max="4616" width="20.453125" style="18" customWidth="1"/>
    <col min="4617" max="4618" width="19.7265625" style="18" customWidth="1"/>
    <col min="4619" max="4619" width="25.26953125" style="18" customWidth="1"/>
    <col min="4620" max="4620" width="26" style="18" customWidth="1"/>
    <col min="4621" max="4621" width="22.26953125" style="18" customWidth="1"/>
    <col min="4622" max="4622" width="24.81640625" style="18" customWidth="1"/>
    <col min="4623" max="4623" width="21.1796875" style="18" customWidth="1"/>
    <col min="4624" max="4624" width="21.453125" style="18" customWidth="1"/>
    <col min="4625" max="4625" width="27.81640625" style="18" customWidth="1"/>
    <col min="4626" max="4626" width="23.453125" style="18" customWidth="1"/>
    <col min="4627" max="4627" width="21.453125" style="18" customWidth="1"/>
    <col min="4628" max="4630" width="20.7265625" style="18" customWidth="1"/>
    <col min="4631" max="4631" width="32.26953125" style="18" bestFit="1" customWidth="1"/>
    <col min="4632" max="4632" width="20.7265625" style="18" customWidth="1"/>
    <col min="4633" max="4633" width="22" style="18" customWidth="1"/>
    <col min="4634" max="4637" width="21.26953125" style="18" customWidth="1"/>
    <col min="4638" max="4638" width="22.26953125" style="18" customWidth="1"/>
    <col min="4639" max="4640" width="11.453125" style="18"/>
    <col min="4641" max="4641" width="14.81640625" style="18" bestFit="1" customWidth="1"/>
    <col min="4642" max="4866" width="11.453125" style="18"/>
    <col min="4867" max="4867" width="34.453125" style="18" customWidth="1"/>
    <col min="4868" max="4869" width="19.453125" style="18" bestFit="1" customWidth="1"/>
    <col min="4870" max="4870" width="19.7265625" style="18" customWidth="1"/>
    <col min="4871" max="4872" width="20.453125" style="18" customWidth="1"/>
    <col min="4873" max="4874" width="19.7265625" style="18" customWidth="1"/>
    <col min="4875" max="4875" width="25.26953125" style="18" customWidth="1"/>
    <col min="4876" max="4876" width="26" style="18" customWidth="1"/>
    <col min="4877" max="4877" width="22.26953125" style="18" customWidth="1"/>
    <col min="4878" max="4878" width="24.81640625" style="18" customWidth="1"/>
    <col min="4879" max="4879" width="21.1796875" style="18" customWidth="1"/>
    <col min="4880" max="4880" width="21.453125" style="18" customWidth="1"/>
    <col min="4881" max="4881" width="27.81640625" style="18" customWidth="1"/>
    <col min="4882" max="4882" width="23.453125" style="18" customWidth="1"/>
    <col min="4883" max="4883" width="21.453125" style="18" customWidth="1"/>
    <col min="4884" max="4886" width="20.7265625" style="18" customWidth="1"/>
    <col min="4887" max="4887" width="32.26953125" style="18" bestFit="1" customWidth="1"/>
    <col min="4888" max="4888" width="20.7265625" style="18" customWidth="1"/>
    <col min="4889" max="4889" width="22" style="18" customWidth="1"/>
    <col min="4890" max="4893" width="21.26953125" style="18" customWidth="1"/>
    <col min="4894" max="4894" width="22.26953125" style="18" customWidth="1"/>
    <col min="4895" max="4896" width="11.453125" style="18"/>
    <col min="4897" max="4897" width="14.81640625" style="18" bestFit="1" customWidth="1"/>
    <col min="4898" max="5122" width="11.453125" style="18"/>
    <col min="5123" max="5123" width="34.453125" style="18" customWidth="1"/>
    <col min="5124" max="5125" width="19.453125" style="18" bestFit="1" customWidth="1"/>
    <col min="5126" max="5126" width="19.7265625" style="18" customWidth="1"/>
    <col min="5127" max="5128" width="20.453125" style="18" customWidth="1"/>
    <col min="5129" max="5130" width="19.7265625" style="18" customWidth="1"/>
    <col min="5131" max="5131" width="25.26953125" style="18" customWidth="1"/>
    <col min="5132" max="5132" width="26" style="18" customWidth="1"/>
    <col min="5133" max="5133" width="22.26953125" style="18" customWidth="1"/>
    <col min="5134" max="5134" width="24.81640625" style="18" customWidth="1"/>
    <col min="5135" max="5135" width="21.1796875" style="18" customWidth="1"/>
    <col min="5136" max="5136" width="21.453125" style="18" customWidth="1"/>
    <col min="5137" max="5137" width="27.81640625" style="18" customWidth="1"/>
    <col min="5138" max="5138" width="23.453125" style="18" customWidth="1"/>
    <col min="5139" max="5139" width="21.453125" style="18" customWidth="1"/>
    <col min="5140" max="5142" width="20.7265625" style="18" customWidth="1"/>
    <col min="5143" max="5143" width="32.26953125" style="18" bestFit="1" customWidth="1"/>
    <col min="5144" max="5144" width="20.7265625" style="18" customWidth="1"/>
    <col min="5145" max="5145" width="22" style="18" customWidth="1"/>
    <col min="5146" max="5149" width="21.26953125" style="18" customWidth="1"/>
    <col min="5150" max="5150" width="22.26953125" style="18" customWidth="1"/>
    <col min="5151" max="5152" width="11.453125" style="18"/>
    <col min="5153" max="5153" width="14.81640625" style="18" bestFit="1" customWidth="1"/>
    <col min="5154" max="5378" width="11.453125" style="18"/>
    <col min="5379" max="5379" width="34.453125" style="18" customWidth="1"/>
    <col min="5380" max="5381" width="19.453125" style="18" bestFit="1" customWidth="1"/>
    <col min="5382" max="5382" width="19.7265625" style="18" customWidth="1"/>
    <col min="5383" max="5384" width="20.453125" style="18" customWidth="1"/>
    <col min="5385" max="5386" width="19.7265625" style="18" customWidth="1"/>
    <col min="5387" max="5387" width="25.26953125" style="18" customWidth="1"/>
    <col min="5388" max="5388" width="26" style="18" customWidth="1"/>
    <col min="5389" max="5389" width="22.26953125" style="18" customWidth="1"/>
    <col min="5390" max="5390" width="24.81640625" style="18" customWidth="1"/>
    <col min="5391" max="5391" width="21.1796875" style="18" customWidth="1"/>
    <col min="5392" max="5392" width="21.453125" style="18" customWidth="1"/>
    <col min="5393" max="5393" width="27.81640625" style="18" customWidth="1"/>
    <col min="5394" max="5394" width="23.453125" style="18" customWidth="1"/>
    <col min="5395" max="5395" width="21.453125" style="18" customWidth="1"/>
    <col min="5396" max="5398" width="20.7265625" style="18" customWidth="1"/>
    <col min="5399" max="5399" width="32.26953125" style="18" bestFit="1" customWidth="1"/>
    <col min="5400" max="5400" width="20.7265625" style="18" customWidth="1"/>
    <col min="5401" max="5401" width="22" style="18" customWidth="1"/>
    <col min="5402" max="5405" width="21.26953125" style="18" customWidth="1"/>
    <col min="5406" max="5406" width="22.26953125" style="18" customWidth="1"/>
    <col min="5407" max="5408" width="11.453125" style="18"/>
    <col min="5409" max="5409" width="14.81640625" style="18" bestFit="1" customWidth="1"/>
    <col min="5410" max="5634" width="11.453125" style="18"/>
    <col min="5635" max="5635" width="34.453125" style="18" customWidth="1"/>
    <col min="5636" max="5637" width="19.453125" style="18" bestFit="1" customWidth="1"/>
    <col min="5638" max="5638" width="19.7265625" style="18" customWidth="1"/>
    <col min="5639" max="5640" width="20.453125" style="18" customWidth="1"/>
    <col min="5641" max="5642" width="19.7265625" style="18" customWidth="1"/>
    <col min="5643" max="5643" width="25.26953125" style="18" customWidth="1"/>
    <col min="5644" max="5644" width="26" style="18" customWidth="1"/>
    <col min="5645" max="5645" width="22.26953125" style="18" customWidth="1"/>
    <col min="5646" max="5646" width="24.81640625" style="18" customWidth="1"/>
    <col min="5647" max="5647" width="21.1796875" style="18" customWidth="1"/>
    <col min="5648" max="5648" width="21.453125" style="18" customWidth="1"/>
    <col min="5649" max="5649" width="27.81640625" style="18" customWidth="1"/>
    <col min="5650" max="5650" width="23.453125" style="18" customWidth="1"/>
    <col min="5651" max="5651" width="21.453125" style="18" customWidth="1"/>
    <col min="5652" max="5654" width="20.7265625" style="18" customWidth="1"/>
    <col min="5655" max="5655" width="32.26953125" style="18" bestFit="1" customWidth="1"/>
    <col min="5656" max="5656" width="20.7265625" style="18" customWidth="1"/>
    <col min="5657" max="5657" width="22" style="18" customWidth="1"/>
    <col min="5658" max="5661" width="21.26953125" style="18" customWidth="1"/>
    <col min="5662" max="5662" width="22.26953125" style="18" customWidth="1"/>
    <col min="5663" max="5664" width="11.453125" style="18"/>
    <col min="5665" max="5665" width="14.81640625" style="18" bestFit="1" customWidth="1"/>
    <col min="5666" max="5890" width="11.453125" style="18"/>
    <col min="5891" max="5891" width="34.453125" style="18" customWidth="1"/>
    <col min="5892" max="5893" width="19.453125" style="18" bestFit="1" customWidth="1"/>
    <col min="5894" max="5894" width="19.7265625" style="18" customWidth="1"/>
    <col min="5895" max="5896" width="20.453125" style="18" customWidth="1"/>
    <col min="5897" max="5898" width="19.7265625" style="18" customWidth="1"/>
    <col min="5899" max="5899" width="25.26953125" style="18" customWidth="1"/>
    <col min="5900" max="5900" width="26" style="18" customWidth="1"/>
    <col min="5901" max="5901" width="22.26953125" style="18" customWidth="1"/>
    <col min="5902" max="5902" width="24.81640625" style="18" customWidth="1"/>
    <col min="5903" max="5903" width="21.1796875" style="18" customWidth="1"/>
    <col min="5904" max="5904" width="21.453125" style="18" customWidth="1"/>
    <col min="5905" max="5905" width="27.81640625" style="18" customWidth="1"/>
    <col min="5906" max="5906" width="23.453125" style="18" customWidth="1"/>
    <col min="5907" max="5907" width="21.453125" style="18" customWidth="1"/>
    <col min="5908" max="5910" width="20.7265625" style="18" customWidth="1"/>
    <col min="5911" max="5911" width="32.26953125" style="18" bestFit="1" customWidth="1"/>
    <col min="5912" max="5912" width="20.7265625" style="18" customWidth="1"/>
    <col min="5913" max="5913" width="22" style="18" customWidth="1"/>
    <col min="5914" max="5917" width="21.26953125" style="18" customWidth="1"/>
    <col min="5918" max="5918" width="22.26953125" style="18" customWidth="1"/>
    <col min="5919" max="5920" width="11.453125" style="18"/>
    <col min="5921" max="5921" width="14.81640625" style="18" bestFit="1" customWidth="1"/>
    <col min="5922" max="6146" width="11.453125" style="18"/>
    <col min="6147" max="6147" width="34.453125" style="18" customWidth="1"/>
    <col min="6148" max="6149" width="19.453125" style="18" bestFit="1" customWidth="1"/>
    <col min="6150" max="6150" width="19.7265625" style="18" customWidth="1"/>
    <col min="6151" max="6152" width="20.453125" style="18" customWidth="1"/>
    <col min="6153" max="6154" width="19.7265625" style="18" customWidth="1"/>
    <col min="6155" max="6155" width="25.26953125" style="18" customWidth="1"/>
    <col min="6156" max="6156" width="26" style="18" customWidth="1"/>
    <col min="6157" max="6157" width="22.26953125" style="18" customWidth="1"/>
    <col min="6158" max="6158" width="24.81640625" style="18" customWidth="1"/>
    <col min="6159" max="6159" width="21.1796875" style="18" customWidth="1"/>
    <col min="6160" max="6160" width="21.453125" style="18" customWidth="1"/>
    <col min="6161" max="6161" width="27.81640625" style="18" customWidth="1"/>
    <col min="6162" max="6162" width="23.453125" style="18" customWidth="1"/>
    <col min="6163" max="6163" width="21.453125" style="18" customWidth="1"/>
    <col min="6164" max="6166" width="20.7265625" style="18" customWidth="1"/>
    <col min="6167" max="6167" width="32.26953125" style="18" bestFit="1" customWidth="1"/>
    <col min="6168" max="6168" width="20.7265625" style="18" customWidth="1"/>
    <col min="6169" max="6169" width="22" style="18" customWidth="1"/>
    <col min="6170" max="6173" width="21.26953125" style="18" customWidth="1"/>
    <col min="6174" max="6174" width="22.26953125" style="18" customWidth="1"/>
    <col min="6175" max="6176" width="11.453125" style="18"/>
    <col min="6177" max="6177" width="14.81640625" style="18" bestFit="1" customWidth="1"/>
    <col min="6178" max="6402" width="11.453125" style="18"/>
    <col min="6403" max="6403" width="34.453125" style="18" customWidth="1"/>
    <col min="6404" max="6405" width="19.453125" style="18" bestFit="1" customWidth="1"/>
    <col min="6406" max="6406" width="19.7265625" style="18" customWidth="1"/>
    <col min="6407" max="6408" width="20.453125" style="18" customWidth="1"/>
    <col min="6409" max="6410" width="19.7265625" style="18" customWidth="1"/>
    <col min="6411" max="6411" width="25.26953125" style="18" customWidth="1"/>
    <col min="6412" max="6412" width="26" style="18" customWidth="1"/>
    <col min="6413" max="6413" width="22.26953125" style="18" customWidth="1"/>
    <col min="6414" max="6414" width="24.81640625" style="18" customWidth="1"/>
    <col min="6415" max="6415" width="21.1796875" style="18" customWidth="1"/>
    <col min="6416" max="6416" width="21.453125" style="18" customWidth="1"/>
    <col min="6417" max="6417" width="27.81640625" style="18" customWidth="1"/>
    <col min="6418" max="6418" width="23.453125" style="18" customWidth="1"/>
    <col min="6419" max="6419" width="21.453125" style="18" customWidth="1"/>
    <col min="6420" max="6422" width="20.7265625" style="18" customWidth="1"/>
    <col min="6423" max="6423" width="32.26953125" style="18" bestFit="1" customWidth="1"/>
    <col min="6424" max="6424" width="20.7265625" style="18" customWidth="1"/>
    <col min="6425" max="6425" width="22" style="18" customWidth="1"/>
    <col min="6426" max="6429" width="21.26953125" style="18" customWidth="1"/>
    <col min="6430" max="6430" width="22.26953125" style="18" customWidth="1"/>
    <col min="6431" max="6432" width="11.453125" style="18"/>
    <col min="6433" max="6433" width="14.81640625" style="18" bestFit="1" customWidth="1"/>
    <col min="6434" max="6658" width="11.453125" style="18"/>
    <col min="6659" max="6659" width="34.453125" style="18" customWidth="1"/>
    <col min="6660" max="6661" width="19.453125" style="18" bestFit="1" customWidth="1"/>
    <col min="6662" max="6662" width="19.7265625" style="18" customWidth="1"/>
    <col min="6663" max="6664" width="20.453125" style="18" customWidth="1"/>
    <col min="6665" max="6666" width="19.7265625" style="18" customWidth="1"/>
    <col min="6667" max="6667" width="25.26953125" style="18" customWidth="1"/>
    <col min="6668" max="6668" width="26" style="18" customWidth="1"/>
    <col min="6669" max="6669" width="22.26953125" style="18" customWidth="1"/>
    <col min="6670" max="6670" width="24.81640625" style="18" customWidth="1"/>
    <col min="6671" max="6671" width="21.1796875" style="18" customWidth="1"/>
    <col min="6672" max="6672" width="21.453125" style="18" customWidth="1"/>
    <col min="6673" max="6673" width="27.81640625" style="18" customWidth="1"/>
    <col min="6674" max="6674" width="23.453125" style="18" customWidth="1"/>
    <col min="6675" max="6675" width="21.453125" style="18" customWidth="1"/>
    <col min="6676" max="6678" width="20.7265625" style="18" customWidth="1"/>
    <col min="6679" max="6679" width="32.26953125" style="18" bestFit="1" customWidth="1"/>
    <col min="6680" max="6680" width="20.7265625" style="18" customWidth="1"/>
    <col min="6681" max="6681" width="22" style="18" customWidth="1"/>
    <col min="6682" max="6685" width="21.26953125" style="18" customWidth="1"/>
    <col min="6686" max="6686" width="22.26953125" style="18" customWidth="1"/>
    <col min="6687" max="6688" width="11.453125" style="18"/>
    <col min="6689" max="6689" width="14.81640625" style="18" bestFit="1" customWidth="1"/>
    <col min="6690" max="6914" width="11.453125" style="18"/>
    <col min="6915" max="6915" width="34.453125" style="18" customWidth="1"/>
    <col min="6916" max="6917" width="19.453125" style="18" bestFit="1" customWidth="1"/>
    <col min="6918" max="6918" width="19.7265625" style="18" customWidth="1"/>
    <col min="6919" max="6920" width="20.453125" style="18" customWidth="1"/>
    <col min="6921" max="6922" width="19.7265625" style="18" customWidth="1"/>
    <col min="6923" max="6923" width="25.26953125" style="18" customWidth="1"/>
    <col min="6924" max="6924" width="26" style="18" customWidth="1"/>
    <col min="6925" max="6925" width="22.26953125" style="18" customWidth="1"/>
    <col min="6926" max="6926" width="24.81640625" style="18" customWidth="1"/>
    <col min="6927" max="6927" width="21.1796875" style="18" customWidth="1"/>
    <col min="6928" max="6928" width="21.453125" style="18" customWidth="1"/>
    <col min="6929" max="6929" width="27.81640625" style="18" customWidth="1"/>
    <col min="6930" max="6930" width="23.453125" style="18" customWidth="1"/>
    <col min="6931" max="6931" width="21.453125" style="18" customWidth="1"/>
    <col min="6932" max="6934" width="20.7265625" style="18" customWidth="1"/>
    <col min="6935" max="6935" width="32.26953125" style="18" bestFit="1" customWidth="1"/>
    <col min="6936" max="6936" width="20.7265625" style="18" customWidth="1"/>
    <col min="6937" max="6937" width="22" style="18" customWidth="1"/>
    <col min="6938" max="6941" width="21.26953125" style="18" customWidth="1"/>
    <col min="6942" max="6942" width="22.26953125" style="18" customWidth="1"/>
    <col min="6943" max="6944" width="11.453125" style="18"/>
    <col min="6945" max="6945" width="14.81640625" style="18" bestFit="1" customWidth="1"/>
    <col min="6946" max="7170" width="11.453125" style="18"/>
    <col min="7171" max="7171" width="34.453125" style="18" customWidth="1"/>
    <col min="7172" max="7173" width="19.453125" style="18" bestFit="1" customWidth="1"/>
    <col min="7174" max="7174" width="19.7265625" style="18" customWidth="1"/>
    <col min="7175" max="7176" width="20.453125" style="18" customWidth="1"/>
    <col min="7177" max="7178" width="19.7265625" style="18" customWidth="1"/>
    <col min="7179" max="7179" width="25.26953125" style="18" customWidth="1"/>
    <col min="7180" max="7180" width="26" style="18" customWidth="1"/>
    <col min="7181" max="7181" width="22.26953125" style="18" customWidth="1"/>
    <col min="7182" max="7182" width="24.81640625" style="18" customWidth="1"/>
    <col min="7183" max="7183" width="21.1796875" style="18" customWidth="1"/>
    <col min="7184" max="7184" width="21.453125" style="18" customWidth="1"/>
    <col min="7185" max="7185" width="27.81640625" style="18" customWidth="1"/>
    <col min="7186" max="7186" width="23.453125" style="18" customWidth="1"/>
    <col min="7187" max="7187" width="21.453125" style="18" customWidth="1"/>
    <col min="7188" max="7190" width="20.7265625" style="18" customWidth="1"/>
    <col min="7191" max="7191" width="32.26953125" style="18" bestFit="1" customWidth="1"/>
    <col min="7192" max="7192" width="20.7265625" style="18" customWidth="1"/>
    <col min="7193" max="7193" width="22" style="18" customWidth="1"/>
    <col min="7194" max="7197" width="21.26953125" style="18" customWidth="1"/>
    <col min="7198" max="7198" width="22.26953125" style="18" customWidth="1"/>
    <col min="7199" max="7200" width="11.453125" style="18"/>
    <col min="7201" max="7201" width="14.81640625" style="18" bestFit="1" customWidth="1"/>
    <col min="7202" max="7426" width="11.453125" style="18"/>
    <col min="7427" max="7427" width="34.453125" style="18" customWidth="1"/>
    <col min="7428" max="7429" width="19.453125" style="18" bestFit="1" customWidth="1"/>
    <col min="7430" max="7430" width="19.7265625" style="18" customWidth="1"/>
    <col min="7431" max="7432" width="20.453125" style="18" customWidth="1"/>
    <col min="7433" max="7434" width="19.7265625" style="18" customWidth="1"/>
    <col min="7435" max="7435" width="25.26953125" style="18" customWidth="1"/>
    <col min="7436" max="7436" width="26" style="18" customWidth="1"/>
    <col min="7437" max="7437" width="22.26953125" style="18" customWidth="1"/>
    <col min="7438" max="7438" width="24.81640625" style="18" customWidth="1"/>
    <col min="7439" max="7439" width="21.1796875" style="18" customWidth="1"/>
    <col min="7440" max="7440" width="21.453125" style="18" customWidth="1"/>
    <col min="7441" max="7441" width="27.81640625" style="18" customWidth="1"/>
    <col min="7442" max="7442" width="23.453125" style="18" customWidth="1"/>
    <col min="7443" max="7443" width="21.453125" style="18" customWidth="1"/>
    <col min="7444" max="7446" width="20.7265625" style="18" customWidth="1"/>
    <col min="7447" max="7447" width="32.26953125" style="18" bestFit="1" customWidth="1"/>
    <col min="7448" max="7448" width="20.7265625" style="18" customWidth="1"/>
    <col min="7449" max="7449" width="22" style="18" customWidth="1"/>
    <col min="7450" max="7453" width="21.26953125" style="18" customWidth="1"/>
    <col min="7454" max="7454" width="22.26953125" style="18" customWidth="1"/>
    <col min="7455" max="7456" width="11.453125" style="18"/>
    <col min="7457" max="7457" width="14.81640625" style="18" bestFit="1" customWidth="1"/>
    <col min="7458" max="7682" width="11.453125" style="18"/>
    <col min="7683" max="7683" width="34.453125" style="18" customWidth="1"/>
    <col min="7684" max="7685" width="19.453125" style="18" bestFit="1" customWidth="1"/>
    <col min="7686" max="7686" width="19.7265625" style="18" customWidth="1"/>
    <col min="7687" max="7688" width="20.453125" style="18" customWidth="1"/>
    <col min="7689" max="7690" width="19.7265625" style="18" customWidth="1"/>
    <col min="7691" max="7691" width="25.26953125" style="18" customWidth="1"/>
    <col min="7692" max="7692" width="26" style="18" customWidth="1"/>
    <col min="7693" max="7693" width="22.26953125" style="18" customWidth="1"/>
    <col min="7694" max="7694" width="24.81640625" style="18" customWidth="1"/>
    <col min="7695" max="7695" width="21.1796875" style="18" customWidth="1"/>
    <col min="7696" max="7696" width="21.453125" style="18" customWidth="1"/>
    <col min="7697" max="7697" width="27.81640625" style="18" customWidth="1"/>
    <col min="7698" max="7698" width="23.453125" style="18" customWidth="1"/>
    <col min="7699" max="7699" width="21.453125" style="18" customWidth="1"/>
    <col min="7700" max="7702" width="20.7265625" style="18" customWidth="1"/>
    <col min="7703" max="7703" width="32.26953125" style="18" bestFit="1" customWidth="1"/>
    <col min="7704" max="7704" width="20.7265625" style="18" customWidth="1"/>
    <col min="7705" max="7705" width="22" style="18" customWidth="1"/>
    <col min="7706" max="7709" width="21.26953125" style="18" customWidth="1"/>
    <col min="7710" max="7710" width="22.26953125" style="18" customWidth="1"/>
    <col min="7711" max="7712" width="11.453125" style="18"/>
    <col min="7713" max="7713" width="14.81640625" style="18" bestFit="1" customWidth="1"/>
    <col min="7714" max="7938" width="11.453125" style="18"/>
    <col min="7939" max="7939" width="34.453125" style="18" customWidth="1"/>
    <col min="7940" max="7941" width="19.453125" style="18" bestFit="1" customWidth="1"/>
    <col min="7942" max="7942" width="19.7265625" style="18" customWidth="1"/>
    <col min="7943" max="7944" width="20.453125" style="18" customWidth="1"/>
    <col min="7945" max="7946" width="19.7265625" style="18" customWidth="1"/>
    <col min="7947" max="7947" width="25.26953125" style="18" customWidth="1"/>
    <col min="7948" max="7948" width="26" style="18" customWidth="1"/>
    <col min="7949" max="7949" width="22.26953125" style="18" customWidth="1"/>
    <col min="7950" max="7950" width="24.81640625" style="18" customWidth="1"/>
    <col min="7951" max="7951" width="21.1796875" style="18" customWidth="1"/>
    <col min="7952" max="7952" width="21.453125" style="18" customWidth="1"/>
    <col min="7953" max="7953" width="27.81640625" style="18" customWidth="1"/>
    <col min="7954" max="7954" width="23.453125" style="18" customWidth="1"/>
    <col min="7955" max="7955" width="21.453125" style="18" customWidth="1"/>
    <col min="7956" max="7958" width="20.7265625" style="18" customWidth="1"/>
    <col min="7959" max="7959" width="32.26953125" style="18" bestFit="1" customWidth="1"/>
    <col min="7960" max="7960" width="20.7265625" style="18" customWidth="1"/>
    <col min="7961" max="7961" width="22" style="18" customWidth="1"/>
    <col min="7962" max="7965" width="21.26953125" style="18" customWidth="1"/>
    <col min="7966" max="7966" width="22.26953125" style="18" customWidth="1"/>
    <col min="7967" max="7968" width="11.453125" style="18"/>
    <col min="7969" max="7969" width="14.81640625" style="18" bestFit="1" customWidth="1"/>
    <col min="7970" max="8194" width="11.453125" style="18"/>
    <col min="8195" max="8195" width="34.453125" style="18" customWidth="1"/>
    <col min="8196" max="8197" width="19.453125" style="18" bestFit="1" customWidth="1"/>
    <col min="8198" max="8198" width="19.7265625" style="18" customWidth="1"/>
    <col min="8199" max="8200" width="20.453125" style="18" customWidth="1"/>
    <col min="8201" max="8202" width="19.7265625" style="18" customWidth="1"/>
    <col min="8203" max="8203" width="25.26953125" style="18" customWidth="1"/>
    <col min="8204" max="8204" width="26" style="18" customWidth="1"/>
    <col min="8205" max="8205" width="22.26953125" style="18" customWidth="1"/>
    <col min="8206" max="8206" width="24.81640625" style="18" customWidth="1"/>
    <col min="8207" max="8207" width="21.1796875" style="18" customWidth="1"/>
    <col min="8208" max="8208" width="21.453125" style="18" customWidth="1"/>
    <col min="8209" max="8209" width="27.81640625" style="18" customWidth="1"/>
    <col min="8210" max="8210" width="23.453125" style="18" customWidth="1"/>
    <col min="8211" max="8211" width="21.453125" style="18" customWidth="1"/>
    <col min="8212" max="8214" width="20.7265625" style="18" customWidth="1"/>
    <col min="8215" max="8215" width="32.26953125" style="18" bestFit="1" customWidth="1"/>
    <col min="8216" max="8216" width="20.7265625" style="18" customWidth="1"/>
    <col min="8217" max="8217" width="22" style="18" customWidth="1"/>
    <col min="8218" max="8221" width="21.26953125" style="18" customWidth="1"/>
    <col min="8222" max="8222" width="22.26953125" style="18" customWidth="1"/>
    <col min="8223" max="8224" width="11.453125" style="18"/>
    <col min="8225" max="8225" width="14.81640625" style="18" bestFit="1" customWidth="1"/>
    <col min="8226" max="8450" width="11.453125" style="18"/>
    <col min="8451" max="8451" width="34.453125" style="18" customWidth="1"/>
    <col min="8452" max="8453" width="19.453125" style="18" bestFit="1" customWidth="1"/>
    <col min="8454" max="8454" width="19.7265625" style="18" customWidth="1"/>
    <col min="8455" max="8456" width="20.453125" style="18" customWidth="1"/>
    <col min="8457" max="8458" width="19.7265625" style="18" customWidth="1"/>
    <col min="8459" max="8459" width="25.26953125" style="18" customWidth="1"/>
    <col min="8460" max="8460" width="26" style="18" customWidth="1"/>
    <col min="8461" max="8461" width="22.26953125" style="18" customWidth="1"/>
    <col min="8462" max="8462" width="24.81640625" style="18" customWidth="1"/>
    <col min="8463" max="8463" width="21.1796875" style="18" customWidth="1"/>
    <col min="8464" max="8464" width="21.453125" style="18" customWidth="1"/>
    <col min="8465" max="8465" width="27.81640625" style="18" customWidth="1"/>
    <col min="8466" max="8466" width="23.453125" style="18" customWidth="1"/>
    <col min="8467" max="8467" width="21.453125" style="18" customWidth="1"/>
    <col min="8468" max="8470" width="20.7265625" style="18" customWidth="1"/>
    <col min="8471" max="8471" width="32.26953125" style="18" bestFit="1" customWidth="1"/>
    <col min="8472" max="8472" width="20.7265625" style="18" customWidth="1"/>
    <col min="8473" max="8473" width="22" style="18" customWidth="1"/>
    <col min="8474" max="8477" width="21.26953125" style="18" customWidth="1"/>
    <col min="8478" max="8478" width="22.26953125" style="18" customWidth="1"/>
    <col min="8479" max="8480" width="11.453125" style="18"/>
    <col min="8481" max="8481" width="14.81640625" style="18" bestFit="1" customWidth="1"/>
    <col min="8482" max="8706" width="11.453125" style="18"/>
    <col min="8707" max="8707" width="34.453125" style="18" customWidth="1"/>
    <col min="8708" max="8709" width="19.453125" style="18" bestFit="1" customWidth="1"/>
    <col min="8710" max="8710" width="19.7265625" style="18" customWidth="1"/>
    <col min="8711" max="8712" width="20.453125" style="18" customWidth="1"/>
    <col min="8713" max="8714" width="19.7265625" style="18" customWidth="1"/>
    <col min="8715" max="8715" width="25.26953125" style="18" customWidth="1"/>
    <col min="8716" max="8716" width="26" style="18" customWidth="1"/>
    <col min="8717" max="8717" width="22.26953125" style="18" customWidth="1"/>
    <col min="8718" max="8718" width="24.81640625" style="18" customWidth="1"/>
    <col min="8719" max="8719" width="21.1796875" style="18" customWidth="1"/>
    <col min="8720" max="8720" width="21.453125" style="18" customWidth="1"/>
    <col min="8721" max="8721" width="27.81640625" style="18" customWidth="1"/>
    <col min="8722" max="8722" width="23.453125" style="18" customWidth="1"/>
    <col min="8723" max="8723" width="21.453125" style="18" customWidth="1"/>
    <col min="8724" max="8726" width="20.7265625" style="18" customWidth="1"/>
    <col min="8727" max="8727" width="32.26953125" style="18" bestFit="1" customWidth="1"/>
    <col min="8728" max="8728" width="20.7265625" style="18" customWidth="1"/>
    <col min="8729" max="8729" width="22" style="18" customWidth="1"/>
    <col min="8730" max="8733" width="21.26953125" style="18" customWidth="1"/>
    <col min="8734" max="8734" width="22.26953125" style="18" customWidth="1"/>
    <col min="8735" max="8736" width="11.453125" style="18"/>
    <col min="8737" max="8737" width="14.81640625" style="18" bestFit="1" customWidth="1"/>
    <col min="8738" max="8962" width="11.453125" style="18"/>
    <col min="8963" max="8963" width="34.453125" style="18" customWidth="1"/>
    <col min="8964" max="8965" width="19.453125" style="18" bestFit="1" customWidth="1"/>
    <col min="8966" max="8966" width="19.7265625" style="18" customWidth="1"/>
    <col min="8967" max="8968" width="20.453125" style="18" customWidth="1"/>
    <col min="8969" max="8970" width="19.7265625" style="18" customWidth="1"/>
    <col min="8971" max="8971" width="25.26953125" style="18" customWidth="1"/>
    <col min="8972" max="8972" width="26" style="18" customWidth="1"/>
    <col min="8973" max="8973" width="22.26953125" style="18" customWidth="1"/>
    <col min="8974" max="8974" width="24.81640625" style="18" customWidth="1"/>
    <col min="8975" max="8975" width="21.1796875" style="18" customWidth="1"/>
    <col min="8976" max="8976" width="21.453125" style="18" customWidth="1"/>
    <col min="8977" max="8977" width="27.81640625" style="18" customWidth="1"/>
    <col min="8978" max="8978" width="23.453125" style="18" customWidth="1"/>
    <col min="8979" max="8979" width="21.453125" style="18" customWidth="1"/>
    <col min="8980" max="8982" width="20.7265625" style="18" customWidth="1"/>
    <col min="8983" max="8983" width="32.26953125" style="18" bestFit="1" customWidth="1"/>
    <col min="8984" max="8984" width="20.7265625" style="18" customWidth="1"/>
    <col min="8985" max="8985" width="22" style="18" customWidth="1"/>
    <col min="8986" max="8989" width="21.26953125" style="18" customWidth="1"/>
    <col min="8990" max="8990" width="22.26953125" style="18" customWidth="1"/>
    <col min="8991" max="8992" width="11.453125" style="18"/>
    <col min="8993" max="8993" width="14.81640625" style="18" bestFit="1" customWidth="1"/>
    <col min="8994" max="9218" width="11.453125" style="18"/>
    <col min="9219" max="9219" width="34.453125" style="18" customWidth="1"/>
    <col min="9220" max="9221" width="19.453125" style="18" bestFit="1" customWidth="1"/>
    <col min="9222" max="9222" width="19.7265625" style="18" customWidth="1"/>
    <col min="9223" max="9224" width="20.453125" style="18" customWidth="1"/>
    <col min="9225" max="9226" width="19.7265625" style="18" customWidth="1"/>
    <col min="9227" max="9227" width="25.26953125" style="18" customWidth="1"/>
    <col min="9228" max="9228" width="26" style="18" customWidth="1"/>
    <col min="9229" max="9229" width="22.26953125" style="18" customWidth="1"/>
    <col min="9230" max="9230" width="24.81640625" style="18" customWidth="1"/>
    <col min="9231" max="9231" width="21.1796875" style="18" customWidth="1"/>
    <col min="9232" max="9232" width="21.453125" style="18" customWidth="1"/>
    <col min="9233" max="9233" width="27.81640625" style="18" customWidth="1"/>
    <col min="9234" max="9234" width="23.453125" style="18" customWidth="1"/>
    <col min="9235" max="9235" width="21.453125" style="18" customWidth="1"/>
    <col min="9236" max="9238" width="20.7265625" style="18" customWidth="1"/>
    <col min="9239" max="9239" width="32.26953125" style="18" bestFit="1" customWidth="1"/>
    <col min="9240" max="9240" width="20.7265625" style="18" customWidth="1"/>
    <col min="9241" max="9241" width="22" style="18" customWidth="1"/>
    <col min="9242" max="9245" width="21.26953125" style="18" customWidth="1"/>
    <col min="9246" max="9246" width="22.26953125" style="18" customWidth="1"/>
    <col min="9247" max="9248" width="11.453125" style="18"/>
    <col min="9249" max="9249" width="14.81640625" style="18" bestFit="1" customWidth="1"/>
    <col min="9250" max="9474" width="11.453125" style="18"/>
    <col min="9475" max="9475" width="34.453125" style="18" customWidth="1"/>
    <col min="9476" max="9477" width="19.453125" style="18" bestFit="1" customWidth="1"/>
    <col min="9478" max="9478" width="19.7265625" style="18" customWidth="1"/>
    <col min="9479" max="9480" width="20.453125" style="18" customWidth="1"/>
    <col min="9481" max="9482" width="19.7265625" style="18" customWidth="1"/>
    <col min="9483" max="9483" width="25.26953125" style="18" customWidth="1"/>
    <col min="9484" max="9484" width="26" style="18" customWidth="1"/>
    <col min="9485" max="9485" width="22.26953125" style="18" customWidth="1"/>
    <col min="9486" max="9486" width="24.81640625" style="18" customWidth="1"/>
    <col min="9487" max="9487" width="21.1796875" style="18" customWidth="1"/>
    <col min="9488" max="9488" width="21.453125" style="18" customWidth="1"/>
    <col min="9489" max="9489" width="27.81640625" style="18" customWidth="1"/>
    <col min="9490" max="9490" width="23.453125" style="18" customWidth="1"/>
    <col min="9491" max="9491" width="21.453125" style="18" customWidth="1"/>
    <col min="9492" max="9494" width="20.7265625" style="18" customWidth="1"/>
    <col min="9495" max="9495" width="32.26953125" style="18" bestFit="1" customWidth="1"/>
    <col min="9496" max="9496" width="20.7265625" style="18" customWidth="1"/>
    <col min="9497" max="9497" width="22" style="18" customWidth="1"/>
    <col min="9498" max="9501" width="21.26953125" style="18" customWidth="1"/>
    <col min="9502" max="9502" width="22.26953125" style="18" customWidth="1"/>
    <col min="9503" max="9504" width="11.453125" style="18"/>
    <col min="9505" max="9505" width="14.81640625" style="18" bestFit="1" customWidth="1"/>
    <col min="9506" max="9730" width="11.453125" style="18"/>
    <col min="9731" max="9731" width="34.453125" style="18" customWidth="1"/>
    <col min="9732" max="9733" width="19.453125" style="18" bestFit="1" customWidth="1"/>
    <col min="9734" max="9734" width="19.7265625" style="18" customWidth="1"/>
    <col min="9735" max="9736" width="20.453125" style="18" customWidth="1"/>
    <col min="9737" max="9738" width="19.7265625" style="18" customWidth="1"/>
    <col min="9739" max="9739" width="25.26953125" style="18" customWidth="1"/>
    <col min="9740" max="9740" width="26" style="18" customWidth="1"/>
    <col min="9741" max="9741" width="22.26953125" style="18" customWidth="1"/>
    <col min="9742" max="9742" width="24.81640625" style="18" customWidth="1"/>
    <col min="9743" max="9743" width="21.1796875" style="18" customWidth="1"/>
    <col min="9744" max="9744" width="21.453125" style="18" customWidth="1"/>
    <col min="9745" max="9745" width="27.81640625" style="18" customWidth="1"/>
    <col min="9746" max="9746" width="23.453125" style="18" customWidth="1"/>
    <col min="9747" max="9747" width="21.453125" style="18" customWidth="1"/>
    <col min="9748" max="9750" width="20.7265625" style="18" customWidth="1"/>
    <col min="9751" max="9751" width="32.26953125" style="18" bestFit="1" customWidth="1"/>
    <col min="9752" max="9752" width="20.7265625" style="18" customWidth="1"/>
    <col min="9753" max="9753" width="22" style="18" customWidth="1"/>
    <col min="9754" max="9757" width="21.26953125" style="18" customWidth="1"/>
    <col min="9758" max="9758" width="22.26953125" style="18" customWidth="1"/>
    <col min="9759" max="9760" width="11.453125" style="18"/>
    <col min="9761" max="9761" width="14.81640625" style="18" bestFit="1" customWidth="1"/>
    <col min="9762" max="9986" width="11.453125" style="18"/>
    <col min="9987" max="9987" width="34.453125" style="18" customWidth="1"/>
    <col min="9988" max="9989" width="19.453125" style="18" bestFit="1" customWidth="1"/>
    <col min="9990" max="9990" width="19.7265625" style="18" customWidth="1"/>
    <col min="9991" max="9992" width="20.453125" style="18" customWidth="1"/>
    <col min="9993" max="9994" width="19.7265625" style="18" customWidth="1"/>
    <col min="9995" max="9995" width="25.26953125" style="18" customWidth="1"/>
    <col min="9996" max="9996" width="26" style="18" customWidth="1"/>
    <col min="9997" max="9997" width="22.26953125" style="18" customWidth="1"/>
    <col min="9998" max="9998" width="24.81640625" style="18" customWidth="1"/>
    <col min="9999" max="9999" width="21.1796875" style="18" customWidth="1"/>
    <col min="10000" max="10000" width="21.453125" style="18" customWidth="1"/>
    <col min="10001" max="10001" width="27.81640625" style="18" customWidth="1"/>
    <col min="10002" max="10002" width="23.453125" style="18" customWidth="1"/>
    <col min="10003" max="10003" width="21.453125" style="18" customWidth="1"/>
    <col min="10004" max="10006" width="20.7265625" style="18" customWidth="1"/>
    <col min="10007" max="10007" width="32.26953125" style="18" bestFit="1" customWidth="1"/>
    <col min="10008" max="10008" width="20.7265625" style="18" customWidth="1"/>
    <col min="10009" max="10009" width="22" style="18" customWidth="1"/>
    <col min="10010" max="10013" width="21.26953125" style="18" customWidth="1"/>
    <col min="10014" max="10014" width="22.26953125" style="18" customWidth="1"/>
    <col min="10015" max="10016" width="11.453125" style="18"/>
    <col min="10017" max="10017" width="14.81640625" style="18" bestFit="1" customWidth="1"/>
    <col min="10018" max="10242" width="11.453125" style="18"/>
    <col min="10243" max="10243" width="34.453125" style="18" customWidth="1"/>
    <col min="10244" max="10245" width="19.453125" style="18" bestFit="1" customWidth="1"/>
    <col min="10246" max="10246" width="19.7265625" style="18" customWidth="1"/>
    <col min="10247" max="10248" width="20.453125" style="18" customWidth="1"/>
    <col min="10249" max="10250" width="19.7265625" style="18" customWidth="1"/>
    <col min="10251" max="10251" width="25.26953125" style="18" customWidth="1"/>
    <col min="10252" max="10252" width="26" style="18" customWidth="1"/>
    <col min="10253" max="10253" width="22.26953125" style="18" customWidth="1"/>
    <col min="10254" max="10254" width="24.81640625" style="18" customWidth="1"/>
    <col min="10255" max="10255" width="21.1796875" style="18" customWidth="1"/>
    <col min="10256" max="10256" width="21.453125" style="18" customWidth="1"/>
    <col min="10257" max="10257" width="27.81640625" style="18" customWidth="1"/>
    <col min="10258" max="10258" width="23.453125" style="18" customWidth="1"/>
    <col min="10259" max="10259" width="21.453125" style="18" customWidth="1"/>
    <col min="10260" max="10262" width="20.7265625" style="18" customWidth="1"/>
    <col min="10263" max="10263" width="32.26953125" style="18" bestFit="1" customWidth="1"/>
    <col min="10264" max="10264" width="20.7265625" style="18" customWidth="1"/>
    <col min="10265" max="10265" width="22" style="18" customWidth="1"/>
    <col min="10266" max="10269" width="21.26953125" style="18" customWidth="1"/>
    <col min="10270" max="10270" width="22.26953125" style="18" customWidth="1"/>
    <col min="10271" max="10272" width="11.453125" style="18"/>
    <col min="10273" max="10273" width="14.81640625" style="18" bestFit="1" customWidth="1"/>
    <col min="10274" max="10498" width="11.453125" style="18"/>
    <col min="10499" max="10499" width="34.453125" style="18" customWidth="1"/>
    <col min="10500" max="10501" width="19.453125" style="18" bestFit="1" customWidth="1"/>
    <col min="10502" max="10502" width="19.7265625" style="18" customWidth="1"/>
    <col min="10503" max="10504" width="20.453125" style="18" customWidth="1"/>
    <col min="10505" max="10506" width="19.7265625" style="18" customWidth="1"/>
    <col min="10507" max="10507" width="25.26953125" style="18" customWidth="1"/>
    <col min="10508" max="10508" width="26" style="18" customWidth="1"/>
    <col min="10509" max="10509" width="22.26953125" style="18" customWidth="1"/>
    <col min="10510" max="10510" width="24.81640625" style="18" customWidth="1"/>
    <col min="10511" max="10511" width="21.1796875" style="18" customWidth="1"/>
    <col min="10512" max="10512" width="21.453125" style="18" customWidth="1"/>
    <col min="10513" max="10513" width="27.81640625" style="18" customWidth="1"/>
    <col min="10514" max="10514" width="23.453125" style="18" customWidth="1"/>
    <col min="10515" max="10515" width="21.453125" style="18" customWidth="1"/>
    <col min="10516" max="10518" width="20.7265625" style="18" customWidth="1"/>
    <col min="10519" max="10519" width="32.26953125" style="18" bestFit="1" customWidth="1"/>
    <col min="10520" max="10520" width="20.7265625" style="18" customWidth="1"/>
    <col min="10521" max="10521" width="22" style="18" customWidth="1"/>
    <col min="10522" max="10525" width="21.26953125" style="18" customWidth="1"/>
    <col min="10526" max="10526" width="22.26953125" style="18" customWidth="1"/>
    <col min="10527" max="10528" width="11.453125" style="18"/>
    <col min="10529" max="10529" width="14.81640625" style="18" bestFit="1" customWidth="1"/>
    <col min="10530" max="10754" width="11.453125" style="18"/>
    <col min="10755" max="10755" width="34.453125" style="18" customWidth="1"/>
    <col min="10756" max="10757" width="19.453125" style="18" bestFit="1" customWidth="1"/>
    <col min="10758" max="10758" width="19.7265625" style="18" customWidth="1"/>
    <col min="10759" max="10760" width="20.453125" style="18" customWidth="1"/>
    <col min="10761" max="10762" width="19.7265625" style="18" customWidth="1"/>
    <col min="10763" max="10763" width="25.26953125" style="18" customWidth="1"/>
    <col min="10764" max="10764" width="26" style="18" customWidth="1"/>
    <col min="10765" max="10765" width="22.26953125" style="18" customWidth="1"/>
    <col min="10766" max="10766" width="24.81640625" style="18" customWidth="1"/>
    <col min="10767" max="10767" width="21.1796875" style="18" customWidth="1"/>
    <col min="10768" max="10768" width="21.453125" style="18" customWidth="1"/>
    <col min="10769" max="10769" width="27.81640625" style="18" customWidth="1"/>
    <col min="10770" max="10770" width="23.453125" style="18" customWidth="1"/>
    <col min="10771" max="10771" width="21.453125" style="18" customWidth="1"/>
    <col min="10772" max="10774" width="20.7265625" style="18" customWidth="1"/>
    <col min="10775" max="10775" width="32.26953125" style="18" bestFit="1" customWidth="1"/>
    <col min="10776" max="10776" width="20.7265625" style="18" customWidth="1"/>
    <col min="10777" max="10777" width="22" style="18" customWidth="1"/>
    <col min="10778" max="10781" width="21.26953125" style="18" customWidth="1"/>
    <col min="10782" max="10782" width="22.26953125" style="18" customWidth="1"/>
    <col min="10783" max="10784" width="11.453125" style="18"/>
    <col min="10785" max="10785" width="14.81640625" style="18" bestFit="1" customWidth="1"/>
    <col min="10786" max="11010" width="11.453125" style="18"/>
    <col min="11011" max="11011" width="34.453125" style="18" customWidth="1"/>
    <col min="11012" max="11013" width="19.453125" style="18" bestFit="1" customWidth="1"/>
    <col min="11014" max="11014" width="19.7265625" style="18" customWidth="1"/>
    <col min="11015" max="11016" width="20.453125" style="18" customWidth="1"/>
    <col min="11017" max="11018" width="19.7265625" style="18" customWidth="1"/>
    <col min="11019" max="11019" width="25.26953125" style="18" customWidth="1"/>
    <col min="11020" max="11020" width="26" style="18" customWidth="1"/>
    <col min="11021" max="11021" width="22.26953125" style="18" customWidth="1"/>
    <col min="11022" max="11022" width="24.81640625" style="18" customWidth="1"/>
    <col min="11023" max="11023" width="21.1796875" style="18" customWidth="1"/>
    <col min="11024" max="11024" width="21.453125" style="18" customWidth="1"/>
    <col min="11025" max="11025" width="27.81640625" style="18" customWidth="1"/>
    <col min="11026" max="11026" width="23.453125" style="18" customWidth="1"/>
    <col min="11027" max="11027" width="21.453125" style="18" customWidth="1"/>
    <col min="11028" max="11030" width="20.7265625" style="18" customWidth="1"/>
    <col min="11031" max="11031" width="32.26953125" style="18" bestFit="1" customWidth="1"/>
    <col min="11032" max="11032" width="20.7265625" style="18" customWidth="1"/>
    <col min="11033" max="11033" width="22" style="18" customWidth="1"/>
    <col min="11034" max="11037" width="21.26953125" style="18" customWidth="1"/>
    <col min="11038" max="11038" width="22.26953125" style="18" customWidth="1"/>
    <col min="11039" max="11040" width="11.453125" style="18"/>
    <col min="11041" max="11041" width="14.81640625" style="18" bestFit="1" customWidth="1"/>
    <col min="11042" max="11266" width="11.453125" style="18"/>
    <col min="11267" max="11267" width="34.453125" style="18" customWidth="1"/>
    <col min="11268" max="11269" width="19.453125" style="18" bestFit="1" customWidth="1"/>
    <col min="11270" max="11270" width="19.7265625" style="18" customWidth="1"/>
    <col min="11271" max="11272" width="20.453125" style="18" customWidth="1"/>
    <col min="11273" max="11274" width="19.7265625" style="18" customWidth="1"/>
    <col min="11275" max="11275" width="25.26953125" style="18" customWidth="1"/>
    <col min="11276" max="11276" width="26" style="18" customWidth="1"/>
    <col min="11277" max="11277" width="22.26953125" style="18" customWidth="1"/>
    <col min="11278" max="11278" width="24.81640625" style="18" customWidth="1"/>
    <col min="11279" max="11279" width="21.1796875" style="18" customWidth="1"/>
    <col min="11280" max="11280" width="21.453125" style="18" customWidth="1"/>
    <col min="11281" max="11281" width="27.81640625" style="18" customWidth="1"/>
    <col min="11282" max="11282" width="23.453125" style="18" customWidth="1"/>
    <col min="11283" max="11283" width="21.453125" style="18" customWidth="1"/>
    <col min="11284" max="11286" width="20.7265625" style="18" customWidth="1"/>
    <col min="11287" max="11287" width="32.26953125" style="18" bestFit="1" customWidth="1"/>
    <col min="11288" max="11288" width="20.7265625" style="18" customWidth="1"/>
    <col min="11289" max="11289" width="22" style="18" customWidth="1"/>
    <col min="11290" max="11293" width="21.26953125" style="18" customWidth="1"/>
    <col min="11294" max="11294" width="22.26953125" style="18" customWidth="1"/>
    <col min="11295" max="11296" width="11.453125" style="18"/>
    <col min="11297" max="11297" width="14.81640625" style="18" bestFit="1" customWidth="1"/>
    <col min="11298" max="11522" width="11.453125" style="18"/>
    <col min="11523" max="11523" width="34.453125" style="18" customWidth="1"/>
    <col min="11524" max="11525" width="19.453125" style="18" bestFit="1" customWidth="1"/>
    <col min="11526" max="11526" width="19.7265625" style="18" customWidth="1"/>
    <col min="11527" max="11528" width="20.453125" style="18" customWidth="1"/>
    <col min="11529" max="11530" width="19.7265625" style="18" customWidth="1"/>
    <col min="11531" max="11531" width="25.26953125" style="18" customWidth="1"/>
    <col min="11532" max="11532" width="26" style="18" customWidth="1"/>
    <col min="11533" max="11533" width="22.26953125" style="18" customWidth="1"/>
    <col min="11534" max="11534" width="24.81640625" style="18" customWidth="1"/>
    <col min="11535" max="11535" width="21.1796875" style="18" customWidth="1"/>
    <col min="11536" max="11536" width="21.453125" style="18" customWidth="1"/>
    <col min="11537" max="11537" width="27.81640625" style="18" customWidth="1"/>
    <col min="11538" max="11538" width="23.453125" style="18" customWidth="1"/>
    <col min="11539" max="11539" width="21.453125" style="18" customWidth="1"/>
    <col min="11540" max="11542" width="20.7265625" style="18" customWidth="1"/>
    <col min="11543" max="11543" width="32.26953125" style="18" bestFit="1" customWidth="1"/>
    <col min="11544" max="11544" width="20.7265625" style="18" customWidth="1"/>
    <col min="11545" max="11545" width="22" style="18" customWidth="1"/>
    <col min="11546" max="11549" width="21.26953125" style="18" customWidth="1"/>
    <col min="11550" max="11550" width="22.26953125" style="18" customWidth="1"/>
    <col min="11551" max="11552" width="11.453125" style="18"/>
    <col min="11553" max="11553" width="14.81640625" style="18" bestFit="1" customWidth="1"/>
    <col min="11554" max="11778" width="11.453125" style="18"/>
    <col min="11779" max="11779" width="34.453125" style="18" customWidth="1"/>
    <col min="11780" max="11781" width="19.453125" style="18" bestFit="1" customWidth="1"/>
    <col min="11782" max="11782" width="19.7265625" style="18" customWidth="1"/>
    <col min="11783" max="11784" width="20.453125" style="18" customWidth="1"/>
    <col min="11785" max="11786" width="19.7265625" style="18" customWidth="1"/>
    <col min="11787" max="11787" width="25.26953125" style="18" customWidth="1"/>
    <col min="11788" max="11788" width="26" style="18" customWidth="1"/>
    <col min="11789" max="11789" width="22.26953125" style="18" customWidth="1"/>
    <col min="11790" max="11790" width="24.81640625" style="18" customWidth="1"/>
    <col min="11791" max="11791" width="21.1796875" style="18" customWidth="1"/>
    <col min="11792" max="11792" width="21.453125" style="18" customWidth="1"/>
    <col min="11793" max="11793" width="27.81640625" style="18" customWidth="1"/>
    <col min="11794" max="11794" width="23.453125" style="18" customWidth="1"/>
    <col min="11795" max="11795" width="21.453125" style="18" customWidth="1"/>
    <col min="11796" max="11798" width="20.7265625" style="18" customWidth="1"/>
    <col min="11799" max="11799" width="32.26953125" style="18" bestFit="1" customWidth="1"/>
    <col min="11800" max="11800" width="20.7265625" style="18" customWidth="1"/>
    <col min="11801" max="11801" width="22" style="18" customWidth="1"/>
    <col min="11802" max="11805" width="21.26953125" style="18" customWidth="1"/>
    <col min="11806" max="11806" width="22.26953125" style="18" customWidth="1"/>
    <col min="11807" max="11808" width="11.453125" style="18"/>
    <col min="11809" max="11809" width="14.81640625" style="18" bestFit="1" customWidth="1"/>
    <col min="11810" max="12034" width="11.453125" style="18"/>
    <col min="12035" max="12035" width="34.453125" style="18" customWidth="1"/>
    <col min="12036" max="12037" width="19.453125" style="18" bestFit="1" customWidth="1"/>
    <col min="12038" max="12038" width="19.7265625" style="18" customWidth="1"/>
    <col min="12039" max="12040" width="20.453125" style="18" customWidth="1"/>
    <col min="12041" max="12042" width="19.7265625" style="18" customWidth="1"/>
    <col min="12043" max="12043" width="25.26953125" style="18" customWidth="1"/>
    <col min="12044" max="12044" width="26" style="18" customWidth="1"/>
    <col min="12045" max="12045" width="22.26953125" style="18" customWidth="1"/>
    <col min="12046" max="12046" width="24.81640625" style="18" customWidth="1"/>
    <col min="12047" max="12047" width="21.1796875" style="18" customWidth="1"/>
    <col min="12048" max="12048" width="21.453125" style="18" customWidth="1"/>
    <col min="12049" max="12049" width="27.81640625" style="18" customWidth="1"/>
    <col min="12050" max="12050" width="23.453125" style="18" customWidth="1"/>
    <col min="12051" max="12051" width="21.453125" style="18" customWidth="1"/>
    <col min="12052" max="12054" width="20.7265625" style="18" customWidth="1"/>
    <col min="12055" max="12055" width="32.26953125" style="18" bestFit="1" customWidth="1"/>
    <col min="12056" max="12056" width="20.7265625" style="18" customWidth="1"/>
    <col min="12057" max="12057" width="22" style="18" customWidth="1"/>
    <col min="12058" max="12061" width="21.26953125" style="18" customWidth="1"/>
    <col min="12062" max="12062" width="22.26953125" style="18" customWidth="1"/>
    <col min="12063" max="12064" width="11.453125" style="18"/>
    <col min="12065" max="12065" width="14.81640625" style="18" bestFit="1" customWidth="1"/>
    <col min="12066" max="12290" width="11.453125" style="18"/>
    <col min="12291" max="12291" width="34.453125" style="18" customWidth="1"/>
    <col min="12292" max="12293" width="19.453125" style="18" bestFit="1" customWidth="1"/>
    <col min="12294" max="12294" width="19.7265625" style="18" customWidth="1"/>
    <col min="12295" max="12296" width="20.453125" style="18" customWidth="1"/>
    <col min="12297" max="12298" width="19.7265625" style="18" customWidth="1"/>
    <col min="12299" max="12299" width="25.26953125" style="18" customWidth="1"/>
    <col min="12300" max="12300" width="26" style="18" customWidth="1"/>
    <col min="12301" max="12301" width="22.26953125" style="18" customWidth="1"/>
    <col min="12302" max="12302" width="24.81640625" style="18" customWidth="1"/>
    <col min="12303" max="12303" width="21.1796875" style="18" customWidth="1"/>
    <col min="12304" max="12304" width="21.453125" style="18" customWidth="1"/>
    <col min="12305" max="12305" width="27.81640625" style="18" customWidth="1"/>
    <col min="12306" max="12306" width="23.453125" style="18" customWidth="1"/>
    <col min="12307" max="12307" width="21.453125" style="18" customWidth="1"/>
    <col min="12308" max="12310" width="20.7265625" style="18" customWidth="1"/>
    <col min="12311" max="12311" width="32.26953125" style="18" bestFit="1" customWidth="1"/>
    <col min="12312" max="12312" width="20.7265625" style="18" customWidth="1"/>
    <col min="12313" max="12313" width="22" style="18" customWidth="1"/>
    <col min="12314" max="12317" width="21.26953125" style="18" customWidth="1"/>
    <col min="12318" max="12318" width="22.26953125" style="18" customWidth="1"/>
    <col min="12319" max="12320" width="11.453125" style="18"/>
    <col min="12321" max="12321" width="14.81640625" style="18" bestFit="1" customWidth="1"/>
    <col min="12322" max="12546" width="11.453125" style="18"/>
    <col min="12547" max="12547" width="34.453125" style="18" customWidth="1"/>
    <col min="12548" max="12549" width="19.453125" style="18" bestFit="1" customWidth="1"/>
    <col min="12550" max="12550" width="19.7265625" style="18" customWidth="1"/>
    <col min="12551" max="12552" width="20.453125" style="18" customWidth="1"/>
    <col min="12553" max="12554" width="19.7265625" style="18" customWidth="1"/>
    <col min="12555" max="12555" width="25.26953125" style="18" customWidth="1"/>
    <col min="12556" max="12556" width="26" style="18" customWidth="1"/>
    <col min="12557" max="12557" width="22.26953125" style="18" customWidth="1"/>
    <col min="12558" max="12558" width="24.81640625" style="18" customWidth="1"/>
    <col min="12559" max="12559" width="21.1796875" style="18" customWidth="1"/>
    <col min="12560" max="12560" width="21.453125" style="18" customWidth="1"/>
    <col min="12561" max="12561" width="27.81640625" style="18" customWidth="1"/>
    <col min="12562" max="12562" width="23.453125" style="18" customWidth="1"/>
    <col min="12563" max="12563" width="21.453125" style="18" customWidth="1"/>
    <col min="12564" max="12566" width="20.7265625" style="18" customWidth="1"/>
    <col min="12567" max="12567" width="32.26953125" style="18" bestFit="1" customWidth="1"/>
    <col min="12568" max="12568" width="20.7265625" style="18" customWidth="1"/>
    <col min="12569" max="12569" width="22" style="18" customWidth="1"/>
    <col min="12570" max="12573" width="21.26953125" style="18" customWidth="1"/>
    <col min="12574" max="12574" width="22.26953125" style="18" customWidth="1"/>
    <col min="12575" max="12576" width="11.453125" style="18"/>
    <col min="12577" max="12577" width="14.81640625" style="18" bestFit="1" customWidth="1"/>
    <col min="12578" max="12802" width="11.453125" style="18"/>
    <col min="12803" max="12803" width="34.453125" style="18" customWidth="1"/>
    <col min="12804" max="12805" width="19.453125" style="18" bestFit="1" customWidth="1"/>
    <col min="12806" max="12806" width="19.7265625" style="18" customWidth="1"/>
    <col min="12807" max="12808" width="20.453125" style="18" customWidth="1"/>
    <col min="12809" max="12810" width="19.7265625" style="18" customWidth="1"/>
    <col min="12811" max="12811" width="25.26953125" style="18" customWidth="1"/>
    <col min="12812" max="12812" width="26" style="18" customWidth="1"/>
    <col min="12813" max="12813" width="22.26953125" style="18" customWidth="1"/>
    <col min="12814" max="12814" width="24.81640625" style="18" customWidth="1"/>
    <col min="12815" max="12815" width="21.1796875" style="18" customWidth="1"/>
    <col min="12816" max="12816" width="21.453125" style="18" customWidth="1"/>
    <col min="12817" max="12817" width="27.81640625" style="18" customWidth="1"/>
    <col min="12818" max="12818" width="23.453125" style="18" customWidth="1"/>
    <col min="12819" max="12819" width="21.453125" style="18" customWidth="1"/>
    <col min="12820" max="12822" width="20.7265625" style="18" customWidth="1"/>
    <col min="12823" max="12823" width="32.26953125" style="18" bestFit="1" customWidth="1"/>
    <col min="12824" max="12824" width="20.7265625" style="18" customWidth="1"/>
    <col min="12825" max="12825" width="22" style="18" customWidth="1"/>
    <col min="12826" max="12829" width="21.26953125" style="18" customWidth="1"/>
    <col min="12830" max="12830" width="22.26953125" style="18" customWidth="1"/>
    <col min="12831" max="12832" width="11.453125" style="18"/>
    <col min="12833" max="12833" width="14.81640625" style="18" bestFit="1" customWidth="1"/>
    <col min="12834" max="13058" width="11.453125" style="18"/>
    <col min="13059" max="13059" width="34.453125" style="18" customWidth="1"/>
    <col min="13060" max="13061" width="19.453125" style="18" bestFit="1" customWidth="1"/>
    <col min="13062" max="13062" width="19.7265625" style="18" customWidth="1"/>
    <col min="13063" max="13064" width="20.453125" style="18" customWidth="1"/>
    <col min="13065" max="13066" width="19.7265625" style="18" customWidth="1"/>
    <col min="13067" max="13067" width="25.26953125" style="18" customWidth="1"/>
    <col min="13068" max="13068" width="26" style="18" customWidth="1"/>
    <col min="13069" max="13069" width="22.26953125" style="18" customWidth="1"/>
    <col min="13070" max="13070" width="24.81640625" style="18" customWidth="1"/>
    <col min="13071" max="13071" width="21.1796875" style="18" customWidth="1"/>
    <col min="13072" max="13072" width="21.453125" style="18" customWidth="1"/>
    <col min="13073" max="13073" width="27.81640625" style="18" customWidth="1"/>
    <col min="13074" max="13074" width="23.453125" style="18" customWidth="1"/>
    <col min="13075" max="13075" width="21.453125" style="18" customWidth="1"/>
    <col min="13076" max="13078" width="20.7265625" style="18" customWidth="1"/>
    <col min="13079" max="13079" width="32.26953125" style="18" bestFit="1" customWidth="1"/>
    <col min="13080" max="13080" width="20.7265625" style="18" customWidth="1"/>
    <col min="13081" max="13081" width="22" style="18" customWidth="1"/>
    <col min="13082" max="13085" width="21.26953125" style="18" customWidth="1"/>
    <col min="13086" max="13086" width="22.26953125" style="18" customWidth="1"/>
    <col min="13087" max="13088" width="11.453125" style="18"/>
    <col min="13089" max="13089" width="14.81640625" style="18" bestFit="1" customWidth="1"/>
    <col min="13090" max="13314" width="11.453125" style="18"/>
    <col min="13315" max="13315" width="34.453125" style="18" customWidth="1"/>
    <col min="13316" max="13317" width="19.453125" style="18" bestFit="1" customWidth="1"/>
    <col min="13318" max="13318" width="19.7265625" style="18" customWidth="1"/>
    <col min="13319" max="13320" width="20.453125" style="18" customWidth="1"/>
    <col min="13321" max="13322" width="19.7265625" style="18" customWidth="1"/>
    <col min="13323" max="13323" width="25.26953125" style="18" customWidth="1"/>
    <col min="13324" max="13324" width="26" style="18" customWidth="1"/>
    <col min="13325" max="13325" width="22.26953125" style="18" customWidth="1"/>
    <col min="13326" max="13326" width="24.81640625" style="18" customWidth="1"/>
    <col min="13327" max="13327" width="21.1796875" style="18" customWidth="1"/>
    <col min="13328" max="13328" width="21.453125" style="18" customWidth="1"/>
    <col min="13329" max="13329" width="27.81640625" style="18" customWidth="1"/>
    <col min="13330" max="13330" width="23.453125" style="18" customWidth="1"/>
    <col min="13331" max="13331" width="21.453125" style="18" customWidth="1"/>
    <col min="13332" max="13334" width="20.7265625" style="18" customWidth="1"/>
    <col min="13335" max="13335" width="32.26953125" style="18" bestFit="1" customWidth="1"/>
    <col min="13336" max="13336" width="20.7265625" style="18" customWidth="1"/>
    <col min="13337" max="13337" width="22" style="18" customWidth="1"/>
    <col min="13338" max="13341" width="21.26953125" style="18" customWidth="1"/>
    <col min="13342" max="13342" width="22.26953125" style="18" customWidth="1"/>
    <col min="13343" max="13344" width="11.453125" style="18"/>
    <col min="13345" max="13345" width="14.81640625" style="18" bestFit="1" customWidth="1"/>
    <col min="13346" max="13570" width="11.453125" style="18"/>
    <col min="13571" max="13571" width="34.453125" style="18" customWidth="1"/>
    <col min="13572" max="13573" width="19.453125" style="18" bestFit="1" customWidth="1"/>
    <col min="13574" max="13574" width="19.7265625" style="18" customWidth="1"/>
    <col min="13575" max="13576" width="20.453125" style="18" customWidth="1"/>
    <col min="13577" max="13578" width="19.7265625" style="18" customWidth="1"/>
    <col min="13579" max="13579" width="25.26953125" style="18" customWidth="1"/>
    <col min="13580" max="13580" width="26" style="18" customWidth="1"/>
    <col min="13581" max="13581" width="22.26953125" style="18" customWidth="1"/>
    <col min="13582" max="13582" width="24.81640625" style="18" customWidth="1"/>
    <col min="13583" max="13583" width="21.1796875" style="18" customWidth="1"/>
    <col min="13584" max="13584" width="21.453125" style="18" customWidth="1"/>
    <col min="13585" max="13585" width="27.81640625" style="18" customWidth="1"/>
    <col min="13586" max="13586" width="23.453125" style="18" customWidth="1"/>
    <col min="13587" max="13587" width="21.453125" style="18" customWidth="1"/>
    <col min="13588" max="13590" width="20.7265625" style="18" customWidth="1"/>
    <col min="13591" max="13591" width="32.26953125" style="18" bestFit="1" customWidth="1"/>
    <col min="13592" max="13592" width="20.7265625" style="18" customWidth="1"/>
    <col min="13593" max="13593" width="22" style="18" customWidth="1"/>
    <col min="13594" max="13597" width="21.26953125" style="18" customWidth="1"/>
    <col min="13598" max="13598" width="22.26953125" style="18" customWidth="1"/>
    <col min="13599" max="13600" width="11.453125" style="18"/>
    <col min="13601" max="13601" width="14.81640625" style="18" bestFit="1" customWidth="1"/>
    <col min="13602" max="13826" width="11.453125" style="18"/>
    <col min="13827" max="13827" width="34.453125" style="18" customWidth="1"/>
    <col min="13828" max="13829" width="19.453125" style="18" bestFit="1" customWidth="1"/>
    <col min="13830" max="13830" width="19.7265625" style="18" customWidth="1"/>
    <col min="13831" max="13832" width="20.453125" style="18" customWidth="1"/>
    <col min="13833" max="13834" width="19.7265625" style="18" customWidth="1"/>
    <col min="13835" max="13835" width="25.26953125" style="18" customWidth="1"/>
    <col min="13836" max="13836" width="26" style="18" customWidth="1"/>
    <col min="13837" max="13837" width="22.26953125" style="18" customWidth="1"/>
    <col min="13838" max="13838" width="24.81640625" style="18" customWidth="1"/>
    <col min="13839" max="13839" width="21.1796875" style="18" customWidth="1"/>
    <col min="13840" max="13840" width="21.453125" style="18" customWidth="1"/>
    <col min="13841" max="13841" width="27.81640625" style="18" customWidth="1"/>
    <col min="13842" max="13842" width="23.453125" style="18" customWidth="1"/>
    <col min="13843" max="13843" width="21.453125" style="18" customWidth="1"/>
    <col min="13844" max="13846" width="20.7265625" style="18" customWidth="1"/>
    <col min="13847" max="13847" width="32.26953125" style="18" bestFit="1" customWidth="1"/>
    <col min="13848" max="13848" width="20.7265625" style="18" customWidth="1"/>
    <col min="13849" max="13849" width="22" style="18" customWidth="1"/>
    <col min="13850" max="13853" width="21.26953125" style="18" customWidth="1"/>
    <col min="13854" max="13854" width="22.26953125" style="18" customWidth="1"/>
    <col min="13855" max="13856" width="11.453125" style="18"/>
    <col min="13857" max="13857" width="14.81640625" style="18" bestFit="1" customWidth="1"/>
    <col min="13858" max="14082" width="11.453125" style="18"/>
    <col min="14083" max="14083" width="34.453125" style="18" customWidth="1"/>
    <col min="14084" max="14085" width="19.453125" style="18" bestFit="1" customWidth="1"/>
    <col min="14086" max="14086" width="19.7265625" style="18" customWidth="1"/>
    <col min="14087" max="14088" width="20.453125" style="18" customWidth="1"/>
    <col min="14089" max="14090" width="19.7265625" style="18" customWidth="1"/>
    <col min="14091" max="14091" width="25.26953125" style="18" customWidth="1"/>
    <col min="14092" max="14092" width="26" style="18" customWidth="1"/>
    <col min="14093" max="14093" width="22.26953125" style="18" customWidth="1"/>
    <col min="14094" max="14094" width="24.81640625" style="18" customWidth="1"/>
    <col min="14095" max="14095" width="21.1796875" style="18" customWidth="1"/>
    <col min="14096" max="14096" width="21.453125" style="18" customWidth="1"/>
    <col min="14097" max="14097" width="27.81640625" style="18" customWidth="1"/>
    <col min="14098" max="14098" width="23.453125" style="18" customWidth="1"/>
    <col min="14099" max="14099" width="21.453125" style="18" customWidth="1"/>
    <col min="14100" max="14102" width="20.7265625" style="18" customWidth="1"/>
    <col min="14103" max="14103" width="32.26953125" style="18" bestFit="1" customWidth="1"/>
    <col min="14104" max="14104" width="20.7265625" style="18" customWidth="1"/>
    <col min="14105" max="14105" width="22" style="18" customWidth="1"/>
    <col min="14106" max="14109" width="21.26953125" style="18" customWidth="1"/>
    <col min="14110" max="14110" width="22.26953125" style="18" customWidth="1"/>
    <col min="14111" max="14112" width="11.453125" style="18"/>
    <col min="14113" max="14113" width="14.81640625" style="18" bestFit="1" customWidth="1"/>
    <col min="14114" max="14338" width="11.453125" style="18"/>
    <col min="14339" max="14339" width="34.453125" style="18" customWidth="1"/>
    <col min="14340" max="14341" width="19.453125" style="18" bestFit="1" customWidth="1"/>
    <col min="14342" max="14342" width="19.7265625" style="18" customWidth="1"/>
    <col min="14343" max="14344" width="20.453125" style="18" customWidth="1"/>
    <col min="14345" max="14346" width="19.7265625" style="18" customWidth="1"/>
    <col min="14347" max="14347" width="25.26953125" style="18" customWidth="1"/>
    <col min="14348" max="14348" width="26" style="18" customWidth="1"/>
    <col min="14349" max="14349" width="22.26953125" style="18" customWidth="1"/>
    <col min="14350" max="14350" width="24.81640625" style="18" customWidth="1"/>
    <col min="14351" max="14351" width="21.1796875" style="18" customWidth="1"/>
    <col min="14352" max="14352" width="21.453125" style="18" customWidth="1"/>
    <col min="14353" max="14353" width="27.81640625" style="18" customWidth="1"/>
    <col min="14354" max="14354" width="23.453125" style="18" customWidth="1"/>
    <col min="14355" max="14355" width="21.453125" style="18" customWidth="1"/>
    <col min="14356" max="14358" width="20.7265625" style="18" customWidth="1"/>
    <col min="14359" max="14359" width="32.26953125" style="18" bestFit="1" customWidth="1"/>
    <col min="14360" max="14360" width="20.7265625" style="18" customWidth="1"/>
    <col min="14361" max="14361" width="22" style="18" customWidth="1"/>
    <col min="14362" max="14365" width="21.26953125" style="18" customWidth="1"/>
    <col min="14366" max="14366" width="22.26953125" style="18" customWidth="1"/>
    <col min="14367" max="14368" width="11.453125" style="18"/>
    <col min="14369" max="14369" width="14.81640625" style="18" bestFit="1" customWidth="1"/>
    <col min="14370" max="14594" width="11.453125" style="18"/>
    <col min="14595" max="14595" width="34.453125" style="18" customWidth="1"/>
    <col min="14596" max="14597" width="19.453125" style="18" bestFit="1" customWidth="1"/>
    <col min="14598" max="14598" width="19.7265625" style="18" customWidth="1"/>
    <col min="14599" max="14600" width="20.453125" style="18" customWidth="1"/>
    <col min="14601" max="14602" width="19.7265625" style="18" customWidth="1"/>
    <col min="14603" max="14603" width="25.26953125" style="18" customWidth="1"/>
    <col min="14604" max="14604" width="26" style="18" customWidth="1"/>
    <col min="14605" max="14605" width="22.26953125" style="18" customWidth="1"/>
    <col min="14606" max="14606" width="24.81640625" style="18" customWidth="1"/>
    <col min="14607" max="14607" width="21.1796875" style="18" customWidth="1"/>
    <col min="14608" max="14608" width="21.453125" style="18" customWidth="1"/>
    <col min="14609" max="14609" width="27.81640625" style="18" customWidth="1"/>
    <col min="14610" max="14610" width="23.453125" style="18" customWidth="1"/>
    <col min="14611" max="14611" width="21.453125" style="18" customWidth="1"/>
    <col min="14612" max="14614" width="20.7265625" style="18" customWidth="1"/>
    <col min="14615" max="14615" width="32.26953125" style="18" bestFit="1" customWidth="1"/>
    <col min="14616" max="14616" width="20.7265625" style="18" customWidth="1"/>
    <col min="14617" max="14617" width="22" style="18" customWidth="1"/>
    <col min="14618" max="14621" width="21.26953125" style="18" customWidth="1"/>
    <col min="14622" max="14622" width="22.26953125" style="18" customWidth="1"/>
    <col min="14623" max="14624" width="11.453125" style="18"/>
    <col min="14625" max="14625" width="14.81640625" style="18" bestFit="1" customWidth="1"/>
    <col min="14626" max="14850" width="11.453125" style="18"/>
    <col min="14851" max="14851" width="34.453125" style="18" customWidth="1"/>
    <col min="14852" max="14853" width="19.453125" style="18" bestFit="1" customWidth="1"/>
    <col min="14854" max="14854" width="19.7265625" style="18" customWidth="1"/>
    <col min="14855" max="14856" width="20.453125" style="18" customWidth="1"/>
    <col min="14857" max="14858" width="19.7265625" style="18" customWidth="1"/>
    <col min="14859" max="14859" width="25.26953125" style="18" customWidth="1"/>
    <col min="14860" max="14860" width="26" style="18" customWidth="1"/>
    <col min="14861" max="14861" width="22.26953125" style="18" customWidth="1"/>
    <col min="14862" max="14862" width="24.81640625" style="18" customWidth="1"/>
    <col min="14863" max="14863" width="21.1796875" style="18" customWidth="1"/>
    <col min="14864" max="14864" width="21.453125" style="18" customWidth="1"/>
    <col min="14865" max="14865" width="27.81640625" style="18" customWidth="1"/>
    <col min="14866" max="14866" width="23.453125" style="18" customWidth="1"/>
    <col min="14867" max="14867" width="21.453125" style="18" customWidth="1"/>
    <col min="14868" max="14870" width="20.7265625" style="18" customWidth="1"/>
    <col min="14871" max="14871" width="32.26953125" style="18" bestFit="1" customWidth="1"/>
    <col min="14872" max="14872" width="20.7265625" style="18" customWidth="1"/>
    <col min="14873" max="14873" width="22" style="18" customWidth="1"/>
    <col min="14874" max="14877" width="21.26953125" style="18" customWidth="1"/>
    <col min="14878" max="14878" width="22.26953125" style="18" customWidth="1"/>
    <col min="14879" max="14880" width="11.453125" style="18"/>
    <col min="14881" max="14881" width="14.81640625" style="18" bestFit="1" customWidth="1"/>
    <col min="14882" max="15106" width="11.453125" style="18"/>
    <col min="15107" max="15107" width="34.453125" style="18" customWidth="1"/>
    <col min="15108" max="15109" width="19.453125" style="18" bestFit="1" customWidth="1"/>
    <col min="15110" max="15110" width="19.7265625" style="18" customWidth="1"/>
    <col min="15111" max="15112" width="20.453125" style="18" customWidth="1"/>
    <col min="15113" max="15114" width="19.7265625" style="18" customWidth="1"/>
    <col min="15115" max="15115" width="25.26953125" style="18" customWidth="1"/>
    <col min="15116" max="15116" width="26" style="18" customWidth="1"/>
    <col min="15117" max="15117" width="22.26953125" style="18" customWidth="1"/>
    <col min="15118" max="15118" width="24.81640625" style="18" customWidth="1"/>
    <col min="15119" max="15119" width="21.1796875" style="18" customWidth="1"/>
    <col min="15120" max="15120" width="21.453125" style="18" customWidth="1"/>
    <col min="15121" max="15121" width="27.81640625" style="18" customWidth="1"/>
    <col min="15122" max="15122" width="23.453125" style="18" customWidth="1"/>
    <col min="15123" max="15123" width="21.453125" style="18" customWidth="1"/>
    <col min="15124" max="15126" width="20.7265625" style="18" customWidth="1"/>
    <col min="15127" max="15127" width="32.26953125" style="18" bestFit="1" customWidth="1"/>
    <col min="15128" max="15128" width="20.7265625" style="18" customWidth="1"/>
    <col min="15129" max="15129" width="22" style="18" customWidth="1"/>
    <col min="15130" max="15133" width="21.26953125" style="18" customWidth="1"/>
    <col min="15134" max="15134" width="22.26953125" style="18" customWidth="1"/>
    <col min="15135" max="15136" width="11.453125" style="18"/>
    <col min="15137" max="15137" width="14.81640625" style="18" bestFit="1" customWidth="1"/>
    <col min="15138" max="15362" width="11.453125" style="18"/>
    <col min="15363" max="15363" width="34.453125" style="18" customWidth="1"/>
    <col min="15364" max="15365" width="19.453125" style="18" bestFit="1" customWidth="1"/>
    <col min="15366" max="15366" width="19.7265625" style="18" customWidth="1"/>
    <col min="15367" max="15368" width="20.453125" style="18" customWidth="1"/>
    <col min="15369" max="15370" width="19.7265625" style="18" customWidth="1"/>
    <col min="15371" max="15371" width="25.26953125" style="18" customWidth="1"/>
    <col min="15372" max="15372" width="26" style="18" customWidth="1"/>
    <col min="15373" max="15373" width="22.26953125" style="18" customWidth="1"/>
    <col min="15374" max="15374" width="24.81640625" style="18" customWidth="1"/>
    <col min="15375" max="15375" width="21.1796875" style="18" customWidth="1"/>
    <col min="15376" max="15376" width="21.453125" style="18" customWidth="1"/>
    <col min="15377" max="15377" width="27.81640625" style="18" customWidth="1"/>
    <col min="15378" max="15378" width="23.453125" style="18" customWidth="1"/>
    <col min="15379" max="15379" width="21.453125" style="18" customWidth="1"/>
    <col min="15380" max="15382" width="20.7265625" style="18" customWidth="1"/>
    <col min="15383" max="15383" width="32.26953125" style="18" bestFit="1" customWidth="1"/>
    <col min="15384" max="15384" width="20.7265625" style="18" customWidth="1"/>
    <col min="15385" max="15385" width="22" style="18" customWidth="1"/>
    <col min="15386" max="15389" width="21.26953125" style="18" customWidth="1"/>
    <col min="15390" max="15390" width="22.26953125" style="18" customWidth="1"/>
    <col min="15391" max="15392" width="11.453125" style="18"/>
    <col min="15393" max="15393" width="14.81640625" style="18" bestFit="1" customWidth="1"/>
    <col min="15394" max="15618" width="11.453125" style="18"/>
    <col min="15619" max="15619" width="34.453125" style="18" customWidth="1"/>
    <col min="15620" max="15621" width="19.453125" style="18" bestFit="1" customWidth="1"/>
    <col min="15622" max="15622" width="19.7265625" style="18" customWidth="1"/>
    <col min="15623" max="15624" width="20.453125" style="18" customWidth="1"/>
    <col min="15625" max="15626" width="19.7265625" style="18" customWidth="1"/>
    <col min="15627" max="15627" width="25.26953125" style="18" customWidth="1"/>
    <col min="15628" max="15628" width="26" style="18" customWidth="1"/>
    <col min="15629" max="15629" width="22.26953125" style="18" customWidth="1"/>
    <col min="15630" max="15630" width="24.81640625" style="18" customWidth="1"/>
    <col min="15631" max="15631" width="21.1796875" style="18" customWidth="1"/>
    <col min="15632" max="15632" width="21.453125" style="18" customWidth="1"/>
    <col min="15633" max="15633" width="27.81640625" style="18" customWidth="1"/>
    <col min="15634" max="15634" width="23.453125" style="18" customWidth="1"/>
    <col min="15635" max="15635" width="21.453125" style="18" customWidth="1"/>
    <col min="15636" max="15638" width="20.7265625" style="18" customWidth="1"/>
    <col min="15639" max="15639" width="32.26953125" style="18" bestFit="1" customWidth="1"/>
    <col min="15640" max="15640" width="20.7265625" style="18" customWidth="1"/>
    <col min="15641" max="15641" width="22" style="18" customWidth="1"/>
    <col min="15642" max="15645" width="21.26953125" style="18" customWidth="1"/>
    <col min="15646" max="15646" width="22.26953125" style="18" customWidth="1"/>
    <col min="15647" max="15648" width="11.453125" style="18"/>
    <col min="15649" max="15649" width="14.81640625" style="18" bestFit="1" customWidth="1"/>
    <col min="15650" max="15874" width="11.453125" style="18"/>
    <col min="15875" max="15875" width="34.453125" style="18" customWidth="1"/>
    <col min="15876" max="15877" width="19.453125" style="18" bestFit="1" customWidth="1"/>
    <col min="15878" max="15878" width="19.7265625" style="18" customWidth="1"/>
    <col min="15879" max="15880" width="20.453125" style="18" customWidth="1"/>
    <col min="15881" max="15882" width="19.7265625" style="18" customWidth="1"/>
    <col min="15883" max="15883" width="25.26953125" style="18" customWidth="1"/>
    <col min="15884" max="15884" width="26" style="18" customWidth="1"/>
    <col min="15885" max="15885" width="22.26953125" style="18" customWidth="1"/>
    <col min="15886" max="15886" width="24.81640625" style="18" customWidth="1"/>
    <col min="15887" max="15887" width="21.1796875" style="18" customWidth="1"/>
    <col min="15888" max="15888" width="21.453125" style="18" customWidth="1"/>
    <col min="15889" max="15889" width="27.81640625" style="18" customWidth="1"/>
    <col min="15890" max="15890" width="23.453125" style="18" customWidth="1"/>
    <col min="15891" max="15891" width="21.453125" style="18" customWidth="1"/>
    <col min="15892" max="15894" width="20.7265625" style="18" customWidth="1"/>
    <col min="15895" max="15895" width="32.26953125" style="18" bestFit="1" customWidth="1"/>
    <col min="15896" max="15896" width="20.7265625" style="18" customWidth="1"/>
    <col min="15897" max="15897" width="22" style="18" customWidth="1"/>
    <col min="15898" max="15901" width="21.26953125" style="18" customWidth="1"/>
    <col min="15902" max="15902" width="22.26953125" style="18" customWidth="1"/>
    <col min="15903" max="15904" width="11.453125" style="18"/>
    <col min="15905" max="15905" width="14.81640625" style="18" bestFit="1" customWidth="1"/>
    <col min="15906" max="16130" width="11.453125" style="18"/>
    <col min="16131" max="16131" width="34.453125" style="18" customWidth="1"/>
    <col min="16132" max="16133" width="19.453125" style="18" bestFit="1" customWidth="1"/>
    <col min="16134" max="16134" width="19.7265625" style="18" customWidth="1"/>
    <col min="16135" max="16136" width="20.453125" style="18" customWidth="1"/>
    <col min="16137" max="16138" width="19.7265625" style="18" customWidth="1"/>
    <col min="16139" max="16139" width="25.26953125" style="18" customWidth="1"/>
    <col min="16140" max="16140" width="26" style="18" customWidth="1"/>
    <col min="16141" max="16141" width="22.26953125" style="18" customWidth="1"/>
    <col min="16142" max="16142" width="24.81640625" style="18" customWidth="1"/>
    <col min="16143" max="16143" width="21.1796875" style="18" customWidth="1"/>
    <col min="16144" max="16144" width="21.453125" style="18" customWidth="1"/>
    <col min="16145" max="16145" width="27.81640625" style="18" customWidth="1"/>
    <col min="16146" max="16146" width="23.453125" style="18" customWidth="1"/>
    <col min="16147" max="16147" width="21.453125" style="18" customWidth="1"/>
    <col min="16148" max="16150" width="20.7265625" style="18" customWidth="1"/>
    <col min="16151" max="16151" width="32.26953125" style="18" bestFit="1" customWidth="1"/>
    <col min="16152" max="16152" width="20.7265625" style="18" customWidth="1"/>
    <col min="16153" max="16153" width="22" style="18" customWidth="1"/>
    <col min="16154" max="16157" width="21.26953125" style="18" customWidth="1"/>
    <col min="16158" max="16158" width="22.26953125" style="18" customWidth="1"/>
    <col min="16159" max="16160" width="11.453125" style="18"/>
    <col min="16161" max="16161" width="14.81640625" style="18" bestFit="1" customWidth="1"/>
    <col min="16162" max="16384" width="11.453125" style="18"/>
  </cols>
  <sheetData>
    <row r="1" spans="1:30" s="3" customFormat="1" ht="29.5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29.5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29.5" x14ac:dyDescent="0.35">
      <c r="A3" s="306" t="s">
        <v>0</v>
      </c>
      <c r="B3" s="306"/>
      <c r="C3" s="306"/>
      <c r="D3" s="145"/>
      <c r="E3" s="145"/>
      <c r="F3" s="145"/>
      <c r="G3" s="145"/>
      <c r="H3" s="145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5"/>
      <c r="U3" s="145"/>
      <c r="V3" s="145"/>
      <c r="W3" s="145"/>
      <c r="X3" s="145"/>
      <c r="Y3" s="2"/>
      <c r="Z3" s="2"/>
      <c r="AA3" s="2"/>
      <c r="AB3" s="2"/>
      <c r="AC3" s="2"/>
      <c r="AD3" s="145"/>
    </row>
    <row r="4" spans="1:30" s="3" customFormat="1" ht="29.5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29.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29.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29.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29.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5" x14ac:dyDescent="0.35">
      <c r="A9" s="145" t="s">
        <v>1</v>
      </c>
      <c r="B9" s="145"/>
      <c r="C9" s="145"/>
      <c r="D9" s="1"/>
      <c r="E9" s="293" t="s">
        <v>2</v>
      </c>
      <c r="F9" s="293"/>
      <c r="G9" s="293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293"/>
      <c r="S9" s="293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35">
      <c r="A10" s="145"/>
      <c r="B10" s="145"/>
      <c r="C10" s="14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5" x14ac:dyDescent="0.35">
      <c r="A11" s="145" t="s">
        <v>4</v>
      </c>
      <c r="B11" s="145"/>
      <c r="C11" s="145"/>
      <c r="D11" s="1"/>
      <c r="E11" s="146">
        <v>2</v>
      </c>
      <c r="F11" s="1"/>
      <c r="G11" s="1"/>
      <c r="H11" s="1"/>
      <c r="I11" s="1"/>
      <c r="J11" s="1"/>
      <c r="K11" s="294" t="s">
        <v>57</v>
      </c>
      <c r="L11" s="294"/>
      <c r="M11" s="147"/>
      <c r="N11" s="147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5" x14ac:dyDescent="0.35">
      <c r="A12" s="145"/>
      <c r="B12" s="145"/>
      <c r="C12" s="145"/>
      <c r="D12" s="1"/>
      <c r="E12" s="5"/>
      <c r="F12" s="1"/>
      <c r="G12" s="1"/>
      <c r="H12" s="1"/>
      <c r="I12" s="1"/>
      <c r="J12" s="1"/>
      <c r="K12" s="147"/>
      <c r="L12" s="147"/>
      <c r="M12" s="147"/>
      <c r="N12" s="147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5" x14ac:dyDescent="0.35">
      <c r="A13" s="145"/>
      <c r="B13" s="145"/>
      <c r="C13" s="145"/>
      <c r="D13" s="145"/>
      <c r="E13" s="145"/>
      <c r="F13" s="145"/>
      <c r="G13" s="145"/>
      <c r="H13" s="145"/>
      <c r="I13" s="145"/>
      <c r="J13" s="145"/>
      <c r="K13" s="145"/>
      <c r="L13" s="147"/>
      <c r="M13" s="147"/>
      <c r="N13" s="147"/>
      <c r="O13" s="147"/>
      <c r="P13" s="147"/>
      <c r="Q13" s="147"/>
      <c r="R13" s="147"/>
      <c r="S13" s="147"/>
      <c r="T13" s="147"/>
      <c r="U13" s="147"/>
      <c r="V13" s="147"/>
      <c r="W13" s="1"/>
      <c r="X13" s="1"/>
      <c r="Y13" s="1"/>
    </row>
    <row r="14" spans="1:30" s="3" customFormat="1" ht="25.5" thickBot="1" x14ac:dyDescent="0.4">
      <c r="A14" s="145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5.5" thickBot="1" x14ac:dyDescent="0.4">
      <c r="A15" s="88" t="s">
        <v>7</v>
      </c>
      <c r="B15" s="307" t="s">
        <v>25</v>
      </c>
      <c r="C15" s="308"/>
      <c r="D15" s="308"/>
      <c r="E15" s="308"/>
      <c r="F15" s="308"/>
      <c r="G15" s="308"/>
      <c r="H15" s="308"/>
      <c r="I15" s="308"/>
      <c r="J15" s="308"/>
      <c r="K15" s="308"/>
      <c r="L15" s="309"/>
      <c r="M15" s="310" t="s">
        <v>8</v>
      </c>
      <c r="N15" s="311"/>
      <c r="O15" s="311"/>
      <c r="P15" s="311"/>
      <c r="Q15" s="311"/>
      <c r="R15" s="311"/>
      <c r="S15" s="311"/>
      <c r="T15" s="311"/>
      <c r="U15" s="312"/>
      <c r="V15" s="12"/>
    </row>
    <row r="16" spans="1:30" ht="40" customHeight="1" x14ac:dyDescent="0.35">
      <c r="A16" s="89" t="s">
        <v>9</v>
      </c>
      <c r="B16" s="135"/>
      <c r="C16" s="136"/>
      <c r="D16" s="137"/>
      <c r="E16" s="136"/>
      <c r="F16" s="136"/>
      <c r="G16" s="136"/>
      <c r="H16" s="137"/>
      <c r="I16" s="137"/>
      <c r="J16" s="137"/>
      <c r="K16" s="136"/>
      <c r="L16" s="136"/>
      <c r="M16" s="129"/>
      <c r="N16" s="130"/>
      <c r="O16" s="130"/>
      <c r="P16" s="130"/>
      <c r="Q16" s="130"/>
      <c r="R16" s="130"/>
      <c r="S16" s="130"/>
      <c r="T16" s="130"/>
      <c r="U16" s="130"/>
      <c r="V16" s="17" t="s">
        <v>10</v>
      </c>
      <c r="X16" s="19"/>
      <c r="Y16" s="19"/>
    </row>
    <row r="17" spans="1:31" ht="40" customHeight="1" x14ac:dyDescent="0.35">
      <c r="A17" s="90" t="s">
        <v>11</v>
      </c>
      <c r="B17" s="14">
        <v>1</v>
      </c>
      <c r="C17" s="20">
        <v>2</v>
      </c>
      <c r="D17" s="20">
        <v>3</v>
      </c>
      <c r="E17" s="20">
        <v>4</v>
      </c>
      <c r="F17" s="20">
        <v>5</v>
      </c>
      <c r="G17" s="20">
        <v>6</v>
      </c>
      <c r="H17" s="20">
        <v>7</v>
      </c>
      <c r="I17" s="20">
        <v>8</v>
      </c>
      <c r="J17" s="20">
        <v>9</v>
      </c>
      <c r="K17" s="20">
        <v>10</v>
      </c>
      <c r="L17" s="20">
        <v>11</v>
      </c>
      <c r="M17" s="14">
        <v>1</v>
      </c>
      <c r="N17" s="20">
        <v>2</v>
      </c>
      <c r="O17" s="20">
        <v>3</v>
      </c>
      <c r="P17" s="20">
        <v>4</v>
      </c>
      <c r="Q17" s="20">
        <v>5</v>
      </c>
      <c r="R17" s="20">
        <v>6</v>
      </c>
      <c r="S17" s="20">
        <v>7</v>
      </c>
      <c r="T17" s="20">
        <v>8</v>
      </c>
      <c r="U17" s="20">
        <v>9</v>
      </c>
      <c r="V17" s="17"/>
      <c r="X17" s="2"/>
      <c r="Y17" s="19"/>
    </row>
    <row r="18" spans="1:31" ht="40" customHeight="1" x14ac:dyDescent="0.35">
      <c r="A18" s="91" t="s">
        <v>12</v>
      </c>
      <c r="B18" s="22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2"/>
      <c r="N18" s="23"/>
      <c r="O18" s="23"/>
      <c r="P18" s="23"/>
      <c r="Q18" s="23"/>
      <c r="R18" s="23"/>
      <c r="S18" s="23"/>
      <c r="T18" s="23"/>
      <c r="U18" s="23"/>
      <c r="V18" s="25">
        <f t="shared" ref="V18:V25" si="0">SUM(B18:U18)</f>
        <v>0</v>
      </c>
      <c r="W18" s="138"/>
      <c r="X18" s="2"/>
      <c r="Y18" s="19"/>
    </row>
    <row r="19" spans="1:31" ht="40" customHeight="1" x14ac:dyDescent="0.35">
      <c r="A19" s="92" t="s">
        <v>13</v>
      </c>
      <c r="B19" s="22">
        <v>27.489000000000001</v>
      </c>
      <c r="C19" s="23">
        <v>31.522166666666667</v>
      </c>
      <c r="D19" s="23">
        <v>31.522166666666667</v>
      </c>
      <c r="E19" s="23">
        <v>33.04</v>
      </c>
      <c r="F19" s="23">
        <v>33.04</v>
      </c>
      <c r="G19" s="23">
        <v>33.04</v>
      </c>
      <c r="H19" s="23">
        <v>31.076499999999999</v>
      </c>
      <c r="I19" s="23">
        <v>31.076499999999999</v>
      </c>
      <c r="J19" s="23">
        <v>26.815250000000002</v>
      </c>
      <c r="K19" s="23">
        <v>26.815250000000002</v>
      </c>
      <c r="L19" s="23">
        <v>14.319666666666668</v>
      </c>
      <c r="M19" s="22">
        <v>28.510416666666668</v>
      </c>
      <c r="N19" s="23">
        <v>30.772000000000002</v>
      </c>
      <c r="O19" s="23">
        <v>30.772000000000002</v>
      </c>
      <c r="P19" s="23">
        <v>26.643166666666669</v>
      </c>
      <c r="Q19" s="23">
        <v>26.643166666666669</v>
      </c>
      <c r="R19" s="23">
        <v>29.540000000000003</v>
      </c>
      <c r="S19" s="23">
        <v>29.540000000000003</v>
      </c>
      <c r="T19" s="23">
        <v>39.8125</v>
      </c>
      <c r="U19" s="23">
        <v>16.798833333333334</v>
      </c>
      <c r="V19" s="25">
        <f t="shared" si="0"/>
        <v>578.78858333333324</v>
      </c>
      <c r="X19" s="2"/>
      <c r="Y19" s="19"/>
    </row>
    <row r="20" spans="1:31" ht="39.75" customHeight="1" x14ac:dyDescent="0.35">
      <c r="A20" s="91" t="s">
        <v>14</v>
      </c>
      <c r="B20" s="76">
        <v>27.489000000000001</v>
      </c>
      <c r="C20" s="23">
        <v>31.522166666666667</v>
      </c>
      <c r="D20" s="23">
        <v>31.522166666666667</v>
      </c>
      <c r="E20" s="23">
        <v>33.04</v>
      </c>
      <c r="F20" s="23">
        <v>33.04</v>
      </c>
      <c r="G20" s="23">
        <v>33.04</v>
      </c>
      <c r="H20" s="23">
        <v>31.076499999999999</v>
      </c>
      <c r="I20" s="23">
        <v>31.076499999999999</v>
      </c>
      <c r="J20" s="23">
        <v>26.815250000000002</v>
      </c>
      <c r="K20" s="23">
        <v>26.815250000000002</v>
      </c>
      <c r="L20" s="23">
        <v>14.319666666666668</v>
      </c>
      <c r="M20" s="22">
        <v>28.510416666666668</v>
      </c>
      <c r="N20" s="23">
        <v>30.772000000000002</v>
      </c>
      <c r="O20" s="23">
        <v>30.772000000000002</v>
      </c>
      <c r="P20" s="23">
        <v>26.643166666666669</v>
      </c>
      <c r="Q20" s="23">
        <v>26.643166666666669</v>
      </c>
      <c r="R20" s="23">
        <v>29.540000000000003</v>
      </c>
      <c r="S20" s="23">
        <v>29.540000000000003</v>
      </c>
      <c r="T20" s="23">
        <v>39.8125</v>
      </c>
      <c r="U20" s="23">
        <v>16.798833333333334</v>
      </c>
      <c r="V20" s="25">
        <f t="shared" si="0"/>
        <v>578.78858333333324</v>
      </c>
      <c r="X20" s="2"/>
      <c r="Y20" s="19"/>
    </row>
    <row r="21" spans="1:31" ht="40" customHeight="1" x14ac:dyDescent="0.35">
      <c r="A21" s="92" t="s">
        <v>15</v>
      </c>
      <c r="B21" s="22">
        <v>27.489000000000001</v>
      </c>
      <c r="C21" s="23">
        <v>31.522166666666667</v>
      </c>
      <c r="D21" s="23">
        <v>31.522166666666667</v>
      </c>
      <c r="E21" s="23">
        <v>33.04</v>
      </c>
      <c r="F21" s="23">
        <v>33.04</v>
      </c>
      <c r="G21" s="23">
        <v>33.04</v>
      </c>
      <c r="H21" s="23">
        <v>31.076499999999999</v>
      </c>
      <c r="I21" s="23">
        <v>31.076499999999999</v>
      </c>
      <c r="J21" s="23">
        <v>26.815250000000002</v>
      </c>
      <c r="K21" s="23">
        <v>26.815250000000002</v>
      </c>
      <c r="L21" s="23">
        <v>14.319666666666668</v>
      </c>
      <c r="M21" s="22">
        <v>28.510416666666668</v>
      </c>
      <c r="N21" s="23">
        <v>30.772000000000002</v>
      </c>
      <c r="O21" s="23">
        <v>30.772000000000002</v>
      </c>
      <c r="P21" s="23">
        <v>26.643166666666669</v>
      </c>
      <c r="Q21" s="23">
        <v>26.643166666666669</v>
      </c>
      <c r="R21" s="23">
        <v>29.540000000000003</v>
      </c>
      <c r="S21" s="23">
        <v>29.540000000000003</v>
      </c>
      <c r="T21" s="23">
        <v>39.8125</v>
      </c>
      <c r="U21" s="23">
        <v>16.798833333333334</v>
      </c>
      <c r="V21" s="25">
        <f t="shared" si="0"/>
        <v>578.78858333333324</v>
      </c>
      <c r="X21" s="2"/>
      <c r="Y21" s="19"/>
    </row>
    <row r="22" spans="1:31" ht="40" customHeight="1" x14ac:dyDescent="0.35">
      <c r="A22" s="91" t="s">
        <v>16</v>
      </c>
      <c r="B22" s="22">
        <v>27.489000000000001</v>
      </c>
      <c r="C22" s="23">
        <v>31.522166666666667</v>
      </c>
      <c r="D22" s="23">
        <v>31.522166666666667</v>
      </c>
      <c r="E22" s="23">
        <v>33.04</v>
      </c>
      <c r="F22" s="23">
        <v>33.04</v>
      </c>
      <c r="G22" s="23">
        <v>33.04</v>
      </c>
      <c r="H22" s="23">
        <v>31.076499999999999</v>
      </c>
      <c r="I22" s="23">
        <v>31.076499999999999</v>
      </c>
      <c r="J22" s="23">
        <v>26.815250000000002</v>
      </c>
      <c r="K22" s="23">
        <v>26.815250000000002</v>
      </c>
      <c r="L22" s="23">
        <v>14.319666666666668</v>
      </c>
      <c r="M22" s="22">
        <v>28.510416666666668</v>
      </c>
      <c r="N22" s="23">
        <v>30.772000000000002</v>
      </c>
      <c r="O22" s="23">
        <v>30.772000000000002</v>
      </c>
      <c r="P22" s="23">
        <v>26.643166666666669</v>
      </c>
      <c r="Q22" s="23">
        <v>26.643166666666669</v>
      </c>
      <c r="R22" s="23">
        <v>29.540000000000003</v>
      </c>
      <c r="S22" s="23">
        <v>29.540000000000003</v>
      </c>
      <c r="T22" s="23">
        <v>39.8125</v>
      </c>
      <c r="U22" s="23">
        <v>16.798833333333334</v>
      </c>
      <c r="V22" s="25">
        <f t="shared" si="0"/>
        <v>578.78858333333324</v>
      </c>
      <c r="X22" s="2"/>
      <c r="Y22" s="19"/>
    </row>
    <row r="23" spans="1:31" ht="40" customHeight="1" x14ac:dyDescent="0.35">
      <c r="A23" s="92" t="s">
        <v>17</v>
      </c>
      <c r="B23" s="22">
        <v>27.489000000000001</v>
      </c>
      <c r="C23" s="23">
        <v>31.522166666666667</v>
      </c>
      <c r="D23" s="23">
        <v>31.522166666666667</v>
      </c>
      <c r="E23" s="23">
        <v>33.04</v>
      </c>
      <c r="F23" s="23">
        <v>33.04</v>
      </c>
      <c r="G23" s="23">
        <v>33.04</v>
      </c>
      <c r="H23" s="23">
        <v>31.076499999999999</v>
      </c>
      <c r="I23" s="23">
        <v>31.076499999999999</v>
      </c>
      <c r="J23" s="23">
        <v>26.815250000000002</v>
      </c>
      <c r="K23" s="23">
        <v>26.815250000000002</v>
      </c>
      <c r="L23" s="23">
        <v>14.319666666666668</v>
      </c>
      <c r="M23" s="22">
        <v>28.510416666666668</v>
      </c>
      <c r="N23" s="23">
        <v>30.772000000000002</v>
      </c>
      <c r="O23" s="23">
        <v>30.772000000000002</v>
      </c>
      <c r="P23" s="23">
        <v>26.643166666666669</v>
      </c>
      <c r="Q23" s="23">
        <v>26.643166666666669</v>
      </c>
      <c r="R23" s="23">
        <v>29.540000000000003</v>
      </c>
      <c r="S23" s="23">
        <v>29.540000000000003</v>
      </c>
      <c r="T23" s="23">
        <v>39.8125</v>
      </c>
      <c r="U23" s="23">
        <v>16.798833333333334</v>
      </c>
      <c r="V23" s="25">
        <f t="shared" si="0"/>
        <v>578.78858333333324</v>
      </c>
      <c r="X23" s="2"/>
      <c r="Y23" s="19"/>
    </row>
    <row r="24" spans="1:31" ht="40" customHeight="1" x14ac:dyDescent="0.35">
      <c r="A24" s="91" t="s">
        <v>18</v>
      </c>
      <c r="B24" s="22">
        <v>27.489000000000001</v>
      </c>
      <c r="C24" s="23">
        <v>31.522166666666667</v>
      </c>
      <c r="D24" s="23">
        <v>31.522166666666667</v>
      </c>
      <c r="E24" s="23">
        <v>33.04</v>
      </c>
      <c r="F24" s="23">
        <v>33.04</v>
      </c>
      <c r="G24" s="23">
        <v>33.04</v>
      </c>
      <c r="H24" s="23">
        <v>31.076499999999999</v>
      </c>
      <c r="I24" s="23">
        <v>31.076499999999999</v>
      </c>
      <c r="J24" s="23">
        <v>26.815250000000002</v>
      </c>
      <c r="K24" s="23">
        <v>26.815250000000002</v>
      </c>
      <c r="L24" s="23">
        <v>14.319666666666668</v>
      </c>
      <c r="M24" s="22">
        <v>28.510416666666668</v>
      </c>
      <c r="N24" s="23">
        <v>30.772000000000002</v>
      </c>
      <c r="O24" s="23">
        <v>30.772000000000002</v>
      </c>
      <c r="P24" s="23">
        <v>26.643166666666669</v>
      </c>
      <c r="Q24" s="23">
        <v>26.643166666666669</v>
      </c>
      <c r="R24" s="23">
        <v>29.540000000000003</v>
      </c>
      <c r="S24" s="23">
        <v>29.540000000000003</v>
      </c>
      <c r="T24" s="23">
        <v>39.8125</v>
      </c>
      <c r="U24" s="23">
        <v>16.798833333333334</v>
      </c>
      <c r="V24" s="25">
        <f t="shared" si="0"/>
        <v>578.78858333333324</v>
      </c>
      <c r="X24" s="2"/>
    </row>
    <row r="25" spans="1:31" ht="41.5" customHeight="1" x14ac:dyDescent="0.35">
      <c r="A25" s="92" t="s">
        <v>10</v>
      </c>
      <c r="B25" s="26">
        <f t="shared" ref="B25:L25" si="1">SUM(B18:B24)</f>
        <v>164.934</v>
      </c>
      <c r="C25" s="27">
        <f t="shared" si="1"/>
        <v>189.13300000000001</v>
      </c>
      <c r="D25" s="27">
        <f t="shared" si="1"/>
        <v>189.13300000000001</v>
      </c>
      <c r="E25" s="27">
        <f t="shared" si="1"/>
        <v>198.23999999999998</v>
      </c>
      <c r="F25" s="27">
        <f t="shared" si="1"/>
        <v>198.23999999999998</v>
      </c>
      <c r="G25" s="27">
        <f t="shared" si="1"/>
        <v>198.23999999999998</v>
      </c>
      <c r="H25" s="27">
        <f t="shared" si="1"/>
        <v>186.459</v>
      </c>
      <c r="I25" s="27">
        <f t="shared" si="1"/>
        <v>186.459</v>
      </c>
      <c r="J25" s="27">
        <f t="shared" si="1"/>
        <v>160.89150000000001</v>
      </c>
      <c r="K25" s="27">
        <f t="shared" si="1"/>
        <v>160.89150000000001</v>
      </c>
      <c r="L25" s="27">
        <f t="shared" si="1"/>
        <v>85.918000000000006</v>
      </c>
      <c r="M25" s="26">
        <f>SUM(M18:M24)</f>
        <v>171.0625</v>
      </c>
      <c r="N25" s="27">
        <f t="shared" ref="N25:P25" si="2">SUM(N18:N24)</f>
        <v>184.63200000000001</v>
      </c>
      <c r="O25" s="27">
        <f t="shared" si="2"/>
        <v>184.63200000000001</v>
      </c>
      <c r="P25" s="27">
        <f t="shared" si="2"/>
        <v>159.85900000000001</v>
      </c>
      <c r="Q25" s="27">
        <f>SUM(Q18:Q24)</f>
        <v>159.85900000000001</v>
      </c>
      <c r="R25" s="27">
        <f t="shared" ref="R25:S25" si="3">SUM(R18:R24)</f>
        <v>177.24</v>
      </c>
      <c r="S25" s="27">
        <f t="shared" si="3"/>
        <v>177.24</v>
      </c>
      <c r="T25" s="27">
        <f t="shared" ref="T25:U25" si="4">SUM(T18:T24)</f>
        <v>238.875</v>
      </c>
      <c r="U25" s="27">
        <f t="shared" si="4"/>
        <v>100.79300000000001</v>
      </c>
      <c r="V25" s="25">
        <f t="shared" si="0"/>
        <v>3472.7315000000003</v>
      </c>
    </row>
    <row r="26" spans="1:31" s="2" customFormat="1" ht="36.75" customHeight="1" x14ac:dyDescent="0.35">
      <c r="A26" s="93" t="s">
        <v>19</v>
      </c>
      <c r="B26" s="29">
        <v>42</v>
      </c>
      <c r="C26" s="30">
        <v>41</v>
      </c>
      <c r="D26" s="30">
        <v>41</v>
      </c>
      <c r="E26" s="30">
        <v>40</v>
      </c>
      <c r="F26" s="30">
        <v>40</v>
      </c>
      <c r="G26" s="30">
        <v>40</v>
      </c>
      <c r="H26" s="30">
        <v>39</v>
      </c>
      <c r="I26" s="30">
        <v>39</v>
      </c>
      <c r="J26" s="30">
        <v>38.5</v>
      </c>
      <c r="K26" s="30">
        <v>38.5</v>
      </c>
      <c r="L26" s="30">
        <v>38</v>
      </c>
      <c r="M26" s="29">
        <v>42.5</v>
      </c>
      <c r="N26" s="30">
        <v>42</v>
      </c>
      <c r="O26" s="30">
        <v>42</v>
      </c>
      <c r="P26" s="30">
        <v>41</v>
      </c>
      <c r="Q26" s="30">
        <v>41</v>
      </c>
      <c r="R26" s="30">
        <v>40</v>
      </c>
      <c r="S26" s="30">
        <v>40</v>
      </c>
      <c r="T26" s="30">
        <v>39</v>
      </c>
      <c r="U26" s="30">
        <v>38.5</v>
      </c>
      <c r="V26" s="32">
        <f>+((V25/V27)/7)*1000</f>
        <v>40.183419731087</v>
      </c>
    </row>
    <row r="27" spans="1:31" s="2" customFormat="1" ht="33" customHeight="1" x14ac:dyDescent="0.35">
      <c r="A27" s="94" t="s">
        <v>20</v>
      </c>
      <c r="B27" s="33">
        <v>561</v>
      </c>
      <c r="C27" s="34">
        <v>659</v>
      </c>
      <c r="D27" s="34">
        <v>659</v>
      </c>
      <c r="E27" s="34">
        <v>708</v>
      </c>
      <c r="F27" s="34">
        <v>708</v>
      </c>
      <c r="G27" s="34">
        <v>708</v>
      </c>
      <c r="H27" s="34">
        <v>683</v>
      </c>
      <c r="I27" s="34">
        <v>683</v>
      </c>
      <c r="J27" s="34">
        <v>597</v>
      </c>
      <c r="K27" s="34">
        <v>597</v>
      </c>
      <c r="L27" s="34">
        <v>323</v>
      </c>
      <c r="M27" s="33">
        <v>575</v>
      </c>
      <c r="N27" s="34">
        <v>628</v>
      </c>
      <c r="O27" s="34">
        <v>628</v>
      </c>
      <c r="P27" s="34">
        <v>557</v>
      </c>
      <c r="Q27" s="34">
        <v>557</v>
      </c>
      <c r="R27" s="34">
        <v>633</v>
      </c>
      <c r="S27" s="34">
        <v>633</v>
      </c>
      <c r="T27" s="34">
        <v>875</v>
      </c>
      <c r="U27" s="34">
        <v>374</v>
      </c>
      <c r="V27" s="36">
        <f>SUM(B27:U27)</f>
        <v>12346</v>
      </c>
      <c r="W27" s="2">
        <f>((V25*1000)/V27)/7</f>
        <v>40.183419731086992</v>
      </c>
    </row>
    <row r="28" spans="1:31" s="2" customFormat="1" ht="33" customHeight="1" x14ac:dyDescent="0.35">
      <c r="A28" s="95" t="s">
        <v>21</v>
      </c>
      <c r="B28" s="37">
        <f>((B27*B26)*7/1000-B18)/6</f>
        <v>27.489000000000001</v>
      </c>
      <c r="C28" s="38">
        <f t="shared" ref="C28:U28" si="5">((C27*C26)*7/1000-C18)/6</f>
        <v>31.522166666666667</v>
      </c>
      <c r="D28" s="38">
        <f t="shared" si="5"/>
        <v>31.522166666666667</v>
      </c>
      <c r="E28" s="38">
        <f t="shared" si="5"/>
        <v>33.04</v>
      </c>
      <c r="F28" s="38">
        <f t="shared" si="5"/>
        <v>33.04</v>
      </c>
      <c r="G28" s="38">
        <f t="shared" si="5"/>
        <v>33.04</v>
      </c>
      <c r="H28" s="38">
        <f t="shared" si="5"/>
        <v>31.076499999999999</v>
      </c>
      <c r="I28" s="38">
        <f t="shared" si="5"/>
        <v>31.076499999999999</v>
      </c>
      <c r="J28" s="38">
        <f t="shared" si="5"/>
        <v>26.815250000000002</v>
      </c>
      <c r="K28" s="38">
        <f t="shared" si="5"/>
        <v>26.815250000000002</v>
      </c>
      <c r="L28" s="38">
        <f t="shared" si="5"/>
        <v>14.319666666666668</v>
      </c>
      <c r="M28" s="37">
        <f t="shared" si="5"/>
        <v>28.510416666666668</v>
      </c>
      <c r="N28" s="38">
        <f t="shared" si="5"/>
        <v>30.772000000000002</v>
      </c>
      <c r="O28" s="38">
        <f t="shared" si="5"/>
        <v>30.772000000000002</v>
      </c>
      <c r="P28" s="38">
        <f t="shared" si="5"/>
        <v>26.643166666666669</v>
      </c>
      <c r="Q28" s="38">
        <f t="shared" si="5"/>
        <v>26.643166666666669</v>
      </c>
      <c r="R28" s="38">
        <f t="shared" si="5"/>
        <v>29.540000000000003</v>
      </c>
      <c r="S28" s="38">
        <f t="shared" si="5"/>
        <v>29.540000000000003</v>
      </c>
      <c r="T28" s="38">
        <f t="shared" si="5"/>
        <v>39.8125</v>
      </c>
      <c r="U28" s="38">
        <f t="shared" si="5"/>
        <v>16.798833333333334</v>
      </c>
      <c r="V28" s="40"/>
    </row>
    <row r="29" spans="1:31" ht="33.75" customHeight="1" x14ac:dyDescent="0.35">
      <c r="A29" s="96" t="s">
        <v>22</v>
      </c>
      <c r="B29" s="41">
        <f t="shared" ref="B29:C29" si="6">((B27*B26)*7)/1000</f>
        <v>164.934</v>
      </c>
      <c r="C29" s="42">
        <f t="shared" si="6"/>
        <v>189.13300000000001</v>
      </c>
      <c r="D29" s="42">
        <f>((D27*D26)*7)/1000</f>
        <v>189.13300000000001</v>
      </c>
      <c r="E29" s="42">
        <f>((E27*E26)*7)/1000</f>
        <v>198.24</v>
      </c>
      <c r="F29" s="42">
        <f t="shared" ref="F29:G29" si="7">((F27*F26)*7)/1000</f>
        <v>198.24</v>
      </c>
      <c r="G29" s="42">
        <f t="shared" si="7"/>
        <v>198.24</v>
      </c>
      <c r="H29" s="42">
        <f>((H27*H26)*7)/1000</f>
        <v>186.459</v>
      </c>
      <c r="I29" s="42">
        <f t="shared" ref="I29:J29" si="8">((I27*I26)*7)/1000</f>
        <v>186.459</v>
      </c>
      <c r="J29" s="42">
        <f t="shared" si="8"/>
        <v>160.89150000000001</v>
      </c>
      <c r="K29" s="42">
        <f>((K27*K26)*7)/1000</f>
        <v>160.89150000000001</v>
      </c>
      <c r="L29" s="42">
        <f t="shared" ref="L29" si="9">((L27*L26)*7)/1000</f>
        <v>85.918000000000006</v>
      </c>
      <c r="M29" s="41">
        <f>((M27*M26)*7)/1000</f>
        <v>171.0625</v>
      </c>
      <c r="N29" s="42">
        <f>((N27*N26)*7)/1000</f>
        <v>184.63200000000001</v>
      </c>
      <c r="O29" s="42">
        <f t="shared" ref="O29:U29" si="10">((O27*O26)*7)/1000</f>
        <v>184.63200000000001</v>
      </c>
      <c r="P29" s="42">
        <f t="shared" si="10"/>
        <v>159.85900000000001</v>
      </c>
      <c r="Q29" s="43">
        <f t="shared" si="10"/>
        <v>159.85900000000001</v>
      </c>
      <c r="R29" s="43">
        <f t="shared" ref="R29:S29" si="11">((R27*R26)*7)/1000</f>
        <v>177.24</v>
      </c>
      <c r="S29" s="43">
        <f t="shared" si="11"/>
        <v>177.24</v>
      </c>
      <c r="T29" s="43">
        <f t="shared" si="10"/>
        <v>238.875</v>
      </c>
      <c r="U29" s="43">
        <f t="shared" si="10"/>
        <v>100.79300000000001</v>
      </c>
      <c r="V29" s="45"/>
    </row>
    <row r="30" spans="1:31" ht="33.75" customHeight="1" thickBot="1" x14ac:dyDescent="0.4">
      <c r="A30" s="97" t="s">
        <v>23</v>
      </c>
      <c r="B30" s="46">
        <f t="shared" ref="B30:C30" si="12">+(B25/B27)/7*1000</f>
        <v>41.999999999999993</v>
      </c>
      <c r="C30" s="47">
        <f t="shared" si="12"/>
        <v>41</v>
      </c>
      <c r="D30" s="47">
        <f>+(D25/D27)/7*1000</f>
        <v>41</v>
      </c>
      <c r="E30" s="47">
        <f t="shared" ref="E30:G30" si="13">+(E25/E27)/7*1000</f>
        <v>39.999999999999993</v>
      </c>
      <c r="F30" s="47">
        <f t="shared" si="13"/>
        <v>39.999999999999993</v>
      </c>
      <c r="G30" s="47">
        <f t="shared" si="13"/>
        <v>39.999999999999993</v>
      </c>
      <c r="H30" s="47">
        <f>+(H25/H27)/7*1000</f>
        <v>39</v>
      </c>
      <c r="I30" s="47">
        <f t="shared" ref="I30:J30" si="14">+(I25/I27)/7*1000</f>
        <v>39</v>
      </c>
      <c r="J30" s="47">
        <f t="shared" si="14"/>
        <v>38.5</v>
      </c>
      <c r="K30" s="47">
        <f t="shared" ref="K30:L30" si="15">+(K25/K27)/7*1000</f>
        <v>38.5</v>
      </c>
      <c r="L30" s="47">
        <f t="shared" si="15"/>
        <v>38</v>
      </c>
      <c r="M30" s="46">
        <f>+(M25/M27)/7*1000</f>
        <v>42.499999999999993</v>
      </c>
      <c r="N30" s="47">
        <f t="shared" ref="N30:U30" si="16">+(N25/N27)/7*1000</f>
        <v>41.999999999999993</v>
      </c>
      <c r="O30" s="47">
        <f t="shared" si="16"/>
        <v>41.999999999999993</v>
      </c>
      <c r="P30" s="47">
        <f t="shared" si="16"/>
        <v>41</v>
      </c>
      <c r="Q30" s="47">
        <f t="shared" si="16"/>
        <v>41</v>
      </c>
      <c r="R30" s="47">
        <f t="shared" ref="R30:S30" si="17">+(R25/R27)/7*1000</f>
        <v>40</v>
      </c>
      <c r="S30" s="47">
        <f t="shared" si="17"/>
        <v>40</v>
      </c>
      <c r="T30" s="47">
        <f t="shared" si="16"/>
        <v>39</v>
      </c>
      <c r="U30" s="47">
        <f t="shared" si="16"/>
        <v>38.5</v>
      </c>
      <c r="V30" s="49"/>
    </row>
    <row r="31" spans="1:31" ht="33.75" customHeight="1" x14ac:dyDescent="0.35">
      <c r="A31" s="50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</row>
    <row r="32" spans="1:31" ht="33.75" customHeight="1" x14ac:dyDescent="0.35">
      <c r="A32" s="50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0"/>
    </row>
    <row r="33" spans="1:30" ht="33.75" customHeight="1" x14ac:dyDescent="0.35">
      <c r="A33" s="50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0"/>
    </row>
    <row r="34" spans="1:30" ht="33.75" customHeight="1" x14ac:dyDescent="0.35">
      <c r="A34" s="50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0"/>
    </row>
    <row r="35" spans="1:30" s="2" customFormat="1" ht="33.75" customHeight="1" thickBot="1" x14ac:dyDescent="0.4"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3"/>
    </row>
    <row r="36" spans="1:30" ht="33.75" customHeight="1" x14ac:dyDescent="0.35">
      <c r="A36" s="88" t="s">
        <v>24</v>
      </c>
      <c r="B36" s="295" t="s">
        <v>25</v>
      </c>
      <c r="C36" s="296"/>
      <c r="D36" s="296"/>
      <c r="E36" s="296"/>
      <c r="F36" s="296"/>
      <c r="G36" s="296"/>
      <c r="H36" s="99"/>
      <c r="I36" s="53" t="s">
        <v>26</v>
      </c>
      <c r="J36" s="107"/>
      <c r="K36" s="301" t="s">
        <v>25</v>
      </c>
      <c r="L36" s="301"/>
      <c r="M36" s="301"/>
      <c r="N36" s="301"/>
      <c r="O36" s="295"/>
      <c r="P36" s="111"/>
      <c r="Q36" s="54"/>
      <c r="R36" s="54"/>
      <c r="S36" s="3"/>
      <c r="T36" s="3"/>
      <c r="U36" s="55"/>
      <c r="V36" s="3"/>
      <c r="W36" s="54"/>
      <c r="X36" s="54"/>
      <c r="Y36" s="54"/>
      <c r="Z36" s="3"/>
    </row>
    <row r="37" spans="1:30" ht="33.75" customHeight="1" x14ac:dyDescent="0.35">
      <c r="A37" s="89" t="s">
        <v>27</v>
      </c>
      <c r="B37" s="98"/>
      <c r="C37" s="15"/>
      <c r="D37" s="15"/>
      <c r="E37" s="15"/>
      <c r="F37" s="15"/>
      <c r="G37" s="15"/>
      <c r="H37" s="100" t="s">
        <v>10</v>
      </c>
      <c r="J37" s="108"/>
      <c r="K37" s="98"/>
      <c r="L37" s="15"/>
      <c r="M37" s="15"/>
      <c r="N37" s="15"/>
      <c r="O37" s="15"/>
      <c r="P37" s="100" t="s">
        <v>10</v>
      </c>
      <c r="Q37" s="57"/>
      <c r="R37" s="57"/>
      <c r="S37" s="58"/>
      <c r="T37" s="3"/>
      <c r="U37" s="3"/>
      <c r="V37" s="55"/>
      <c r="W37" s="3"/>
      <c r="X37" s="54"/>
      <c r="Y37" s="54"/>
      <c r="Z37" s="54"/>
    </row>
    <row r="38" spans="1:30" ht="33.75" customHeight="1" x14ac:dyDescent="0.35">
      <c r="A38" s="90" t="s">
        <v>11</v>
      </c>
      <c r="B38" s="78">
        <v>1</v>
      </c>
      <c r="C38" s="20">
        <v>2</v>
      </c>
      <c r="D38" s="20">
        <v>3</v>
      </c>
      <c r="E38" s="20">
        <v>4</v>
      </c>
      <c r="F38" s="20">
        <v>5</v>
      </c>
      <c r="G38" s="20">
        <v>6</v>
      </c>
      <c r="H38" s="100"/>
      <c r="J38" s="109" t="s">
        <v>11</v>
      </c>
      <c r="K38" s="98">
        <v>1</v>
      </c>
      <c r="L38" s="56">
        <v>2</v>
      </c>
      <c r="M38" s="56">
        <v>3</v>
      </c>
      <c r="N38" s="56">
        <v>4</v>
      </c>
      <c r="O38" s="56">
        <v>5</v>
      </c>
      <c r="P38" s="100"/>
      <c r="Q38" s="57"/>
      <c r="R38" s="57"/>
      <c r="S38" s="59"/>
      <c r="T38" s="2"/>
      <c r="U38" s="60"/>
      <c r="V38" s="60"/>
      <c r="W38" s="2"/>
      <c r="X38" s="2"/>
      <c r="Y38" s="2"/>
      <c r="Z38" s="2"/>
    </row>
    <row r="39" spans="1:30" ht="33.75" customHeight="1" x14ac:dyDescent="0.35">
      <c r="A39" s="91" t="s">
        <v>12</v>
      </c>
      <c r="B39" s="22">
        <v>16.8</v>
      </c>
      <c r="C39" s="79">
        <v>23.9</v>
      </c>
      <c r="D39" s="79">
        <v>30</v>
      </c>
      <c r="E39" s="79">
        <v>26.6</v>
      </c>
      <c r="F39" s="79">
        <v>24.7</v>
      </c>
      <c r="G39" s="79">
        <v>18.2</v>
      </c>
      <c r="H39" s="101">
        <f t="shared" ref="H39:H46" si="18">SUM(B39:G39)</f>
        <v>140.20000000000002</v>
      </c>
      <c r="I39" s="138"/>
      <c r="J39" s="91" t="s">
        <v>12</v>
      </c>
      <c r="K39" s="79">
        <f>$K$48*Q39/1000</f>
        <v>321.60000000000002</v>
      </c>
      <c r="L39" s="79"/>
      <c r="M39" s="79"/>
      <c r="N39" s="79"/>
      <c r="O39" s="79"/>
      <c r="P39" s="101">
        <f t="shared" ref="P39:P46" si="19">SUM(K39:O39)</f>
        <v>321.60000000000002</v>
      </c>
      <c r="Q39" s="2">
        <v>100</v>
      </c>
      <c r="R39" s="61"/>
      <c r="S39" s="62"/>
      <c r="T39" s="2"/>
      <c r="U39" s="60"/>
      <c r="V39" s="60"/>
      <c r="W39" s="2"/>
      <c r="X39" s="2"/>
      <c r="Y39" s="2"/>
      <c r="Z39" s="2"/>
    </row>
    <row r="40" spans="1:30" ht="33.75" customHeight="1" x14ac:dyDescent="0.35">
      <c r="A40" s="92" t="s">
        <v>13</v>
      </c>
      <c r="B40" s="79"/>
      <c r="C40" s="79"/>
      <c r="D40" s="79"/>
      <c r="E40" s="79"/>
      <c r="F40" s="79"/>
      <c r="G40" s="79"/>
      <c r="H40" s="101">
        <f t="shared" si="18"/>
        <v>0</v>
      </c>
      <c r="I40" s="2"/>
      <c r="J40" s="92" t="s">
        <v>13</v>
      </c>
      <c r="K40" s="79">
        <f t="shared" ref="K40:K45" si="20">$K$48*Q40/1000</f>
        <v>321.60000000000002</v>
      </c>
      <c r="L40" s="79"/>
      <c r="M40" s="79"/>
      <c r="N40" s="79"/>
      <c r="O40" s="79"/>
      <c r="P40" s="101">
        <f t="shared" si="19"/>
        <v>321.60000000000002</v>
      </c>
      <c r="Q40" s="2">
        <v>100</v>
      </c>
      <c r="R40" s="61"/>
      <c r="S40" s="59"/>
      <c r="T40" s="2"/>
      <c r="U40" s="60"/>
      <c r="V40" s="60"/>
      <c r="W40" s="2"/>
      <c r="X40" s="2"/>
      <c r="Y40" s="2"/>
      <c r="Z40" s="2"/>
    </row>
    <row r="41" spans="1:30" ht="33.75" customHeight="1" x14ac:dyDescent="0.35">
      <c r="A41" s="91" t="s">
        <v>14</v>
      </c>
      <c r="B41" s="80">
        <v>24.052</v>
      </c>
      <c r="C41" s="23">
        <v>33.404299999999999</v>
      </c>
      <c r="D41" s="23">
        <v>40.3932</v>
      </c>
      <c r="E41" s="23">
        <v>34.802599999999998</v>
      </c>
      <c r="F41" s="23">
        <v>31.858300000000003</v>
      </c>
      <c r="G41" s="23">
        <v>22.793399999999998</v>
      </c>
      <c r="H41" s="101">
        <f t="shared" si="18"/>
        <v>187.30380000000002</v>
      </c>
      <c r="I41" s="2"/>
      <c r="J41" s="91" t="s">
        <v>14</v>
      </c>
      <c r="K41" s="79">
        <f t="shared" si="20"/>
        <v>318.38400000000001</v>
      </c>
      <c r="L41" s="23"/>
      <c r="M41" s="23"/>
      <c r="N41" s="23"/>
      <c r="O41" s="23"/>
      <c r="P41" s="101">
        <f t="shared" si="19"/>
        <v>318.38400000000001</v>
      </c>
      <c r="Q41" s="2">
        <v>99</v>
      </c>
      <c r="R41" s="61"/>
      <c r="S41" s="52"/>
      <c r="T41" s="2"/>
      <c r="U41" s="60"/>
      <c r="V41" s="60"/>
      <c r="W41" s="2"/>
      <c r="X41" s="2"/>
      <c r="Y41" s="2"/>
      <c r="Z41" s="2"/>
    </row>
    <row r="42" spans="1:30" ht="33.75" customHeight="1" x14ac:dyDescent="0.35">
      <c r="A42" s="92" t="s">
        <v>15</v>
      </c>
      <c r="B42" s="79">
        <v>24.052</v>
      </c>
      <c r="C42" s="79">
        <v>33.404299999999999</v>
      </c>
      <c r="D42" s="79">
        <v>40.3932</v>
      </c>
      <c r="E42" s="79">
        <v>34.802599999999998</v>
      </c>
      <c r="F42" s="79">
        <v>31.858300000000003</v>
      </c>
      <c r="G42" s="79">
        <v>22.793399999999998</v>
      </c>
      <c r="H42" s="101">
        <f t="shared" si="18"/>
        <v>187.30380000000002</v>
      </c>
      <c r="I42" s="2"/>
      <c r="J42" s="92" t="s">
        <v>15</v>
      </c>
      <c r="K42" s="79">
        <f t="shared" si="20"/>
        <v>318.38400000000001</v>
      </c>
      <c r="L42" s="79"/>
      <c r="M42" s="79"/>
      <c r="N42" s="79"/>
      <c r="O42" s="79"/>
      <c r="P42" s="101">
        <f t="shared" si="19"/>
        <v>318.38400000000001</v>
      </c>
      <c r="Q42" s="2">
        <v>99</v>
      </c>
      <c r="R42" s="61"/>
      <c r="S42" s="52"/>
      <c r="T42" s="2"/>
      <c r="U42" s="60"/>
      <c r="V42" s="60"/>
      <c r="W42" s="2"/>
      <c r="X42" s="2"/>
      <c r="Y42" s="2"/>
      <c r="Z42" s="2"/>
    </row>
    <row r="43" spans="1:30" ht="33.75" customHeight="1" x14ac:dyDescent="0.35">
      <c r="A43" s="91" t="s">
        <v>16</v>
      </c>
      <c r="B43" s="79">
        <v>24.052</v>
      </c>
      <c r="C43" s="79">
        <v>33.404299999999999</v>
      </c>
      <c r="D43" s="79">
        <v>40.3932</v>
      </c>
      <c r="E43" s="79">
        <v>34.802599999999998</v>
      </c>
      <c r="F43" s="79">
        <v>31.858300000000003</v>
      </c>
      <c r="G43" s="79">
        <v>22.793399999999998</v>
      </c>
      <c r="H43" s="101">
        <f t="shared" si="18"/>
        <v>187.30380000000002</v>
      </c>
      <c r="I43" s="2"/>
      <c r="J43" s="91" t="s">
        <v>16</v>
      </c>
      <c r="K43" s="79">
        <f t="shared" si="20"/>
        <v>183.31200000000001</v>
      </c>
      <c r="L43" s="79"/>
      <c r="M43" s="79"/>
      <c r="N43" s="79"/>
      <c r="O43" s="79"/>
      <c r="P43" s="101">
        <f t="shared" si="19"/>
        <v>183.31200000000001</v>
      </c>
      <c r="Q43" s="2">
        <v>57</v>
      </c>
      <c r="R43" s="61"/>
      <c r="S43" s="52"/>
      <c r="T43" s="2"/>
      <c r="U43" s="60"/>
      <c r="V43" s="60"/>
      <c r="W43" s="2"/>
      <c r="X43" s="2"/>
      <c r="Y43" s="2"/>
      <c r="Z43" s="2"/>
    </row>
    <row r="44" spans="1:30" ht="33.75" customHeight="1" x14ac:dyDescent="0.35">
      <c r="A44" s="92" t="s">
        <v>17</v>
      </c>
      <c r="B44" s="79">
        <v>24.052</v>
      </c>
      <c r="C44" s="79">
        <v>33.404299999999999</v>
      </c>
      <c r="D44" s="79">
        <v>40.3932</v>
      </c>
      <c r="E44" s="79">
        <v>34.802599999999998</v>
      </c>
      <c r="F44" s="79">
        <v>31.858300000000003</v>
      </c>
      <c r="G44" s="79">
        <v>22.793399999999998</v>
      </c>
      <c r="H44" s="101">
        <f t="shared" si="18"/>
        <v>187.30380000000002</v>
      </c>
      <c r="I44" s="2"/>
      <c r="J44" s="92" t="s">
        <v>17</v>
      </c>
      <c r="K44" s="79">
        <f t="shared" si="20"/>
        <v>183.31200000000001</v>
      </c>
      <c r="L44" s="79"/>
      <c r="M44" s="79"/>
      <c r="N44" s="79"/>
      <c r="O44" s="79"/>
      <c r="P44" s="101">
        <f t="shared" si="19"/>
        <v>183.31200000000001</v>
      </c>
      <c r="Q44" s="2">
        <v>57</v>
      </c>
      <c r="R44" s="61"/>
      <c r="S44" s="52"/>
      <c r="T44" s="2"/>
      <c r="U44" s="60"/>
      <c r="V44" s="60"/>
      <c r="W44" s="2"/>
      <c r="X44" s="2"/>
      <c r="Y44" s="2"/>
      <c r="Z44" s="2"/>
    </row>
    <row r="45" spans="1:30" ht="33.75" customHeight="1" x14ac:dyDescent="0.35">
      <c r="A45" s="91" t="s">
        <v>18</v>
      </c>
      <c r="B45" s="79">
        <v>24.052</v>
      </c>
      <c r="C45" s="79">
        <v>33.404299999999999</v>
      </c>
      <c r="D45" s="79">
        <v>40.3932</v>
      </c>
      <c r="E45" s="79">
        <v>34.802599999999998</v>
      </c>
      <c r="F45" s="79">
        <v>31.858300000000003</v>
      </c>
      <c r="G45" s="79">
        <v>22.793399999999998</v>
      </c>
      <c r="H45" s="101">
        <f t="shared" si="18"/>
        <v>187.30380000000002</v>
      </c>
      <c r="I45" s="2"/>
      <c r="J45" s="91" t="s">
        <v>18</v>
      </c>
      <c r="K45" s="79">
        <f t="shared" si="20"/>
        <v>183.31200000000001</v>
      </c>
      <c r="L45" s="79"/>
      <c r="M45" s="79"/>
      <c r="N45" s="79"/>
      <c r="O45" s="79"/>
      <c r="P45" s="101">
        <f t="shared" si="19"/>
        <v>183.31200000000001</v>
      </c>
      <c r="Q45" s="2">
        <v>57</v>
      </c>
      <c r="R45" s="61"/>
      <c r="S45" s="52"/>
      <c r="T45" s="2"/>
      <c r="U45" s="60"/>
      <c r="V45" s="60"/>
      <c r="W45" s="2"/>
      <c r="X45" s="2"/>
      <c r="Y45" s="2"/>
      <c r="Z45" s="2"/>
    </row>
    <row r="46" spans="1:30" ht="33.75" customHeight="1" x14ac:dyDescent="0.35">
      <c r="A46" s="92" t="s">
        <v>10</v>
      </c>
      <c r="B46" s="81">
        <f t="shared" ref="B46:G46" si="21">SUM(B39:B45)</f>
        <v>137.05999999999997</v>
      </c>
      <c r="C46" s="27">
        <f t="shared" si="21"/>
        <v>190.92150000000001</v>
      </c>
      <c r="D46" s="27">
        <f t="shared" si="21"/>
        <v>231.96600000000004</v>
      </c>
      <c r="E46" s="27">
        <f t="shared" si="21"/>
        <v>200.61299999999994</v>
      </c>
      <c r="F46" s="27">
        <f t="shared" si="21"/>
        <v>183.99150000000003</v>
      </c>
      <c r="G46" s="27">
        <f t="shared" si="21"/>
        <v>132.16699999999997</v>
      </c>
      <c r="H46" s="101">
        <f t="shared" si="18"/>
        <v>1076.7189999999998</v>
      </c>
      <c r="J46" s="77" t="s">
        <v>10</v>
      </c>
      <c r="K46" s="81">
        <f>SUM(K39:K45)</f>
        <v>1829.904</v>
      </c>
      <c r="L46" s="27">
        <f>SUM(L39:L45)</f>
        <v>0</v>
      </c>
      <c r="M46" s="27">
        <f>SUM(M39:M45)</f>
        <v>0</v>
      </c>
      <c r="N46" s="27">
        <f>SUM(N39:N45)</f>
        <v>0</v>
      </c>
      <c r="O46" s="27">
        <f>SUM(O39:O45)</f>
        <v>0</v>
      </c>
      <c r="P46" s="101">
        <f t="shared" si="19"/>
        <v>1829.904</v>
      </c>
      <c r="Q46" s="61"/>
      <c r="R46" s="61"/>
      <c r="S46" s="2"/>
      <c r="T46" s="2"/>
      <c r="U46" s="2">
        <v>920.6</v>
      </c>
      <c r="V46" s="2"/>
      <c r="W46" s="2"/>
      <c r="X46" s="2"/>
      <c r="Y46" s="2"/>
      <c r="Z46" s="2"/>
    </row>
    <row r="47" spans="1:30" ht="33.75" customHeight="1" x14ac:dyDescent="0.35">
      <c r="A47" s="93" t="s">
        <v>19</v>
      </c>
      <c r="B47" s="82">
        <v>44.5</v>
      </c>
      <c r="C47" s="30">
        <v>43.5</v>
      </c>
      <c r="D47" s="30">
        <v>42</v>
      </c>
      <c r="E47" s="30">
        <v>41</v>
      </c>
      <c r="F47" s="30">
        <v>40.5</v>
      </c>
      <c r="G47" s="30">
        <v>39.5</v>
      </c>
      <c r="H47" s="102">
        <f>+((H46/H48)/7)*1000</f>
        <v>41.775393807713186</v>
      </c>
      <c r="J47" s="110" t="s">
        <v>19</v>
      </c>
      <c r="K47" s="82">
        <v>81.5</v>
      </c>
      <c r="L47" s="30"/>
      <c r="M47" s="30"/>
      <c r="N47" s="30"/>
      <c r="O47" s="30"/>
      <c r="P47" s="102">
        <f>+((P46/P48)/7)*1000</f>
        <v>81.285714285714278</v>
      </c>
      <c r="Q47" s="63"/>
      <c r="R47" s="63"/>
      <c r="U47" s="256">
        <v>117.01666666666668</v>
      </c>
      <c r="V47" s="256">
        <v>163.08458333333334</v>
      </c>
      <c r="W47" s="256">
        <v>198.30500000000001</v>
      </c>
      <c r="X47" s="256">
        <v>171.61083333333335</v>
      </c>
      <c r="Y47" s="256">
        <v>157.44291666666669</v>
      </c>
      <c r="Z47" s="256">
        <v>113.1725</v>
      </c>
    </row>
    <row r="48" spans="1:30" ht="33.75" customHeight="1" x14ac:dyDescent="0.35">
      <c r="A48" s="94" t="s">
        <v>20</v>
      </c>
      <c r="B48" s="83">
        <v>440</v>
      </c>
      <c r="C48" s="34">
        <v>627</v>
      </c>
      <c r="D48" s="34">
        <v>789</v>
      </c>
      <c r="E48" s="34">
        <v>699</v>
      </c>
      <c r="F48" s="34">
        <v>649</v>
      </c>
      <c r="G48" s="34">
        <v>478</v>
      </c>
      <c r="H48" s="103">
        <f>SUM(B48:G48)</f>
        <v>3682</v>
      </c>
      <c r="I48" s="64"/>
      <c r="J48" s="94" t="s">
        <v>20</v>
      </c>
      <c r="K48" s="106">
        <v>3216</v>
      </c>
      <c r="L48" s="65"/>
      <c r="M48" s="65"/>
      <c r="N48" s="65"/>
      <c r="O48" s="65"/>
      <c r="P48" s="112">
        <f>SUM(K48:O48)</f>
        <v>3216</v>
      </c>
      <c r="Q48" s="66"/>
      <c r="R48" s="66"/>
      <c r="U48" s="256">
        <v>137.05999999999997</v>
      </c>
      <c r="V48" s="256">
        <v>190.92150000000001</v>
      </c>
      <c r="W48" s="256">
        <v>231.96600000000004</v>
      </c>
      <c r="X48" s="256">
        <v>200.61299999999994</v>
      </c>
      <c r="Y48" s="256">
        <v>183.99150000000003</v>
      </c>
      <c r="Z48" s="256">
        <v>132.16699999999997</v>
      </c>
    </row>
    <row r="49" spans="1:30" ht="33.75" customHeight="1" x14ac:dyDescent="0.35">
      <c r="A49" s="95" t="s">
        <v>21</v>
      </c>
      <c r="B49" s="84">
        <f>((B48*B47)*7/1000-B39)/5</f>
        <v>24.052</v>
      </c>
      <c r="C49" s="38">
        <f t="shared" ref="C49:G49" si="22">((C48*C47)*7/1000-C39)/5</f>
        <v>33.404299999999999</v>
      </c>
      <c r="D49" s="38">
        <f t="shared" si="22"/>
        <v>40.3932</v>
      </c>
      <c r="E49" s="38">
        <f t="shared" si="22"/>
        <v>34.802599999999998</v>
      </c>
      <c r="F49" s="38">
        <f t="shared" si="22"/>
        <v>31.858300000000003</v>
      </c>
      <c r="G49" s="38">
        <f t="shared" si="22"/>
        <v>22.793399999999998</v>
      </c>
      <c r="H49" s="104">
        <f>((H46*1000)/H48)/7</f>
        <v>41.775393807713193</v>
      </c>
      <c r="J49" s="95" t="s">
        <v>21</v>
      </c>
      <c r="K49" s="84">
        <f>(K48*K47)/1000</f>
        <v>262.10399999999998</v>
      </c>
      <c r="L49" s="38">
        <f>(L48*L47)/1000</f>
        <v>0</v>
      </c>
      <c r="M49" s="38">
        <f>(M48*M47)/1000</f>
        <v>0</v>
      </c>
      <c r="N49" s="38">
        <f>(N48*N47)/1000</f>
        <v>0</v>
      </c>
      <c r="O49" s="38">
        <f>(O48*O47)/1000</f>
        <v>0</v>
      </c>
      <c r="P49" s="113">
        <f>((P46*1000)/P48)/7</f>
        <v>81.285714285714292</v>
      </c>
      <c r="Q49" s="66"/>
      <c r="R49" s="66"/>
      <c r="U49" s="257">
        <f>U48-U47</f>
        <v>20.043333333333294</v>
      </c>
      <c r="V49" s="257">
        <f t="shared" ref="V49:Z49" si="23">V48-V47</f>
        <v>27.836916666666667</v>
      </c>
      <c r="W49" s="257">
        <f t="shared" si="23"/>
        <v>33.66100000000003</v>
      </c>
      <c r="X49" s="257">
        <f t="shared" si="23"/>
        <v>29.002166666666596</v>
      </c>
      <c r="Y49" s="257">
        <f t="shared" si="23"/>
        <v>26.54858333333334</v>
      </c>
      <c r="Z49" s="257">
        <f t="shared" si="23"/>
        <v>18.994499999999974</v>
      </c>
    </row>
    <row r="50" spans="1:30" ht="33.75" customHeight="1" x14ac:dyDescent="0.35">
      <c r="A50" s="96" t="s">
        <v>22</v>
      </c>
      <c r="B50" s="85">
        <f t="shared" ref="B50:G50" si="24">((B48*B47)*7)/1000</f>
        <v>137.06</v>
      </c>
      <c r="C50" s="42">
        <f t="shared" si="24"/>
        <v>190.92150000000001</v>
      </c>
      <c r="D50" s="42">
        <f t="shared" si="24"/>
        <v>231.96600000000001</v>
      </c>
      <c r="E50" s="42">
        <f t="shared" si="24"/>
        <v>200.613</v>
      </c>
      <c r="F50" s="42">
        <f t="shared" si="24"/>
        <v>183.9915</v>
      </c>
      <c r="G50" s="42">
        <f t="shared" si="24"/>
        <v>132.167</v>
      </c>
      <c r="H50" s="87"/>
      <c r="J50" s="96" t="s">
        <v>22</v>
      </c>
      <c r="K50" s="85">
        <f>((K48*K47)*7)/1000</f>
        <v>1834.7280000000001</v>
      </c>
      <c r="L50" s="42">
        <f>((L48*L47)*7)/1000</f>
        <v>0</v>
      </c>
      <c r="M50" s="42">
        <f>((M48*M47)*7)/1000</f>
        <v>0</v>
      </c>
      <c r="N50" s="42">
        <f>((N48*N47)*7)/1000</f>
        <v>0</v>
      </c>
      <c r="O50" s="42">
        <f>((O48*O47)*7)/1000</f>
        <v>0</v>
      </c>
      <c r="P50" s="114"/>
    </row>
    <row r="51" spans="1:30" ht="33.75" customHeight="1" thickBot="1" x14ac:dyDescent="0.4">
      <c r="A51" s="97" t="s">
        <v>23</v>
      </c>
      <c r="B51" s="86">
        <f t="shared" ref="B51:G51" si="25">+(B46/B48)/7*1000</f>
        <v>44.499999999999993</v>
      </c>
      <c r="C51" s="47">
        <f t="shared" si="25"/>
        <v>43.5</v>
      </c>
      <c r="D51" s="47">
        <f t="shared" si="25"/>
        <v>42</v>
      </c>
      <c r="E51" s="47">
        <f t="shared" si="25"/>
        <v>40.999999999999986</v>
      </c>
      <c r="F51" s="47">
        <f t="shared" si="25"/>
        <v>40.5</v>
      </c>
      <c r="G51" s="47">
        <f t="shared" si="25"/>
        <v>39.499999999999993</v>
      </c>
      <c r="H51" s="105"/>
      <c r="I51" s="50"/>
      <c r="J51" s="97" t="s">
        <v>23</v>
      </c>
      <c r="K51" s="86">
        <f>+(K46/K48)/7*1000</f>
        <v>81.285714285714278</v>
      </c>
      <c r="L51" s="47" t="e">
        <f>+(L46/L48)/7*1000</f>
        <v>#DIV/0!</v>
      </c>
      <c r="M51" s="47" t="e">
        <f>+(M46/M48)/7*1000</f>
        <v>#DIV/0!</v>
      </c>
      <c r="N51" s="47" t="e">
        <f>+(N46/N48)/7*1000</f>
        <v>#DIV/0!</v>
      </c>
      <c r="O51" s="47" t="e">
        <f>+(O46/O48)/7*1000</f>
        <v>#DIV/0!</v>
      </c>
      <c r="P51" s="48"/>
      <c r="Q51" s="51"/>
      <c r="R51" s="51"/>
    </row>
    <row r="52" spans="1:30" ht="33.75" customHeight="1" x14ac:dyDescent="0.35">
      <c r="A52" s="50"/>
      <c r="B52" s="13"/>
      <c r="C52" s="13"/>
      <c r="D52" s="13"/>
      <c r="E52" s="13"/>
      <c r="F52" s="13"/>
      <c r="G52" s="13"/>
      <c r="H52" s="50"/>
      <c r="I52" s="50"/>
      <c r="J52" s="50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2"/>
      <c r="V52" s="2"/>
      <c r="W52" s="2"/>
      <c r="X52" s="2"/>
      <c r="Y52" s="2"/>
    </row>
    <row r="53" spans="1:30" ht="33.75" customHeight="1" x14ac:dyDescent="0.35">
      <c r="A53" s="50"/>
      <c r="B53" s="51"/>
      <c r="C53" s="51"/>
      <c r="D53" s="51"/>
      <c r="E53" s="51"/>
      <c r="F53" s="51"/>
      <c r="G53" s="51"/>
      <c r="H53" s="50"/>
      <c r="I53" s="50"/>
      <c r="J53" s="51"/>
      <c r="K53" s="51"/>
      <c r="L53" s="51"/>
      <c r="M53" s="51"/>
      <c r="N53" s="51"/>
      <c r="O53" s="51"/>
      <c r="P53" s="51"/>
      <c r="Q53" s="51"/>
      <c r="R53" s="52"/>
      <c r="S53" s="52"/>
      <c r="T53" s="52"/>
      <c r="U53" s="2"/>
      <c r="V53" s="2"/>
      <c r="W53" s="2"/>
      <c r="X53" s="2"/>
      <c r="AB53" s="3"/>
    </row>
    <row r="54" spans="1:30" ht="33.75" customHeight="1" thickBot="1" x14ac:dyDescent="0.4">
      <c r="A54" s="67"/>
      <c r="B54" s="68"/>
      <c r="C54" s="68"/>
      <c r="D54" s="68"/>
      <c r="E54" s="68"/>
      <c r="F54" s="68"/>
      <c r="G54" s="68"/>
      <c r="H54" s="68"/>
      <c r="I54" s="68"/>
      <c r="J54" s="302"/>
      <c r="K54" s="302"/>
      <c r="L54" s="68"/>
      <c r="M54" s="68"/>
      <c r="N54" s="68"/>
      <c r="O54" s="69"/>
      <c r="T54" s="52"/>
      <c r="U54" s="52"/>
      <c r="V54" s="52"/>
      <c r="W54" s="2"/>
      <c r="X54" s="2"/>
      <c r="Y54" s="2"/>
      <c r="Z54" s="2"/>
      <c r="AB54" s="2"/>
      <c r="AC54" s="2"/>
      <c r="AD54" s="2"/>
    </row>
    <row r="55" spans="1:30" ht="33.75" customHeight="1" x14ac:dyDescent="0.35">
      <c r="A55" s="118" t="s">
        <v>28</v>
      </c>
      <c r="B55" s="300" t="s">
        <v>8</v>
      </c>
      <c r="C55" s="301"/>
      <c r="D55" s="301"/>
      <c r="E55" s="301"/>
      <c r="F55" s="295"/>
      <c r="G55" s="115"/>
      <c r="H55" s="70"/>
      <c r="I55" s="70"/>
      <c r="J55" s="71"/>
      <c r="K55" s="71"/>
      <c r="T55" s="52"/>
      <c r="U55" s="52"/>
      <c r="V55" s="52"/>
      <c r="W55" s="2"/>
      <c r="X55" s="2"/>
      <c r="Y55" s="2"/>
      <c r="Z55" s="2"/>
      <c r="AB55" s="2"/>
      <c r="AC55" s="2"/>
      <c r="AD55" s="2"/>
    </row>
    <row r="56" spans="1:30" ht="33.75" customHeight="1" x14ac:dyDescent="0.35">
      <c r="A56" s="89" t="s">
        <v>27</v>
      </c>
      <c r="B56" s="98"/>
      <c r="C56" s="15"/>
      <c r="D56" s="15"/>
      <c r="E56" s="15"/>
      <c r="F56" s="15"/>
      <c r="G56" s="100" t="s">
        <v>10</v>
      </c>
      <c r="I56" s="54"/>
      <c r="J56" s="54"/>
      <c r="K56" s="54"/>
      <c r="L56" s="54"/>
      <c r="M56" s="72"/>
      <c r="N56" s="72"/>
      <c r="O56" s="72"/>
      <c r="P56" s="54"/>
      <c r="Q56" s="54"/>
      <c r="R56" s="73"/>
      <c r="S56" s="73"/>
      <c r="T56" s="73"/>
      <c r="U56" s="2"/>
      <c r="V56" s="2"/>
      <c r="W56" s="2"/>
      <c r="X56" s="2"/>
      <c r="Z56" s="2"/>
      <c r="AA56" s="2"/>
      <c r="AB56" s="2"/>
    </row>
    <row r="57" spans="1:30" ht="33.75" customHeight="1" x14ac:dyDescent="0.35">
      <c r="A57" s="89" t="s">
        <v>11</v>
      </c>
      <c r="B57" s="98">
        <v>1</v>
      </c>
      <c r="C57" s="56">
        <v>2</v>
      </c>
      <c r="D57" s="56">
        <v>3</v>
      </c>
      <c r="E57" s="56">
        <v>4</v>
      </c>
      <c r="F57" s="56">
        <v>5</v>
      </c>
      <c r="G57" s="100"/>
      <c r="H57" s="54"/>
      <c r="I57" s="54"/>
      <c r="J57" s="54"/>
      <c r="K57" s="54"/>
      <c r="L57" s="54"/>
      <c r="M57" s="72"/>
      <c r="N57" s="72"/>
      <c r="O57" s="72"/>
      <c r="P57" s="54"/>
      <c r="Q57" s="54"/>
      <c r="R57" s="73"/>
      <c r="S57" s="73"/>
      <c r="T57" s="73"/>
      <c r="U57" s="2"/>
      <c r="V57" s="2"/>
      <c r="W57" s="2"/>
      <c r="X57" s="2"/>
      <c r="Y57" s="2"/>
      <c r="Z57" s="2"/>
      <c r="AA57" s="2"/>
      <c r="AB57" s="2"/>
    </row>
    <row r="58" spans="1:30" ht="33.75" customHeight="1" x14ac:dyDescent="0.35">
      <c r="A58" s="91" t="s">
        <v>12</v>
      </c>
      <c r="B58" s="79">
        <v>320.2</v>
      </c>
      <c r="C58" s="79"/>
      <c r="D58" s="79"/>
      <c r="E58" s="79"/>
      <c r="F58" s="79"/>
      <c r="G58" s="101">
        <f t="shared" ref="G58:G65" si="26">SUM(B58:F58)</f>
        <v>320.2</v>
      </c>
      <c r="H58" s="74">
        <v>100</v>
      </c>
      <c r="I58" s="2"/>
      <c r="J58" s="54"/>
      <c r="K58" s="54"/>
      <c r="L58" s="54"/>
      <c r="M58" s="72"/>
      <c r="N58" s="72"/>
      <c r="O58" s="72"/>
      <c r="P58" s="54"/>
      <c r="Q58" s="54"/>
      <c r="R58" s="73"/>
      <c r="S58" s="73"/>
      <c r="T58" s="73"/>
      <c r="U58" s="2"/>
      <c r="V58" s="2"/>
      <c r="W58" s="2"/>
      <c r="X58" s="2"/>
      <c r="Y58" s="2"/>
      <c r="Z58" s="2"/>
      <c r="AA58" s="2"/>
      <c r="AB58" s="2"/>
    </row>
    <row r="59" spans="1:30" ht="33.75" customHeight="1" x14ac:dyDescent="0.35">
      <c r="A59" s="92" t="s">
        <v>13</v>
      </c>
      <c r="B59" s="79">
        <v>320.2</v>
      </c>
      <c r="C59" s="79"/>
      <c r="D59" s="79"/>
      <c r="E59" s="79"/>
      <c r="F59" s="79"/>
      <c r="G59" s="101">
        <f t="shared" si="26"/>
        <v>320.2</v>
      </c>
      <c r="H59" s="74">
        <v>100</v>
      </c>
      <c r="I59" s="2"/>
      <c r="J59" s="54"/>
      <c r="K59" s="54"/>
      <c r="L59" s="54"/>
      <c r="M59" s="72"/>
      <c r="N59" s="72"/>
      <c r="O59" s="72"/>
      <c r="P59" s="54"/>
      <c r="Q59" s="54"/>
      <c r="R59" s="73"/>
      <c r="S59" s="73"/>
      <c r="T59" s="73"/>
      <c r="U59" s="2"/>
      <c r="V59" s="2"/>
      <c r="W59" s="2"/>
      <c r="X59" s="2"/>
      <c r="Y59" s="2"/>
      <c r="Z59" s="2"/>
      <c r="AA59" s="2"/>
      <c r="AB59" s="2"/>
    </row>
    <row r="60" spans="1:30" ht="33.75" customHeight="1" x14ac:dyDescent="0.35">
      <c r="A60" s="91" t="s">
        <v>14</v>
      </c>
      <c r="B60" s="79">
        <v>320.2</v>
      </c>
      <c r="C60" s="23"/>
      <c r="D60" s="23"/>
      <c r="E60" s="23"/>
      <c r="F60" s="23"/>
      <c r="G60" s="101">
        <f t="shared" si="26"/>
        <v>320.2</v>
      </c>
      <c r="H60" s="74">
        <v>100</v>
      </c>
      <c r="I60" s="2"/>
      <c r="J60" s="54"/>
      <c r="K60" s="54"/>
      <c r="L60" s="54"/>
      <c r="M60" s="72"/>
      <c r="N60" s="72"/>
      <c r="O60" s="72"/>
      <c r="P60" s="54"/>
      <c r="Q60" s="54"/>
      <c r="R60" s="73"/>
      <c r="S60" s="73"/>
      <c r="T60" s="73"/>
      <c r="U60" s="2"/>
      <c r="V60" s="2"/>
      <c r="W60" s="2"/>
      <c r="X60" s="2"/>
      <c r="Y60" s="2"/>
      <c r="Z60" s="2"/>
      <c r="AA60" s="2"/>
      <c r="AB60" s="2"/>
    </row>
    <row r="61" spans="1:30" ht="33.75" customHeight="1" x14ac:dyDescent="0.35">
      <c r="A61" s="92" t="s">
        <v>15</v>
      </c>
      <c r="B61" s="79">
        <v>320.2</v>
      </c>
      <c r="C61" s="79"/>
      <c r="D61" s="79"/>
      <c r="E61" s="79"/>
      <c r="F61" s="79"/>
      <c r="G61" s="101">
        <f t="shared" si="26"/>
        <v>320.2</v>
      </c>
      <c r="H61" s="74">
        <v>100</v>
      </c>
      <c r="I61" s="2"/>
      <c r="J61" s="54"/>
      <c r="K61" s="54"/>
      <c r="L61" s="54"/>
      <c r="M61" s="72"/>
      <c r="N61" s="72"/>
      <c r="O61" s="72"/>
      <c r="P61" s="54"/>
      <c r="Q61" s="54"/>
      <c r="R61" s="73"/>
      <c r="S61" s="73"/>
      <c r="T61" s="73"/>
      <c r="U61" s="3"/>
      <c r="V61" s="3"/>
      <c r="W61" s="2"/>
      <c r="X61" s="2"/>
      <c r="Y61" s="2"/>
      <c r="Z61" s="2"/>
      <c r="AA61" s="2"/>
      <c r="AB61" s="2"/>
    </row>
    <row r="62" spans="1:30" ht="33.75" customHeight="1" x14ac:dyDescent="0.35">
      <c r="A62" s="91" t="s">
        <v>16</v>
      </c>
      <c r="B62" s="79">
        <v>23.3</v>
      </c>
      <c r="C62" s="79">
        <v>34.700000000000003</v>
      </c>
      <c r="D62" s="79">
        <v>26.1</v>
      </c>
      <c r="E62" s="79">
        <v>24.7</v>
      </c>
      <c r="F62" s="79">
        <v>89.7</v>
      </c>
      <c r="G62" s="101">
        <f t="shared" si="26"/>
        <v>198.5</v>
      </c>
      <c r="H62" s="74">
        <v>62</v>
      </c>
      <c r="I62" s="2"/>
      <c r="J62" s="54"/>
      <c r="K62" s="54"/>
      <c r="L62" s="54"/>
      <c r="M62" s="72"/>
      <c r="N62" s="72"/>
      <c r="O62" s="72"/>
      <c r="P62" s="54"/>
      <c r="Q62" s="54"/>
      <c r="R62" s="73"/>
      <c r="S62" s="73"/>
      <c r="T62" s="73"/>
      <c r="U62" s="3"/>
      <c r="V62" s="3"/>
      <c r="W62" s="2"/>
      <c r="X62" s="2"/>
      <c r="Y62" s="2"/>
      <c r="Z62" s="2"/>
      <c r="AA62" s="2"/>
      <c r="AB62" s="2"/>
    </row>
    <row r="63" spans="1:30" ht="33.75" customHeight="1" x14ac:dyDescent="0.35">
      <c r="A63" s="92" t="s">
        <v>17</v>
      </c>
      <c r="B63" s="79">
        <v>23.3</v>
      </c>
      <c r="C63" s="79">
        <v>34.700000000000003</v>
      </c>
      <c r="D63" s="79">
        <v>26.1</v>
      </c>
      <c r="E63" s="79">
        <v>24.7</v>
      </c>
      <c r="F63" s="79">
        <v>89.7</v>
      </c>
      <c r="G63" s="101">
        <f t="shared" si="26"/>
        <v>198.5</v>
      </c>
      <c r="H63" s="74">
        <v>62</v>
      </c>
      <c r="I63" s="2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3"/>
      <c r="V63" s="3"/>
      <c r="Y63" s="2"/>
      <c r="Z63" s="2"/>
      <c r="AA63" s="2"/>
      <c r="AB63" s="2"/>
    </row>
    <row r="64" spans="1:30" ht="33.75" customHeight="1" x14ac:dyDescent="0.35">
      <c r="A64" s="91" t="s">
        <v>18</v>
      </c>
      <c r="B64" s="79">
        <v>23.3</v>
      </c>
      <c r="C64" s="79">
        <v>34.700000000000003</v>
      </c>
      <c r="D64" s="79">
        <v>26.1</v>
      </c>
      <c r="E64" s="79">
        <v>24.7</v>
      </c>
      <c r="F64" s="79">
        <v>89.7</v>
      </c>
      <c r="G64" s="101">
        <f t="shared" si="26"/>
        <v>198.5</v>
      </c>
      <c r="H64" s="74">
        <v>62</v>
      </c>
      <c r="I64" s="2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3"/>
      <c r="V64" s="3"/>
      <c r="Y64" s="2"/>
      <c r="Z64" s="2"/>
      <c r="AA64" s="2"/>
      <c r="AB64" s="2"/>
    </row>
    <row r="65" spans="1:28" ht="33.75" customHeight="1" x14ac:dyDescent="0.35">
      <c r="A65" s="119" t="s">
        <v>10</v>
      </c>
      <c r="B65" s="81">
        <f>SUM(B58:B64)</f>
        <v>1350.6999999999998</v>
      </c>
      <c r="C65" s="27">
        <f t="shared" ref="C65:F65" si="27">SUM(C58:C64)</f>
        <v>104.10000000000001</v>
      </c>
      <c r="D65" s="27">
        <f t="shared" si="27"/>
        <v>78.300000000000011</v>
      </c>
      <c r="E65" s="27">
        <f t="shared" si="27"/>
        <v>74.099999999999994</v>
      </c>
      <c r="F65" s="27">
        <f t="shared" si="27"/>
        <v>269.10000000000002</v>
      </c>
      <c r="G65" s="101">
        <f t="shared" si="26"/>
        <v>1876.2999999999997</v>
      </c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3"/>
      <c r="V65" s="3"/>
      <c r="W65" s="3"/>
      <c r="X65" s="3"/>
      <c r="Y65" s="2"/>
      <c r="Z65" s="2"/>
      <c r="AA65" s="2"/>
      <c r="AB65" s="2"/>
    </row>
    <row r="66" spans="1:28" ht="33.75" customHeight="1" x14ac:dyDescent="0.35">
      <c r="A66" s="93" t="s">
        <v>19</v>
      </c>
      <c r="B66" s="82">
        <v>84</v>
      </c>
      <c r="C66" s="30"/>
      <c r="D66" s="30"/>
      <c r="E66" s="30"/>
      <c r="F66" s="30"/>
      <c r="G66" s="102">
        <f>+((G65/G67)/7)*1000</f>
        <v>83.841994727199591</v>
      </c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3"/>
      <c r="V66" s="3"/>
      <c r="W66" s="3"/>
      <c r="X66" s="3"/>
      <c r="Y66" s="2"/>
      <c r="Z66" s="2"/>
      <c r="AA66" s="2"/>
      <c r="AB66" s="2"/>
    </row>
    <row r="67" spans="1:28" ht="33.75" customHeight="1" x14ac:dyDescent="0.35">
      <c r="A67" s="94" t="s">
        <v>20</v>
      </c>
      <c r="B67" s="106">
        <v>376</v>
      </c>
      <c r="C67" s="65">
        <v>559</v>
      </c>
      <c r="D67" s="65">
        <v>421</v>
      </c>
      <c r="E67" s="65">
        <v>398</v>
      </c>
      <c r="F67" s="65">
        <v>1443</v>
      </c>
      <c r="G67" s="112">
        <f>SUM(B67:F67)</f>
        <v>3197</v>
      </c>
      <c r="I67" s="75"/>
      <c r="M67" s="3"/>
      <c r="N67" s="3"/>
      <c r="O67" s="3"/>
      <c r="P67" s="3"/>
      <c r="Q67" s="3"/>
    </row>
    <row r="68" spans="1:28" ht="33.75" customHeight="1" x14ac:dyDescent="0.35">
      <c r="A68" s="95" t="s">
        <v>21</v>
      </c>
      <c r="B68" s="84">
        <f>(B67*B66)/1000</f>
        <v>31.584</v>
      </c>
      <c r="C68" s="38">
        <f>(C67*C66)/1000</f>
        <v>0</v>
      </c>
      <c r="D68" s="38">
        <f>(D67*D66)/1000</f>
        <v>0</v>
      </c>
      <c r="E68" s="38">
        <f>(E67*E66)/1000</f>
        <v>0</v>
      </c>
      <c r="F68" s="38">
        <f>(F67*F66)/1000</f>
        <v>0</v>
      </c>
      <c r="G68" s="116">
        <f>((G65*1000)/G67)/7</f>
        <v>83.841994727199591</v>
      </c>
      <c r="M68" s="3"/>
      <c r="N68" s="3"/>
      <c r="O68" s="3"/>
      <c r="P68" s="3"/>
      <c r="Q68" s="3"/>
    </row>
    <row r="69" spans="1:28" ht="33.75" customHeight="1" x14ac:dyDescent="0.35">
      <c r="A69" s="96" t="s">
        <v>22</v>
      </c>
      <c r="B69" s="85">
        <f>((B67*B66)*7)/1000</f>
        <v>221.08799999999999</v>
      </c>
      <c r="C69" s="42">
        <f>((C67*C66)*7)/1000</f>
        <v>0</v>
      </c>
      <c r="D69" s="42">
        <f>((D67*D66)*7)/1000</f>
        <v>0</v>
      </c>
      <c r="E69" s="42">
        <f>((E67*E66)*7)/1000</f>
        <v>0</v>
      </c>
      <c r="F69" s="42">
        <f>((F67*F66)*7)/1000</f>
        <v>0</v>
      </c>
      <c r="G69" s="87"/>
      <c r="H69" s="50"/>
      <c r="Q69" s="3"/>
    </row>
    <row r="70" spans="1:28" ht="33.75" customHeight="1" thickBot="1" x14ac:dyDescent="0.4">
      <c r="A70" s="97" t="s">
        <v>23</v>
      </c>
      <c r="B70" s="86">
        <f>+(B65/B67)/7*1000</f>
        <v>513.18389057750755</v>
      </c>
      <c r="C70" s="47">
        <f>+(C65/C67)/7*1000</f>
        <v>26.603628929210327</v>
      </c>
      <c r="D70" s="47">
        <f>+(D65/D67)/7*1000</f>
        <v>26.569392602646762</v>
      </c>
      <c r="E70" s="47">
        <f>+(E65/E67)/7*1000</f>
        <v>26.597272074659006</v>
      </c>
      <c r="F70" s="47">
        <f>+(F65/F67)/7*1000</f>
        <v>26.640926640926644</v>
      </c>
      <c r="G70" s="117"/>
      <c r="Q70" s="3"/>
    </row>
    <row r="71" spans="1:28" ht="33.75" customHeight="1" x14ac:dyDescent="0.35"/>
    <row r="72" spans="1:28" ht="33.75" customHeight="1" x14ac:dyDescent="0.35">
      <c r="B72" s="54"/>
      <c r="C72" s="54"/>
      <c r="D72" s="54"/>
      <c r="E72" s="54"/>
      <c r="F72" s="54"/>
      <c r="G72" s="54"/>
      <c r="H72" s="54"/>
      <c r="I72" s="66"/>
    </row>
    <row r="73" spans="1:28" ht="33.75" customHeight="1" x14ac:dyDescent="0.35"/>
    <row r="74" spans="1:28" ht="33.75" customHeight="1" x14ac:dyDescent="0.35">
      <c r="A74" s="54"/>
      <c r="B74" s="73"/>
      <c r="C74" s="73"/>
      <c r="D74" s="73"/>
      <c r="E74" s="73"/>
      <c r="F74" s="73"/>
      <c r="G74" s="73"/>
      <c r="H74" s="54"/>
      <c r="I74" s="54"/>
      <c r="J74" s="54"/>
    </row>
    <row r="75" spans="1:28" ht="33.75" customHeight="1" x14ac:dyDescent="0.35">
      <c r="A75" s="54"/>
      <c r="B75" s="54"/>
      <c r="C75" s="54"/>
      <c r="D75" s="54"/>
      <c r="E75" s="54"/>
      <c r="F75" s="54"/>
      <c r="G75" s="54"/>
      <c r="H75" s="54"/>
      <c r="I75" s="54"/>
      <c r="J75" s="54"/>
    </row>
    <row r="76" spans="1:28" ht="33.75" customHeight="1" x14ac:dyDescent="0.35">
      <c r="A76" s="54"/>
      <c r="B76" s="54"/>
      <c r="C76" s="54"/>
      <c r="D76" s="54"/>
      <c r="E76" s="54"/>
      <c r="F76" s="54"/>
      <c r="G76" s="54"/>
      <c r="H76" s="54"/>
      <c r="I76" s="54"/>
      <c r="J76" s="54"/>
    </row>
    <row r="77" spans="1:28" ht="33.75" customHeight="1" x14ac:dyDescent="0.35">
      <c r="A77" s="54"/>
      <c r="B77" s="54"/>
      <c r="C77" s="54"/>
      <c r="D77" s="54"/>
      <c r="E77" s="54"/>
      <c r="F77" s="54"/>
      <c r="G77" s="54"/>
      <c r="H77" s="54"/>
      <c r="I77" s="54"/>
      <c r="J77" s="54"/>
    </row>
    <row r="78" spans="1:28" ht="33.75" customHeight="1" x14ac:dyDescent="0.35">
      <c r="A78" s="54"/>
      <c r="B78" s="54"/>
      <c r="C78" s="54"/>
      <c r="D78" s="54"/>
      <c r="E78" s="54"/>
      <c r="F78" s="54"/>
      <c r="G78" s="54"/>
      <c r="H78" s="54"/>
      <c r="I78" s="54"/>
      <c r="J78" s="54"/>
    </row>
    <row r="79" spans="1:28" ht="33.75" customHeight="1" x14ac:dyDescent="0.35">
      <c r="A79" s="54"/>
      <c r="B79" s="54"/>
      <c r="C79" s="54"/>
      <c r="D79" s="54"/>
      <c r="E79" s="54"/>
      <c r="F79" s="54"/>
      <c r="G79" s="54"/>
      <c r="H79" s="54"/>
      <c r="I79" s="54"/>
      <c r="J79" s="54"/>
    </row>
    <row r="80" spans="1:28" ht="33.75" customHeight="1" x14ac:dyDescent="0.35"/>
    <row r="81" ht="33.75" customHeight="1" x14ac:dyDescent="0.35"/>
    <row r="82" ht="33.75" customHeight="1" x14ac:dyDescent="0.35"/>
    <row r="83" ht="33.75" customHeight="1" x14ac:dyDescent="0.35"/>
    <row r="84" ht="33.75" customHeight="1" x14ac:dyDescent="0.35"/>
    <row r="85" ht="33.75" customHeight="1" x14ac:dyDescent="0.35"/>
    <row r="86" ht="33.75" customHeight="1" x14ac:dyDescent="0.35"/>
    <row r="87" ht="33.75" customHeight="1" x14ac:dyDescent="0.35"/>
    <row r="88" ht="33.75" customHeight="1" x14ac:dyDescent="0.35"/>
    <row r="89" ht="33.75" customHeight="1" x14ac:dyDescent="0.35"/>
    <row r="90" ht="33.75" customHeight="1" x14ac:dyDescent="0.35"/>
    <row r="91" ht="33.75" customHeight="1" x14ac:dyDescent="0.35"/>
    <row r="92" ht="33.75" customHeight="1" x14ac:dyDescent="0.35"/>
    <row r="93" ht="33.75" customHeight="1" x14ac:dyDescent="0.35"/>
    <row r="94" ht="33.75" customHeight="1" x14ac:dyDescent="0.35"/>
    <row r="95" ht="33.75" customHeight="1" x14ac:dyDescent="0.35"/>
    <row r="96" ht="33.75" customHeight="1" x14ac:dyDescent="0.35"/>
    <row r="97" ht="33.75" customHeight="1" x14ac:dyDescent="0.35"/>
    <row r="98" ht="33.75" customHeight="1" x14ac:dyDescent="0.35"/>
    <row r="99" ht="33.75" customHeight="1" x14ac:dyDescent="0.35"/>
    <row r="100" ht="33.75" customHeight="1" x14ac:dyDescent="0.35"/>
    <row r="101" ht="33.75" customHeight="1" x14ac:dyDescent="0.35"/>
    <row r="102" ht="33.75" customHeight="1" x14ac:dyDescent="0.35"/>
    <row r="103" ht="33.75" customHeight="1" x14ac:dyDescent="0.35"/>
    <row r="104" ht="33.75" customHeight="1" x14ac:dyDescent="0.35"/>
    <row r="105" ht="33.75" customHeight="1" x14ac:dyDescent="0.35"/>
    <row r="106" ht="33.75" customHeight="1" x14ac:dyDescent="0.35"/>
    <row r="107" ht="33.75" customHeight="1" x14ac:dyDescent="0.35"/>
    <row r="108" ht="33.75" customHeight="1" x14ac:dyDescent="0.35"/>
    <row r="109" ht="33.75" customHeight="1" x14ac:dyDescent="0.35"/>
    <row r="110" ht="33.75" customHeight="1" x14ac:dyDescent="0.35"/>
    <row r="111" ht="33.75" customHeight="1" x14ac:dyDescent="0.35"/>
    <row r="112" ht="33.75" customHeight="1" x14ac:dyDescent="0.35"/>
    <row r="113" ht="33.75" customHeight="1" x14ac:dyDescent="0.35"/>
    <row r="114" ht="33.75" customHeight="1" x14ac:dyDescent="0.35"/>
    <row r="115" ht="33.75" customHeight="1" x14ac:dyDescent="0.35"/>
    <row r="116" ht="33.75" customHeight="1" x14ac:dyDescent="0.35"/>
    <row r="117" ht="33.75" customHeight="1" x14ac:dyDescent="0.35"/>
    <row r="118" ht="33.75" customHeight="1" x14ac:dyDescent="0.35"/>
    <row r="119" ht="33.75" customHeight="1" x14ac:dyDescent="0.35"/>
    <row r="120" ht="33.75" customHeight="1" x14ac:dyDescent="0.35"/>
    <row r="121" ht="33.75" customHeight="1" x14ac:dyDescent="0.35"/>
    <row r="122" ht="33.75" customHeight="1" x14ac:dyDescent="0.35"/>
    <row r="123" ht="33.75" customHeight="1" x14ac:dyDescent="0.35"/>
    <row r="124" ht="33.75" customHeight="1" x14ac:dyDescent="0.35"/>
    <row r="125" ht="33.75" customHeight="1" x14ac:dyDescent="0.35"/>
    <row r="126" ht="33.75" customHeight="1" x14ac:dyDescent="0.35"/>
    <row r="127" ht="33.75" customHeight="1" x14ac:dyDescent="0.35"/>
    <row r="128" ht="33.75" customHeight="1" x14ac:dyDescent="0.35"/>
    <row r="129" ht="33.75" customHeight="1" x14ac:dyDescent="0.35"/>
    <row r="130" ht="33.75" customHeight="1" x14ac:dyDescent="0.35"/>
    <row r="131" ht="33.75" customHeight="1" x14ac:dyDescent="0.35"/>
    <row r="132" ht="33.75" customHeight="1" x14ac:dyDescent="0.35"/>
    <row r="133" ht="33.75" customHeight="1" x14ac:dyDescent="0.35"/>
    <row r="134" ht="33.75" customHeight="1" x14ac:dyDescent="0.35"/>
    <row r="135" ht="33.75" customHeight="1" x14ac:dyDescent="0.35"/>
    <row r="136" ht="33.75" customHeight="1" x14ac:dyDescent="0.35"/>
    <row r="137" ht="33.75" customHeight="1" x14ac:dyDescent="0.35"/>
    <row r="138" ht="33.75" customHeight="1" x14ac:dyDescent="0.35"/>
    <row r="139" ht="33.75" customHeight="1" x14ac:dyDescent="0.35"/>
    <row r="140" ht="33.75" customHeight="1" x14ac:dyDescent="0.35"/>
    <row r="141" ht="33.75" customHeight="1" x14ac:dyDescent="0.35"/>
    <row r="142" ht="33.75" customHeight="1" x14ac:dyDescent="0.35"/>
    <row r="143" ht="33.75" customHeight="1" x14ac:dyDescent="0.35"/>
    <row r="144" ht="33.75" customHeight="1" x14ac:dyDescent="0.35"/>
    <row r="145" ht="33.75" customHeight="1" x14ac:dyDescent="0.35"/>
    <row r="146" ht="33.75" customHeight="1" x14ac:dyDescent="0.35"/>
    <row r="147" ht="33.75" customHeight="1" x14ac:dyDescent="0.35"/>
    <row r="148" ht="33.75" customHeight="1" x14ac:dyDescent="0.35"/>
    <row r="149" ht="33.75" customHeight="1" x14ac:dyDescent="0.35"/>
    <row r="150" ht="33.75" customHeight="1" x14ac:dyDescent="0.35"/>
    <row r="151" ht="33.75" customHeight="1" x14ac:dyDescent="0.35"/>
    <row r="152" ht="33.75" customHeight="1" x14ac:dyDescent="0.35"/>
    <row r="153" ht="33.75" customHeight="1" x14ac:dyDescent="0.35"/>
    <row r="154" ht="33.75" customHeight="1" x14ac:dyDescent="0.35"/>
    <row r="155" ht="33.75" customHeight="1" x14ac:dyDescent="0.35"/>
    <row r="156" ht="33.75" customHeight="1" x14ac:dyDescent="0.35"/>
    <row r="157" ht="33.75" customHeight="1" x14ac:dyDescent="0.35"/>
    <row r="158" ht="33.75" customHeight="1" x14ac:dyDescent="0.35"/>
    <row r="159" ht="33.75" customHeight="1" x14ac:dyDescent="0.35"/>
    <row r="160" ht="33.75" customHeight="1" x14ac:dyDescent="0.35"/>
    <row r="161" ht="33.75" customHeight="1" x14ac:dyDescent="0.35"/>
    <row r="162" ht="33.75" customHeight="1" x14ac:dyDescent="0.35"/>
    <row r="163" ht="33.75" customHeight="1" x14ac:dyDescent="0.35"/>
    <row r="164" ht="33.75" customHeight="1" x14ac:dyDescent="0.35"/>
    <row r="165" ht="33.75" customHeight="1" x14ac:dyDescent="0.35"/>
    <row r="166" ht="33.75" customHeight="1" x14ac:dyDescent="0.35"/>
    <row r="167" ht="33.75" customHeight="1" x14ac:dyDescent="0.35"/>
    <row r="168" ht="33.75" customHeight="1" x14ac:dyDescent="0.35"/>
    <row r="169" ht="33.75" customHeight="1" x14ac:dyDescent="0.35"/>
    <row r="170" ht="33.75" customHeight="1" x14ac:dyDescent="0.35"/>
    <row r="171" ht="33.75" customHeight="1" x14ac:dyDescent="0.35"/>
    <row r="172" ht="33.75" customHeight="1" x14ac:dyDescent="0.35"/>
    <row r="173" ht="33.75" customHeight="1" x14ac:dyDescent="0.35"/>
    <row r="174" ht="33.75" customHeight="1" x14ac:dyDescent="0.35"/>
    <row r="175" ht="33.75" customHeight="1" x14ac:dyDescent="0.35"/>
    <row r="176" ht="33.75" customHeight="1" x14ac:dyDescent="0.35"/>
    <row r="177" ht="33.75" customHeight="1" x14ac:dyDescent="0.35"/>
    <row r="178" ht="33.75" customHeight="1" x14ac:dyDescent="0.35"/>
    <row r="179" ht="33.75" customHeight="1" x14ac:dyDescent="0.35"/>
    <row r="180" ht="33.75" customHeight="1" x14ac:dyDescent="0.35"/>
    <row r="181" ht="33.75" customHeight="1" x14ac:dyDescent="0.35"/>
    <row r="182" ht="33.75" customHeight="1" x14ac:dyDescent="0.35"/>
    <row r="183" ht="33.75" customHeight="1" x14ac:dyDescent="0.35"/>
    <row r="184" ht="33.75" customHeight="1" x14ac:dyDescent="0.35"/>
    <row r="185" ht="33.75" customHeight="1" x14ac:dyDescent="0.35"/>
    <row r="186" ht="33.75" customHeight="1" x14ac:dyDescent="0.35"/>
    <row r="187" ht="33.75" customHeight="1" x14ac:dyDescent="0.35"/>
    <row r="188" ht="33.75" customHeight="1" x14ac:dyDescent="0.35"/>
    <row r="189" ht="33.75" customHeight="1" x14ac:dyDescent="0.35"/>
    <row r="190" ht="33.75" customHeight="1" x14ac:dyDescent="0.35"/>
    <row r="191" ht="33.75" customHeight="1" x14ac:dyDescent="0.35"/>
    <row r="192" ht="33.75" customHeight="1" x14ac:dyDescent="0.35"/>
    <row r="193" ht="33.75" customHeight="1" x14ac:dyDescent="0.35"/>
    <row r="194" ht="33.75" customHeight="1" x14ac:dyDescent="0.35"/>
    <row r="195" ht="33.75" customHeight="1" x14ac:dyDescent="0.35"/>
    <row r="196" ht="33.75" customHeight="1" x14ac:dyDescent="0.35"/>
    <row r="197" ht="33.75" customHeight="1" x14ac:dyDescent="0.35"/>
    <row r="198" ht="33.75" customHeight="1" x14ac:dyDescent="0.35"/>
    <row r="199" ht="33.75" customHeight="1" x14ac:dyDescent="0.35"/>
    <row r="200" ht="33.75" customHeight="1" x14ac:dyDescent="0.35"/>
    <row r="201" ht="33.75" customHeight="1" x14ac:dyDescent="0.35"/>
    <row r="202" ht="33.75" customHeight="1" x14ac:dyDescent="0.35"/>
    <row r="203" ht="33.75" customHeight="1" x14ac:dyDescent="0.35"/>
    <row r="204" ht="33.75" customHeight="1" x14ac:dyDescent="0.35"/>
    <row r="205" ht="33.75" customHeight="1" x14ac:dyDescent="0.35"/>
    <row r="206" ht="33.75" customHeight="1" x14ac:dyDescent="0.35"/>
    <row r="207" ht="33.75" customHeight="1" x14ac:dyDescent="0.35"/>
    <row r="208" ht="33.75" customHeight="1" x14ac:dyDescent="0.35"/>
    <row r="209" ht="33.75" customHeight="1" x14ac:dyDescent="0.35"/>
    <row r="210" ht="33.75" customHeight="1" x14ac:dyDescent="0.35"/>
    <row r="211" ht="33.75" customHeight="1" x14ac:dyDescent="0.35"/>
    <row r="212" ht="33.75" customHeight="1" x14ac:dyDescent="0.35"/>
    <row r="213" ht="33.75" customHeight="1" x14ac:dyDescent="0.35"/>
    <row r="214" ht="33.75" customHeight="1" x14ac:dyDescent="0.35"/>
    <row r="215" ht="33.75" customHeight="1" x14ac:dyDescent="0.35"/>
    <row r="216" ht="33.75" customHeight="1" x14ac:dyDescent="0.35"/>
    <row r="217" ht="33.75" customHeight="1" x14ac:dyDescent="0.35"/>
    <row r="218" ht="33.75" customHeight="1" x14ac:dyDescent="0.35"/>
    <row r="219" ht="33.75" customHeight="1" x14ac:dyDescent="0.35"/>
    <row r="220" ht="33.75" customHeight="1" x14ac:dyDescent="0.35"/>
    <row r="221" ht="33.75" customHeight="1" x14ac:dyDescent="0.35"/>
    <row r="222" ht="33.75" customHeight="1" x14ac:dyDescent="0.35"/>
    <row r="223" ht="33.75" customHeight="1" x14ac:dyDescent="0.35"/>
    <row r="224" ht="33.75" customHeight="1" x14ac:dyDescent="0.35"/>
    <row r="225" ht="33.75" customHeight="1" x14ac:dyDescent="0.35"/>
    <row r="226" ht="33.75" customHeight="1" x14ac:dyDescent="0.35"/>
    <row r="227" ht="33.75" customHeight="1" x14ac:dyDescent="0.35"/>
    <row r="228" ht="33.75" customHeight="1" x14ac:dyDescent="0.35"/>
    <row r="229" ht="33.75" customHeight="1" x14ac:dyDescent="0.35"/>
    <row r="230" ht="33.75" customHeight="1" x14ac:dyDescent="0.35"/>
    <row r="231" ht="33.75" customHeight="1" x14ac:dyDescent="0.35"/>
    <row r="232" ht="33.75" customHeight="1" x14ac:dyDescent="0.35"/>
    <row r="233" ht="33.75" customHeight="1" x14ac:dyDescent="0.35"/>
    <row r="234" ht="33.75" customHeight="1" x14ac:dyDescent="0.35"/>
    <row r="235" ht="33.75" customHeight="1" x14ac:dyDescent="0.35"/>
    <row r="236" ht="33.75" customHeight="1" x14ac:dyDescent="0.35"/>
    <row r="237" ht="33.75" customHeight="1" x14ac:dyDescent="0.35"/>
    <row r="238" ht="33.75" customHeight="1" x14ac:dyDescent="0.35"/>
    <row r="239" ht="33.75" customHeight="1" x14ac:dyDescent="0.35"/>
  </sheetData>
  <mergeCells count="10">
    <mergeCell ref="J54:K54"/>
    <mergeCell ref="B55:F55"/>
    <mergeCell ref="B15:L15"/>
    <mergeCell ref="M15:U15"/>
    <mergeCell ref="A3:C3"/>
    <mergeCell ref="E9:G9"/>
    <mergeCell ref="R9:S9"/>
    <mergeCell ref="K11:L11"/>
    <mergeCell ref="B36:G36"/>
    <mergeCell ref="K36:O36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39"/>
  <sheetViews>
    <sheetView topLeftCell="A38" zoomScale="30" zoomScaleNormal="30" workbookViewId="0">
      <selection activeCell="B67" sqref="B67:E67"/>
    </sheetView>
  </sheetViews>
  <sheetFormatPr baseColWidth="10" defaultRowHeight="14.5" x14ac:dyDescent="0.35"/>
  <cols>
    <col min="1" max="1" width="52.453125" style="18" bestFit="1" customWidth="1"/>
    <col min="2" max="3" width="22.7265625" style="18" bestFit="1" customWidth="1"/>
    <col min="4" max="7" width="21.26953125" style="18" bestFit="1" customWidth="1"/>
    <col min="8" max="8" width="21.1796875" style="18" bestFit="1" customWidth="1"/>
    <col min="9" max="9" width="28.26953125" style="18" bestFit="1" customWidth="1"/>
    <col min="10" max="10" width="33.453125" style="18" bestFit="1" customWidth="1"/>
    <col min="11" max="11" width="26.26953125" style="18" bestFit="1" customWidth="1"/>
    <col min="12" max="12" width="21.26953125" style="18" bestFit="1" customWidth="1"/>
    <col min="13" max="14" width="21.26953125" style="18" customWidth="1"/>
    <col min="15" max="15" width="21.26953125" style="18" bestFit="1" customWidth="1"/>
    <col min="16" max="16" width="21.26953125" style="18" customWidth="1"/>
    <col min="17" max="17" width="27.81640625" style="18" customWidth="1"/>
    <col min="18" max="18" width="23.453125" style="18" customWidth="1"/>
    <col min="19" max="19" width="21.453125" style="18" customWidth="1"/>
    <col min="20" max="22" width="20.7265625" style="18" customWidth="1"/>
    <col min="23" max="23" width="32.26953125" style="18" bestFit="1" customWidth="1"/>
    <col min="24" max="24" width="20.7265625" style="18" customWidth="1"/>
    <col min="25" max="25" width="22" style="18" customWidth="1"/>
    <col min="26" max="29" width="21.26953125" style="18" customWidth="1"/>
    <col min="30" max="30" width="22.26953125" style="18" customWidth="1"/>
    <col min="31" max="32" width="11.453125" style="18"/>
    <col min="33" max="33" width="14.81640625" style="18" bestFit="1" customWidth="1"/>
    <col min="34" max="258" width="11.453125" style="18"/>
    <col min="259" max="259" width="34.453125" style="18" customWidth="1"/>
    <col min="260" max="261" width="19.453125" style="18" bestFit="1" customWidth="1"/>
    <col min="262" max="262" width="19.7265625" style="18" customWidth="1"/>
    <col min="263" max="264" width="20.453125" style="18" customWidth="1"/>
    <col min="265" max="266" width="19.7265625" style="18" customWidth="1"/>
    <col min="267" max="267" width="25.26953125" style="18" customWidth="1"/>
    <col min="268" max="268" width="26" style="18" customWidth="1"/>
    <col min="269" max="269" width="22.26953125" style="18" customWidth="1"/>
    <col min="270" max="270" width="24.81640625" style="18" customWidth="1"/>
    <col min="271" max="271" width="21.1796875" style="18" customWidth="1"/>
    <col min="272" max="272" width="21.453125" style="18" customWidth="1"/>
    <col min="273" max="273" width="27.81640625" style="18" customWidth="1"/>
    <col min="274" max="274" width="23.453125" style="18" customWidth="1"/>
    <col min="275" max="275" width="21.453125" style="18" customWidth="1"/>
    <col min="276" max="278" width="20.7265625" style="18" customWidth="1"/>
    <col min="279" max="279" width="32.26953125" style="18" bestFit="1" customWidth="1"/>
    <col min="280" max="280" width="20.7265625" style="18" customWidth="1"/>
    <col min="281" max="281" width="22" style="18" customWidth="1"/>
    <col min="282" max="285" width="21.26953125" style="18" customWidth="1"/>
    <col min="286" max="286" width="22.26953125" style="18" customWidth="1"/>
    <col min="287" max="288" width="11.453125" style="18"/>
    <col min="289" max="289" width="14.81640625" style="18" bestFit="1" customWidth="1"/>
    <col min="290" max="514" width="11.453125" style="18"/>
    <col min="515" max="515" width="34.453125" style="18" customWidth="1"/>
    <col min="516" max="517" width="19.453125" style="18" bestFit="1" customWidth="1"/>
    <col min="518" max="518" width="19.7265625" style="18" customWidth="1"/>
    <col min="519" max="520" width="20.453125" style="18" customWidth="1"/>
    <col min="521" max="522" width="19.7265625" style="18" customWidth="1"/>
    <col min="523" max="523" width="25.26953125" style="18" customWidth="1"/>
    <col min="524" max="524" width="26" style="18" customWidth="1"/>
    <col min="525" max="525" width="22.26953125" style="18" customWidth="1"/>
    <col min="526" max="526" width="24.81640625" style="18" customWidth="1"/>
    <col min="527" max="527" width="21.1796875" style="18" customWidth="1"/>
    <col min="528" max="528" width="21.453125" style="18" customWidth="1"/>
    <col min="529" max="529" width="27.81640625" style="18" customWidth="1"/>
    <col min="530" max="530" width="23.453125" style="18" customWidth="1"/>
    <col min="531" max="531" width="21.453125" style="18" customWidth="1"/>
    <col min="532" max="534" width="20.7265625" style="18" customWidth="1"/>
    <col min="535" max="535" width="32.26953125" style="18" bestFit="1" customWidth="1"/>
    <col min="536" max="536" width="20.7265625" style="18" customWidth="1"/>
    <col min="537" max="537" width="22" style="18" customWidth="1"/>
    <col min="538" max="541" width="21.26953125" style="18" customWidth="1"/>
    <col min="542" max="542" width="22.26953125" style="18" customWidth="1"/>
    <col min="543" max="544" width="11.453125" style="18"/>
    <col min="545" max="545" width="14.81640625" style="18" bestFit="1" customWidth="1"/>
    <col min="546" max="770" width="11.453125" style="18"/>
    <col min="771" max="771" width="34.453125" style="18" customWidth="1"/>
    <col min="772" max="773" width="19.453125" style="18" bestFit="1" customWidth="1"/>
    <col min="774" max="774" width="19.7265625" style="18" customWidth="1"/>
    <col min="775" max="776" width="20.453125" style="18" customWidth="1"/>
    <col min="777" max="778" width="19.7265625" style="18" customWidth="1"/>
    <col min="779" max="779" width="25.26953125" style="18" customWidth="1"/>
    <col min="780" max="780" width="26" style="18" customWidth="1"/>
    <col min="781" max="781" width="22.26953125" style="18" customWidth="1"/>
    <col min="782" max="782" width="24.81640625" style="18" customWidth="1"/>
    <col min="783" max="783" width="21.1796875" style="18" customWidth="1"/>
    <col min="784" max="784" width="21.453125" style="18" customWidth="1"/>
    <col min="785" max="785" width="27.81640625" style="18" customWidth="1"/>
    <col min="786" max="786" width="23.453125" style="18" customWidth="1"/>
    <col min="787" max="787" width="21.453125" style="18" customWidth="1"/>
    <col min="788" max="790" width="20.7265625" style="18" customWidth="1"/>
    <col min="791" max="791" width="32.26953125" style="18" bestFit="1" customWidth="1"/>
    <col min="792" max="792" width="20.7265625" style="18" customWidth="1"/>
    <col min="793" max="793" width="22" style="18" customWidth="1"/>
    <col min="794" max="797" width="21.26953125" style="18" customWidth="1"/>
    <col min="798" max="798" width="22.26953125" style="18" customWidth="1"/>
    <col min="799" max="800" width="11.453125" style="18"/>
    <col min="801" max="801" width="14.81640625" style="18" bestFit="1" customWidth="1"/>
    <col min="802" max="1026" width="11.453125" style="18"/>
    <col min="1027" max="1027" width="34.453125" style="18" customWidth="1"/>
    <col min="1028" max="1029" width="19.453125" style="18" bestFit="1" customWidth="1"/>
    <col min="1030" max="1030" width="19.7265625" style="18" customWidth="1"/>
    <col min="1031" max="1032" width="20.453125" style="18" customWidth="1"/>
    <col min="1033" max="1034" width="19.7265625" style="18" customWidth="1"/>
    <col min="1035" max="1035" width="25.26953125" style="18" customWidth="1"/>
    <col min="1036" max="1036" width="26" style="18" customWidth="1"/>
    <col min="1037" max="1037" width="22.26953125" style="18" customWidth="1"/>
    <col min="1038" max="1038" width="24.81640625" style="18" customWidth="1"/>
    <col min="1039" max="1039" width="21.1796875" style="18" customWidth="1"/>
    <col min="1040" max="1040" width="21.453125" style="18" customWidth="1"/>
    <col min="1041" max="1041" width="27.81640625" style="18" customWidth="1"/>
    <col min="1042" max="1042" width="23.453125" style="18" customWidth="1"/>
    <col min="1043" max="1043" width="21.453125" style="18" customWidth="1"/>
    <col min="1044" max="1046" width="20.7265625" style="18" customWidth="1"/>
    <col min="1047" max="1047" width="32.26953125" style="18" bestFit="1" customWidth="1"/>
    <col min="1048" max="1048" width="20.7265625" style="18" customWidth="1"/>
    <col min="1049" max="1049" width="22" style="18" customWidth="1"/>
    <col min="1050" max="1053" width="21.26953125" style="18" customWidth="1"/>
    <col min="1054" max="1054" width="22.26953125" style="18" customWidth="1"/>
    <col min="1055" max="1056" width="11.453125" style="18"/>
    <col min="1057" max="1057" width="14.81640625" style="18" bestFit="1" customWidth="1"/>
    <col min="1058" max="1282" width="11.453125" style="18"/>
    <col min="1283" max="1283" width="34.453125" style="18" customWidth="1"/>
    <col min="1284" max="1285" width="19.453125" style="18" bestFit="1" customWidth="1"/>
    <col min="1286" max="1286" width="19.7265625" style="18" customWidth="1"/>
    <col min="1287" max="1288" width="20.453125" style="18" customWidth="1"/>
    <col min="1289" max="1290" width="19.7265625" style="18" customWidth="1"/>
    <col min="1291" max="1291" width="25.26953125" style="18" customWidth="1"/>
    <col min="1292" max="1292" width="26" style="18" customWidth="1"/>
    <col min="1293" max="1293" width="22.26953125" style="18" customWidth="1"/>
    <col min="1294" max="1294" width="24.81640625" style="18" customWidth="1"/>
    <col min="1295" max="1295" width="21.1796875" style="18" customWidth="1"/>
    <col min="1296" max="1296" width="21.453125" style="18" customWidth="1"/>
    <col min="1297" max="1297" width="27.81640625" style="18" customWidth="1"/>
    <col min="1298" max="1298" width="23.453125" style="18" customWidth="1"/>
    <col min="1299" max="1299" width="21.453125" style="18" customWidth="1"/>
    <col min="1300" max="1302" width="20.7265625" style="18" customWidth="1"/>
    <col min="1303" max="1303" width="32.26953125" style="18" bestFit="1" customWidth="1"/>
    <col min="1304" max="1304" width="20.7265625" style="18" customWidth="1"/>
    <col min="1305" max="1305" width="22" style="18" customWidth="1"/>
    <col min="1306" max="1309" width="21.26953125" style="18" customWidth="1"/>
    <col min="1310" max="1310" width="22.26953125" style="18" customWidth="1"/>
    <col min="1311" max="1312" width="11.453125" style="18"/>
    <col min="1313" max="1313" width="14.81640625" style="18" bestFit="1" customWidth="1"/>
    <col min="1314" max="1538" width="11.453125" style="18"/>
    <col min="1539" max="1539" width="34.453125" style="18" customWidth="1"/>
    <col min="1540" max="1541" width="19.453125" style="18" bestFit="1" customWidth="1"/>
    <col min="1542" max="1542" width="19.7265625" style="18" customWidth="1"/>
    <col min="1543" max="1544" width="20.453125" style="18" customWidth="1"/>
    <col min="1545" max="1546" width="19.7265625" style="18" customWidth="1"/>
    <col min="1547" max="1547" width="25.26953125" style="18" customWidth="1"/>
    <col min="1548" max="1548" width="26" style="18" customWidth="1"/>
    <col min="1549" max="1549" width="22.26953125" style="18" customWidth="1"/>
    <col min="1550" max="1550" width="24.81640625" style="18" customWidth="1"/>
    <col min="1551" max="1551" width="21.1796875" style="18" customWidth="1"/>
    <col min="1552" max="1552" width="21.453125" style="18" customWidth="1"/>
    <col min="1553" max="1553" width="27.81640625" style="18" customWidth="1"/>
    <col min="1554" max="1554" width="23.453125" style="18" customWidth="1"/>
    <col min="1555" max="1555" width="21.453125" style="18" customWidth="1"/>
    <col min="1556" max="1558" width="20.7265625" style="18" customWidth="1"/>
    <col min="1559" max="1559" width="32.26953125" style="18" bestFit="1" customWidth="1"/>
    <col min="1560" max="1560" width="20.7265625" style="18" customWidth="1"/>
    <col min="1561" max="1561" width="22" style="18" customWidth="1"/>
    <col min="1562" max="1565" width="21.26953125" style="18" customWidth="1"/>
    <col min="1566" max="1566" width="22.26953125" style="18" customWidth="1"/>
    <col min="1567" max="1568" width="11.453125" style="18"/>
    <col min="1569" max="1569" width="14.81640625" style="18" bestFit="1" customWidth="1"/>
    <col min="1570" max="1794" width="11.453125" style="18"/>
    <col min="1795" max="1795" width="34.453125" style="18" customWidth="1"/>
    <col min="1796" max="1797" width="19.453125" style="18" bestFit="1" customWidth="1"/>
    <col min="1798" max="1798" width="19.7265625" style="18" customWidth="1"/>
    <col min="1799" max="1800" width="20.453125" style="18" customWidth="1"/>
    <col min="1801" max="1802" width="19.7265625" style="18" customWidth="1"/>
    <col min="1803" max="1803" width="25.26953125" style="18" customWidth="1"/>
    <col min="1804" max="1804" width="26" style="18" customWidth="1"/>
    <col min="1805" max="1805" width="22.26953125" style="18" customWidth="1"/>
    <col min="1806" max="1806" width="24.81640625" style="18" customWidth="1"/>
    <col min="1807" max="1807" width="21.1796875" style="18" customWidth="1"/>
    <col min="1808" max="1808" width="21.453125" style="18" customWidth="1"/>
    <col min="1809" max="1809" width="27.81640625" style="18" customWidth="1"/>
    <col min="1810" max="1810" width="23.453125" style="18" customWidth="1"/>
    <col min="1811" max="1811" width="21.453125" style="18" customWidth="1"/>
    <col min="1812" max="1814" width="20.7265625" style="18" customWidth="1"/>
    <col min="1815" max="1815" width="32.26953125" style="18" bestFit="1" customWidth="1"/>
    <col min="1816" max="1816" width="20.7265625" style="18" customWidth="1"/>
    <col min="1817" max="1817" width="22" style="18" customWidth="1"/>
    <col min="1818" max="1821" width="21.26953125" style="18" customWidth="1"/>
    <col min="1822" max="1822" width="22.26953125" style="18" customWidth="1"/>
    <col min="1823" max="1824" width="11.453125" style="18"/>
    <col min="1825" max="1825" width="14.81640625" style="18" bestFit="1" customWidth="1"/>
    <col min="1826" max="2050" width="11.453125" style="18"/>
    <col min="2051" max="2051" width="34.453125" style="18" customWidth="1"/>
    <col min="2052" max="2053" width="19.453125" style="18" bestFit="1" customWidth="1"/>
    <col min="2054" max="2054" width="19.7265625" style="18" customWidth="1"/>
    <col min="2055" max="2056" width="20.453125" style="18" customWidth="1"/>
    <col min="2057" max="2058" width="19.7265625" style="18" customWidth="1"/>
    <col min="2059" max="2059" width="25.26953125" style="18" customWidth="1"/>
    <col min="2060" max="2060" width="26" style="18" customWidth="1"/>
    <col min="2061" max="2061" width="22.26953125" style="18" customWidth="1"/>
    <col min="2062" max="2062" width="24.81640625" style="18" customWidth="1"/>
    <col min="2063" max="2063" width="21.1796875" style="18" customWidth="1"/>
    <col min="2064" max="2064" width="21.453125" style="18" customWidth="1"/>
    <col min="2065" max="2065" width="27.81640625" style="18" customWidth="1"/>
    <col min="2066" max="2066" width="23.453125" style="18" customWidth="1"/>
    <col min="2067" max="2067" width="21.453125" style="18" customWidth="1"/>
    <col min="2068" max="2070" width="20.7265625" style="18" customWidth="1"/>
    <col min="2071" max="2071" width="32.26953125" style="18" bestFit="1" customWidth="1"/>
    <col min="2072" max="2072" width="20.7265625" style="18" customWidth="1"/>
    <col min="2073" max="2073" width="22" style="18" customWidth="1"/>
    <col min="2074" max="2077" width="21.26953125" style="18" customWidth="1"/>
    <col min="2078" max="2078" width="22.26953125" style="18" customWidth="1"/>
    <col min="2079" max="2080" width="11.453125" style="18"/>
    <col min="2081" max="2081" width="14.81640625" style="18" bestFit="1" customWidth="1"/>
    <col min="2082" max="2306" width="11.453125" style="18"/>
    <col min="2307" max="2307" width="34.453125" style="18" customWidth="1"/>
    <col min="2308" max="2309" width="19.453125" style="18" bestFit="1" customWidth="1"/>
    <col min="2310" max="2310" width="19.7265625" style="18" customWidth="1"/>
    <col min="2311" max="2312" width="20.453125" style="18" customWidth="1"/>
    <col min="2313" max="2314" width="19.7265625" style="18" customWidth="1"/>
    <col min="2315" max="2315" width="25.26953125" style="18" customWidth="1"/>
    <col min="2316" max="2316" width="26" style="18" customWidth="1"/>
    <col min="2317" max="2317" width="22.26953125" style="18" customWidth="1"/>
    <col min="2318" max="2318" width="24.81640625" style="18" customWidth="1"/>
    <col min="2319" max="2319" width="21.1796875" style="18" customWidth="1"/>
    <col min="2320" max="2320" width="21.453125" style="18" customWidth="1"/>
    <col min="2321" max="2321" width="27.81640625" style="18" customWidth="1"/>
    <col min="2322" max="2322" width="23.453125" style="18" customWidth="1"/>
    <col min="2323" max="2323" width="21.453125" style="18" customWidth="1"/>
    <col min="2324" max="2326" width="20.7265625" style="18" customWidth="1"/>
    <col min="2327" max="2327" width="32.26953125" style="18" bestFit="1" customWidth="1"/>
    <col min="2328" max="2328" width="20.7265625" style="18" customWidth="1"/>
    <col min="2329" max="2329" width="22" style="18" customWidth="1"/>
    <col min="2330" max="2333" width="21.26953125" style="18" customWidth="1"/>
    <col min="2334" max="2334" width="22.26953125" style="18" customWidth="1"/>
    <col min="2335" max="2336" width="11.453125" style="18"/>
    <col min="2337" max="2337" width="14.81640625" style="18" bestFit="1" customWidth="1"/>
    <col min="2338" max="2562" width="11.453125" style="18"/>
    <col min="2563" max="2563" width="34.453125" style="18" customWidth="1"/>
    <col min="2564" max="2565" width="19.453125" style="18" bestFit="1" customWidth="1"/>
    <col min="2566" max="2566" width="19.7265625" style="18" customWidth="1"/>
    <col min="2567" max="2568" width="20.453125" style="18" customWidth="1"/>
    <col min="2569" max="2570" width="19.7265625" style="18" customWidth="1"/>
    <col min="2571" max="2571" width="25.26953125" style="18" customWidth="1"/>
    <col min="2572" max="2572" width="26" style="18" customWidth="1"/>
    <col min="2573" max="2573" width="22.26953125" style="18" customWidth="1"/>
    <col min="2574" max="2574" width="24.81640625" style="18" customWidth="1"/>
    <col min="2575" max="2575" width="21.1796875" style="18" customWidth="1"/>
    <col min="2576" max="2576" width="21.453125" style="18" customWidth="1"/>
    <col min="2577" max="2577" width="27.81640625" style="18" customWidth="1"/>
    <col min="2578" max="2578" width="23.453125" style="18" customWidth="1"/>
    <col min="2579" max="2579" width="21.453125" style="18" customWidth="1"/>
    <col min="2580" max="2582" width="20.7265625" style="18" customWidth="1"/>
    <col min="2583" max="2583" width="32.26953125" style="18" bestFit="1" customWidth="1"/>
    <col min="2584" max="2584" width="20.7265625" style="18" customWidth="1"/>
    <col min="2585" max="2585" width="22" style="18" customWidth="1"/>
    <col min="2586" max="2589" width="21.26953125" style="18" customWidth="1"/>
    <col min="2590" max="2590" width="22.26953125" style="18" customWidth="1"/>
    <col min="2591" max="2592" width="11.453125" style="18"/>
    <col min="2593" max="2593" width="14.81640625" style="18" bestFit="1" customWidth="1"/>
    <col min="2594" max="2818" width="11.453125" style="18"/>
    <col min="2819" max="2819" width="34.453125" style="18" customWidth="1"/>
    <col min="2820" max="2821" width="19.453125" style="18" bestFit="1" customWidth="1"/>
    <col min="2822" max="2822" width="19.7265625" style="18" customWidth="1"/>
    <col min="2823" max="2824" width="20.453125" style="18" customWidth="1"/>
    <col min="2825" max="2826" width="19.7265625" style="18" customWidth="1"/>
    <col min="2827" max="2827" width="25.26953125" style="18" customWidth="1"/>
    <col min="2828" max="2828" width="26" style="18" customWidth="1"/>
    <col min="2829" max="2829" width="22.26953125" style="18" customWidth="1"/>
    <col min="2830" max="2830" width="24.81640625" style="18" customWidth="1"/>
    <col min="2831" max="2831" width="21.1796875" style="18" customWidth="1"/>
    <col min="2832" max="2832" width="21.453125" style="18" customWidth="1"/>
    <col min="2833" max="2833" width="27.81640625" style="18" customWidth="1"/>
    <col min="2834" max="2834" width="23.453125" style="18" customWidth="1"/>
    <col min="2835" max="2835" width="21.453125" style="18" customWidth="1"/>
    <col min="2836" max="2838" width="20.7265625" style="18" customWidth="1"/>
    <col min="2839" max="2839" width="32.26953125" style="18" bestFit="1" customWidth="1"/>
    <col min="2840" max="2840" width="20.7265625" style="18" customWidth="1"/>
    <col min="2841" max="2841" width="22" style="18" customWidth="1"/>
    <col min="2842" max="2845" width="21.26953125" style="18" customWidth="1"/>
    <col min="2846" max="2846" width="22.26953125" style="18" customWidth="1"/>
    <col min="2847" max="2848" width="11.453125" style="18"/>
    <col min="2849" max="2849" width="14.81640625" style="18" bestFit="1" customWidth="1"/>
    <col min="2850" max="3074" width="11.453125" style="18"/>
    <col min="3075" max="3075" width="34.453125" style="18" customWidth="1"/>
    <col min="3076" max="3077" width="19.453125" style="18" bestFit="1" customWidth="1"/>
    <col min="3078" max="3078" width="19.7265625" style="18" customWidth="1"/>
    <col min="3079" max="3080" width="20.453125" style="18" customWidth="1"/>
    <col min="3081" max="3082" width="19.7265625" style="18" customWidth="1"/>
    <col min="3083" max="3083" width="25.26953125" style="18" customWidth="1"/>
    <col min="3084" max="3084" width="26" style="18" customWidth="1"/>
    <col min="3085" max="3085" width="22.26953125" style="18" customWidth="1"/>
    <col min="3086" max="3086" width="24.81640625" style="18" customWidth="1"/>
    <col min="3087" max="3087" width="21.1796875" style="18" customWidth="1"/>
    <col min="3088" max="3088" width="21.453125" style="18" customWidth="1"/>
    <col min="3089" max="3089" width="27.81640625" style="18" customWidth="1"/>
    <col min="3090" max="3090" width="23.453125" style="18" customWidth="1"/>
    <col min="3091" max="3091" width="21.453125" style="18" customWidth="1"/>
    <col min="3092" max="3094" width="20.7265625" style="18" customWidth="1"/>
    <col min="3095" max="3095" width="32.26953125" style="18" bestFit="1" customWidth="1"/>
    <col min="3096" max="3096" width="20.7265625" style="18" customWidth="1"/>
    <col min="3097" max="3097" width="22" style="18" customWidth="1"/>
    <col min="3098" max="3101" width="21.26953125" style="18" customWidth="1"/>
    <col min="3102" max="3102" width="22.26953125" style="18" customWidth="1"/>
    <col min="3103" max="3104" width="11.453125" style="18"/>
    <col min="3105" max="3105" width="14.81640625" style="18" bestFit="1" customWidth="1"/>
    <col min="3106" max="3330" width="11.453125" style="18"/>
    <col min="3331" max="3331" width="34.453125" style="18" customWidth="1"/>
    <col min="3332" max="3333" width="19.453125" style="18" bestFit="1" customWidth="1"/>
    <col min="3334" max="3334" width="19.7265625" style="18" customWidth="1"/>
    <col min="3335" max="3336" width="20.453125" style="18" customWidth="1"/>
    <col min="3337" max="3338" width="19.7265625" style="18" customWidth="1"/>
    <col min="3339" max="3339" width="25.26953125" style="18" customWidth="1"/>
    <col min="3340" max="3340" width="26" style="18" customWidth="1"/>
    <col min="3341" max="3341" width="22.26953125" style="18" customWidth="1"/>
    <col min="3342" max="3342" width="24.81640625" style="18" customWidth="1"/>
    <col min="3343" max="3343" width="21.1796875" style="18" customWidth="1"/>
    <col min="3344" max="3344" width="21.453125" style="18" customWidth="1"/>
    <col min="3345" max="3345" width="27.81640625" style="18" customWidth="1"/>
    <col min="3346" max="3346" width="23.453125" style="18" customWidth="1"/>
    <col min="3347" max="3347" width="21.453125" style="18" customWidth="1"/>
    <col min="3348" max="3350" width="20.7265625" style="18" customWidth="1"/>
    <col min="3351" max="3351" width="32.26953125" style="18" bestFit="1" customWidth="1"/>
    <col min="3352" max="3352" width="20.7265625" style="18" customWidth="1"/>
    <col min="3353" max="3353" width="22" style="18" customWidth="1"/>
    <col min="3354" max="3357" width="21.26953125" style="18" customWidth="1"/>
    <col min="3358" max="3358" width="22.26953125" style="18" customWidth="1"/>
    <col min="3359" max="3360" width="11.453125" style="18"/>
    <col min="3361" max="3361" width="14.81640625" style="18" bestFit="1" customWidth="1"/>
    <col min="3362" max="3586" width="11.453125" style="18"/>
    <col min="3587" max="3587" width="34.453125" style="18" customWidth="1"/>
    <col min="3588" max="3589" width="19.453125" style="18" bestFit="1" customWidth="1"/>
    <col min="3590" max="3590" width="19.7265625" style="18" customWidth="1"/>
    <col min="3591" max="3592" width="20.453125" style="18" customWidth="1"/>
    <col min="3593" max="3594" width="19.7265625" style="18" customWidth="1"/>
    <col min="3595" max="3595" width="25.26953125" style="18" customWidth="1"/>
    <col min="3596" max="3596" width="26" style="18" customWidth="1"/>
    <col min="3597" max="3597" width="22.26953125" style="18" customWidth="1"/>
    <col min="3598" max="3598" width="24.81640625" style="18" customWidth="1"/>
    <col min="3599" max="3599" width="21.1796875" style="18" customWidth="1"/>
    <col min="3600" max="3600" width="21.453125" style="18" customWidth="1"/>
    <col min="3601" max="3601" width="27.81640625" style="18" customWidth="1"/>
    <col min="3602" max="3602" width="23.453125" style="18" customWidth="1"/>
    <col min="3603" max="3603" width="21.453125" style="18" customWidth="1"/>
    <col min="3604" max="3606" width="20.7265625" style="18" customWidth="1"/>
    <col min="3607" max="3607" width="32.26953125" style="18" bestFit="1" customWidth="1"/>
    <col min="3608" max="3608" width="20.7265625" style="18" customWidth="1"/>
    <col min="3609" max="3609" width="22" style="18" customWidth="1"/>
    <col min="3610" max="3613" width="21.26953125" style="18" customWidth="1"/>
    <col min="3614" max="3614" width="22.26953125" style="18" customWidth="1"/>
    <col min="3615" max="3616" width="11.453125" style="18"/>
    <col min="3617" max="3617" width="14.81640625" style="18" bestFit="1" customWidth="1"/>
    <col min="3618" max="3842" width="11.453125" style="18"/>
    <col min="3843" max="3843" width="34.453125" style="18" customWidth="1"/>
    <col min="3844" max="3845" width="19.453125" style="18" bestFit="1" customWidth="1"/>
    <col min="3846" max="3846" width="19.7265625" style="18" customWidth="1"/>
    <col min="3847" max="3848" width="20.453125" style="18" customWidth="1"/>
    <col min="3849" max="3850" width="19.7265625" style="18" customWidth="1"/>
    <col min="3851" max="3851" width="25.26953125" style="18" customWidth="1"/>
    <col min="3852" max="3852" width="26" style="18" customWidth="1"/>
    <col min="3853" max="3853" width="22.26953125" style="18" customWidth="1"/>
    <col min="3854" max="3854" width="24.81640625" style="18" customWidth="1"/>
    <col min="3855" max="3855" width="21.1796875" style="18" customWidth="1"/>
    <col min="3856" max="3856" width="21.453125" style="18" customWidth="1"/>
    <col min="3857" max="3857" width="27.81640625" style="18" customWidth="1"/>
    <col min="3858" max="3858" width="23.453125" style="18" customWidth="1"/>
    <col min="3859" max="3859" width="21.453125" style="18" customWidth="1"/>
    <col min="3860" max="3862" width="20.7265625" style="18" customWidth="1"/>
    <col min="3863" max="3863" width="32.26953125" style="18" bestFit="1" customWidth="1"/>
    <col min="3864" max="3864" width="20.7265625" style="18" customWidth="1"/>
    <col min="3865" max="3865" width="22" style="18" customWidth="1"/>
    <col min="3866" max="3869" width="21.26953125" style="18" customWidth="1"/>
    <col min="3870" max="3870" width="22.26953125" style="18" customWidth="1"/>
    <col min="3871" max="3872" width="11.453125" style="18"/>
    <col min="3873" max="3873" width="14.81640625" style="18" bestFit="1" customWidth="1"/>
    <col min="3874" max="4098" width="11.453125" style="18"/>
    <col min="4099" max="4099" width="34.453125" style="18" customWidth="1"/>
    <col min="4100" max="4101" width="19.453125" style="18" bestFit="1" customWidth="1"/>
    <col min="4102" max="4102" width="19.7265625" style="18" customWidth="1"/>
    <col min="4103" max="4104" width="20.453125" style="18" customWidth="1"/>
    <col min="4105" max="4106" width="19.7265625" style="18" customWidth="1"/>
    <col min="4107" max="4107" width="25.26953125" style="18" customWidth="1"/>
    <col min="4108" max="4108" width="26" style="18" customWidth="1"/>
    <col min="4109" max="4109" width="22.26953125" style="18" customWidth="1"/>
    <col min="4110" max="4110" width="24.81640625" style="18" customWidth="1"/>
    <col min="4111" max="4111" width="21.1796875" style="18" customWidth="1"/>
    <col min="4112" max="4112" width="21.453125" style="18" customWidth="1"/>
    <col min="4113" max="4113" width="27.81640625" style="18" customWidth="1"/>
    <col min="4114" max="4114" width="23.453125" style="18" customWidth="1"/>
    <col min="4115" max="4115" width="21.453125" style="18" customWidth="1"/>
    <col min="4116" max="4118" width="20.7265625" style="18" customWidth="1"/>
    <col min="4119" max="4119" width="32.26953125" style="18" bestFit="1" customWidth="1"/>
    <col min="4120" max="4120" width="20.7265625" style="18" customWidth="1"/>
    <col min="4121" max="4121" width="22" style="18" customWidth="1"/>
    <col min="4122" max="4125" width="21.26953125" style="18" customWidth="1"/>
    <col min="4126" max="4126" width="22.26953125" style="18" customWidth="1"/>
    <col min="4127" max="4128" width="11.453125" style="18"/>
    <col min="4129" max="4129" width="14.81640625" style="18" bestFit="1" customWidth="1"/>
    <col min="4130" max="4354" width="11.453125" style="18"/>
    <col min="4355" max="4355" width="34.453125" style="18" customWidth="1"/>
    <col min="4356" max="4357" width="19.453125" style="18" bestFit="1" customWidth="1"/>
    <col min="4358" max="4358" width="19.7265625" style="18" customWidth="1"/>
    <col min="4359" max="4360" width="20.453125" style="18" customWidth="1"/>
    <col min="4361" max="4362" width="19.7265625" style="18" customWidth="1"/>
    <col min="4363" max="4363" width="25.26953125" style="18" customWidth="1"/>
    <col min="4364" max="4364" width="26" style="18" customWidth="1"/>
    <col min="4365" max="4365" width="22.26953125" style="18" customWidth="1"/>
    <col min="4366" max="4366" width="24.81640625" style="18" customWidth="1"/>
    <col min="4367" max="4367" width="21.1796875" style="18" customWidth="1"/>
    <col min="4368" max="4368" width="21.453125" style="18" customWidth="1"/>
    <col min="4369" max="4369" width="27.81640625" style="18" customWidth="1"/>
    <col min="4370" max="4370" width="23.453125" style="18" customWidth="1"/>
    <col min="4371" max="4371" width="21.453125" style="18" customWidth="1"/>
    <col min="4372" max="4374" width="20.7265625" style="18" customWidth="1"/>
    <col min="4375" max="4375" width="32.26953125" style="18" bestFit="1" customWidth="1"/>
    <col min="4376" max="4376" width="20.7265625" style="18" customWidth="1"/>
    <col min="4377" max="4377" width="22" style="18" customWidth="1"/>
    <col min="4378" max="4381" width="21.26953125" style="18" customWidth="1"/>
    <col min="4382" max="4382" width="22.26953125" style="18" customWidth="1"/>
    <col min="4383" max="4384" width="11.453125" style="18"/>
    <col min="4385" max="4385" width="14.81640625" style="18" bestFit="1" customWidth="1"/>
    <col min="4386" max="4610" width="11.453125" style="18"/>
    <col min="4611" max="4611" width="34.453125" style="18" customWidth="1"/>
    <col min="4612" max="4613" width="19.453125" style="18" bestFit="1" customWidth="1"/>
    <col min="4614" max="4614" width="19.7265625" style="18" customWidth="1"/>
    <col min="4615" max="4616" width="20.453125" style="18" customWidth="1"/>
    <col min="4617" max="4618" width="19.7265625" style="18" customWidth="1"/>
    <col min="4619" max="4619" width="25.26953125" style="18" customWidth="1"/>
    <col min="4620" max="4620" width="26" style="18" customWidth="1"/>
    <col min="4621" max="4621" width="22.26953125" style="18" customWidth="1"/>
    <col min="4622" max="4622" width="24.81640625" style="18" customWidth="1"/>
    <col min="4623" max="4623" width="21.1796875" style="18" customWidth="1"/>
    <col min="4624" max="4624" width="21.453125" style="18" customWidth="1"/>
    <col min="4625" max="4625" width="27.81640625" style="18" customWidth="1"/>
    <col min="4626" max="4626" width="23.453125" style="18" customWidth="1"/>
    <col min="4627" max="4627" width="21.453125" style="18" customWidth="1"/>
    <col min="4628" max="4630" width="20.7265625" style="18" customWidth="1"/>
    <col min="4631" max="4631" width="32.26953125" style="18" bestFit="1" customWidth="1"/>
    <col min="4632" max="4632" width="20.7265625" style="18" customWidth="1"/>
    <col min="4633" max="4633" width="22" style="18" customWidth="1"/>
    <col min="4634" max="4637" width="21.26953125" style="18" customWidth="1"/>
    <col min="4638" max="4638" width="22.26953125" style="18" customWidth="1"/>
    <col min="4639" max="4640" width="11.453125" style="18"/>
    <col min="4641" max="4641" width="14.81640625" style="18" bestFit="1" customWidth="1"/>
    <col min="4642" max="4866" width="11.453125" style="18"/>
    <col min="4867" max="4867" width="34.453125" style="18" customWidth="1"/>
    <col min="4868" max="4869" width="19.453125" style="18" bestFit="1" customWidth="1"/>
    <col min="4870" max="4870" width="19.7265625" style="18" customWidth="1"/>
    <col min="4871" max="4872" width="20.453125" style="18" customWidth="1"/>
    <col min="4873" max="4874" width="19.7265625" style="18" customWidth="1"/>
    <col min="4875" max="4875" width="25.26953125" style="18" customWidth="1"/>
    <col min="4876" max="4876" width="26" style="18" customWidth="1"/>
    <col min="4877" max="4877" width="22.26953125" style="18" customWidth="1"/>
    <col min="4878" max="4878" width="24.81640625" style="18" customWidth="1"/>
    <col min="4879" max="4879" width="21.1796875" style="18" customWidth="1"/>
    <col min="4880" max="4880" width="21.453125" style="18" customWidth="1"/>
    <col min="4881" max="4881" width="27.81640625" style="18" customWidth="1"/>
    <col min="4882" max="4882" width="23.453125" style="18" customWidth="1"/>
    <col min="4883" max="4883" width="21.453125" style="18" customWidth="1"/>
    <col min="4884" max="4886" width="20.7265625" style="18" customWidth="1"/>
    <col min="4887" max="4887" width="32.26953125" style="18" bestFit="1" customWidth="1"/>
    <col min="4888" max="4888" width="20.7265625" style="18" customWidth="1"/>
    <col min="4889" max="4889" width="22" style="18" customWidth="1"/>
    <col min="4890" max="4893" width="21.26953125" style="18" customWidth="1"/>
    <col min="4894" max="4894" width="22.26953125" style="18" customWidth="1"/>
    <col min="4895" max="4896" width="11.453125" style="18"/>
    <col min="4897" max="4897" width="14.81640625" style="18" bestFit="1" customWidth="1"/>
    <col min="4898" max="5122" width="11.453125" style="18"/>
    <col min="5123" max="5123" width="34.453125" style="18" customWidth="1"/>
    <col min="5124" max="5125" width="19.453125" style="18" bestFit="1" customWidth="1"/>
    <col min="5126" max="5126" width="19.7265625" style="18" customWidth="1"/>
    <col min="5127" max="5128" width="20.453125" style="18" customWidth="1"/>
    <col min="5129" max="5130" width="19.7265625" style="18" customWidth="1"/>
    <col min="5131" max="5131" width="25.26953125" style="18" customWidth="1"/>
    <col min="5132" max="5132" width="26" style="18" customWidth="1"/>
    <col min="5133" max="5133" width="22.26953125" style="18" customWidth="1"/>
    <col min="5134" max="5134" width="24.81640625" style="18" customWidth="1"/>
    <col min="5135" max="5135" width="21.1796875" style="18" customWidth="1"/>
    <col min="5136" max="5136" width="21.453125" style="18" customWidth="1"/>
    <col min="5137" max="5137" width="27.81640625" style="18" customWidth="1"/>
    <col min="5138" max="5138" width="23.453125" style="18" customWidth="1"/>
    <col min="5139" max="5139" width="21.453125" style="18" customWidth="1"/>
    <col min="5140" max="5142" width="20.7265625" style="18" customWidth="1"/>
    <col min="5143" max="5143" width="32.26953125" style="18" bestFit="1" customWidth="1"/>
    <col min="5144" max="5144" width="20.7265625" style="18" customWidth="1"/>
    <col min="5145" max="5145" width="22" style="18" customWidth="1"/>
    <col min="5146" max="5149" width="21.26953125" style="18" customWidth="1"/>
    <col min="5150" max="5150" width="22.26953125" style="18" customWidth="1"/>
    <col min="5151" max="5152" width="11.453125" style="18"/>
    <col min="5153" max="5153" width="14.81640625" style="18" bestFit="1" customWidth="1"/>
    <col min="5154" max="5378" width="11.453125" style="18"/>
    <col min="5379" max="5379" width="34.453125" style="18" customWidth="1"/>
    <col min="5380" max="5381" width="19.453125" style="18" bestFit="1" customWidth="1"/>
    <col min="5382" max="5382" width="19.7265625" style="18" customWidth="1"/>
    <col min="5383" max="5384" width="20.453125" style="18" customWidth="1"/>
    <col min="5385" max="5386" width="19.7265625" style="18" customWidth="1"/>
    <col min="5387" max="5387" width="25.26953125" style="18" customWidth="1"/>
    <col min="5388" max="5388" width="26" style="18" customWidth="1"/>
    <col min="5389" max="5389" width="22.26953125" style="18" customWidth="1"/>
    <col min="5390" max="5390" width="24.81640625" style="18" customWidth="1"/>
    <col min="5391" max="5391" width="21.1796875" style="18" customWidth="1"/>
    <col min="5392" max="5392" width="21.453125" style="18" customWidth="1"/>
    <col min="5393" max="5393" width="27.81640625" style="18" customWidth="1"/>
    <col min="5394" max="5394" width="23.453125" style="18" customWidth="1"/>
    <col min="5395" max="5395" width="21.453125" style="18" customWidth="1"/>
    <col min="5396" max="5398" width="20.7265625" style="18" customWidth="1"/>
    <col min="5399" max="5399" width="32.26953125" style="18" bestFit="1" customWidth="1"/>
    <col min="5400" max="5400" width="20.7265625" style="18" customWidth="1"/>
    <col min="5401" max="5401" width="22" style="18" customWidth="1"/>
    <col min="5402" max="5405" width="21.26953125" style="18" customWidth="1"/>
    <col min="5406" max="5406" width="22.26953125" style="18" customWidth="1"/>
    <col min="5407" max="5408" width="11.453125" style="18"/>
    <col min="5409" max="5409" width="14.81640625" style="18" bestFit="1" customWidth="1"/>
    <col min="5410" max="5634" width="11.453125" style="18"/>
    <col min="5635" max="5635" width="34.453125" style="18" customWidth="1"/>
    <col min="5636" max="5637" width="19.453125" style="18" bestFit="1" customWidth="1"/>
    <col min="5638" max="5638" width="19.7265625" style="18" customWidth="1"/>
    <col min="5639" max="5640" width="20.453125" style="18" customWidth="1"/>
    <col min="5641" max="5642" width="19.7265625" style="18" customWidth="1"/>
    <col min="5643" max="5643" width="25.26953125" style="18" customWidth="1"/>
    <col min="5644" max="5644" width="26" style="18" customWidth="1"/>
    <col min="5645" max="5645" width="22.26953125" style="18" customWidth="1"/>
    <col min="5646" max="5646" width="24.81640625" style="18" customWidth="1"/>
    <col min="5647" max="5647" width="21.1796875" style="18" customWidth="1"/>
    <col min="5648" max="5648" width="21.453125" style="18" customWidth="1"/>
    <col min="5649" max="5649" width="27.81640625" style="18" customWidth="1"/>
    <col min="5650" max="5650" width="23.453125" style="18" customWidth="1"/>
    <col min="5651" max="5651" width="21.453125" style="18" customWidth="1"/>
    <col min="5652" max="5654" width="20.7265625" style="18" customWidth="1"/>
    <col min="5655" max="5655" width="32.26953125" style="18" bestFit="1" customWidth="1"/>
    <col min="5656" max="5656" width="20.7265625" style="18" customWidth="1"/>
    <col min="5657" max="5657" width="22" style="18" customWidth="1"/>
    <col min="5658" max="5661" width="21.26953125" style="18" customWidth="1"/>
    <col min="5662" max="5662" width="22.26953125" style="18" customWidth="1"/>
    <col min="5663" max="5664" width="11.453125" style="18"/>
    <col min="5665" max="5665" width="14.81640625" style="18" bestFit="1" customWidth="1"/>
    <col min="5666" max="5890" width="11.453125" style="18"/>
    <col min="5891" max="5891" width="34.453125" style="18" customWidth="1"/>
    <col min="5892" max="5893" width="19.453125" style="18" bestFit="1" customWidth="1"/>
    <col min="5894" max="5894" width="19.7265625" style="18" customWidth="1"/>
    <col min="5895" max="5896" width="20.453125" style="18" customWidth="1"/>
    <col min="5897" max="5898" width="19.7265625" style="18" customWidth="1"/>
    <col min="5899" max="5899" width="25.26953125" style="18" customWidth="1"/>
    <col min="5900" max="5900" width="26" style="18" customWidth="1"/>
    <col min="5901" max="5901" width="22.26953125" style="18" customWidth="1"/>
    <col min="5902" max="5902" width="24.81640625" style="18" customWidth="1"/>
    <col min="5903" max="5903" width="21.1796875" style="18" customWidth="1"/>
    <col min="5904" max="5904" width="21.453125" style="18" customWidth="1"/>
    <col min="5905" max="5905" width="27.81640625" style="18" customWidth="1"/>
    <col min="5906" max="5906" width="23.453125" style="18" customWidth="1"/>
    <col min="5907" max="5907" width="21.453125" style="18" customWidth="1"/>
    <col min="5908" max="5910" width="20.7265625" style="18" customWidth="1"/>
    <col min="5911" max="5911" width="32.26953125" style="18" bestFit="1" customWidth="1"/>
    <col min="5912" max="5912" width="20.7265625" style="18" customWidth="1"/>
    <col min="5913" max="5913" width="22" style="18" customWidth="1"/>
    <col min="5914" max="5917" width="21.26953125" style="18" customWidth="1"/>
    <col min="5918" max="5918" width="22.26953125" style="18" customWidth="1"/>
    <col min="5919" max="5920" width="11.453125" style="18"/>
    <col min="5921" max="5921" width="14.81640625" style="18" bestFit="1" customWidth="1"/>
    <col min="5922" max="6146" width="11.453125" style="18"/>
    <col min="6147" max="6147" width="34.453125" style="18" customWidth="1"/>
    <col min="6148" max="6149" width="19.453125" style="18" bestFit="1" customWidth="1"/>
    <col min="6150" max="6150" width="19.7265625" style="18" customWidth="1"/>
    <col min="6151" max="6152" width="20.453125" style="18" customWidth="1"/>
    <col min="6153" max="6154" width="19.7265625" style="18" customWidth="1"/>
    <col min="6155" max="6155" width="25.26953125" style="18" customWidth="1"/>
    <col min="6156" max="6156" width="26" style="18" customWidth="1"/>
    <col min="6157" max="6157" width="22.26953125" style="18" customWidth="1"/>
    <col min="6158" max="6158" width="24.81640625" style="18" customWidth="1"/>
    <col min="6159" max="6159" width="21.1796875" style="18" customWidth="1"/>
    <col min="6160" max="6160" width="21.453125" style="18" customWidth="1"/>
    <col min="6161" max="6161" width="27.81640625" style="18" customWidth="1"/>
    <col min="6162" max="6162" width="23.453125" style="18" customWidth="1"/>
    <col min="6163" max="6163" width="21.453125" style="18" customWidth="1"/>
    <col min="6164" max="6166" width="20.7265625" style="18" customWidth="1"/>
    <col min="6167" max="6167" width="32.26953125" style="18" bestFit="1" customWidth="1"/>
    <col min="6168" max="6168" width="20.7265625" style="18" customWidth="1"/>
    <col min="6169" max="6169" width="22" style="18" customWidth="1"/>
    <col min="6170" max="6173" width="21.26953125" style="18" customWidth="1"/>
    <col min="6174" max="6174" width="22.26953125" style="18" customWidth="1"/>
    <col min="6175" max="6176" width="11.453125" style="18"/>
    <col min="6177" max="6177" width="14.81640625" style="18" bestFit="1" customWidth="1"/>
    <col min="6178" max="6402" width="11.453125" style="18"/>
    <col min="6403" max="6403" width="34.453125" style="18" customWidth="1"/>
    <col min="6404" max="6405" width="19.453125" style="18" bestFit="1" customWidth="1"/>
    <col min="6406" max="6406" width="19.7265625" style="18" customWidth="1"/>
    <col min="6407" max="6408" width="20.453125" style="18" customWidth="1"/>
    <col min="6409" max="6410" width="19.7265625" style="18" customWidth="1"/>
    <col min="6411" max="6411" width="25.26953125" style="18" customWidth="1"/>
    <col min="6412" max="6412" width="26" style="18" customWidth="1"/>
    <col min="6413" max="6413" width="22.26953125" style="18" customWidth="1"/>
    <col min="6414" max="6414" width="24.81640625" style="18" customWidth="1"/>
    <col min="6415" max="6415" width="21.1796875" style="18" customWidth="1"/>
    <col min="6416" max="6416" width="21.453125" style="18" customWidth="1"/>
    <col min="6417" max="6417" width="27.81640625" style="18" customWidth="1"/>
    <col min="6418" max="6418" width="23.453125" style="18" customWidth="1"/>
    <col min="6419" max="6419" width="21.453125" style="18" customWidth="1"/>
    <col min="6420" max="6422" width="20.7265625" style="18" customWidth="1"/>
    <col min="6423" max="6423" width="32.26953125" style="18" bestFit="1" customWidth="1"/>
    <col min="6424" max="6424" width="20.7265625" style="18" customWidth="1"/>
    <col min="6425" max="6425" width="22" style="18" customWidth="1"/>
    <col min="6426" max="6429" width="21.26953125" style="18" customWidth="1"/>
    <col min="6430" max="6430" width="22.26953125" style="18" customWidth="1"/>
    <col min="6431" max="6432" width="11.453125" style="18"/>
    <col min="6433" max="6433" width="14.81640625" style="18" bestFit="1" customWidth="1"/>
    <col min="6434" max="6658" width="11.453125" style="18"/>
    <col min="6659" max="6659" width="34.453125" style="18" customWidth="1"/>
    <col min="6660" max="6661" width="19.453125" style="18" bestFit="1" customWidth="1"/>
    <col min="6662" max="6662" width="19.7265625" style="18" customWidth="1"/>
    <col min="6663" max="6664" width="20.453125" style="18" customWidth="1"/>
    <col min="6665" max="6666" width="19.7265625" style="18" customWidth="1"/>
    <col min="6667" max="6667" width="25.26953125" style="18" customWidth="1"/>
    <col min="6668" max="6668" width="26" style="18" customWidth="1"/>
    <col min="6669" max="6669" width="22.26953125" style="18" customWidth="1"/>
    <col min="6670" max="6670" width="24.81640625" style="18" customWidth="1"/>
    <col min="6671" max="6671" width="21.1796875" style="18" customWidth="1"/>
    <col min="6672" max="6672" width="21.453125" style="18" customWidth="1"/>
    <col min="6673" max="6673" width="27.81640625" style="18" customWidth="1"/>
    <col min="6674" max="6674" width="23.453125" style="18" customWidth="1"/>
    <col min="6675" max="6675" width="21.453125" style="18" customWidth="1"/>
    <col min="6676" max="6678" width="20.7265625" style="18" customWidth="1"/>
    <col min="6679" max="6679" width="32.26953125" style="18" bestFit="1" customWidth="1"/>
    <col min="6680" max="6680" width="20.7265625" style="18" customWidth="1"/>
    <col min="6681" max="6681" width="22" style="18" customWidth="1"/>
    <col min="6682" max="6685" width="21.26953125" style="18" customWidth="1"/>
    <col min="6686" max="6686" width="22.26953125" style="18" customWidth="1"/>
    <col min="6687" max="6688" width="11.453125" style="18"/>
    <col min="6689" max="6689" width="14.81640625" style="18" bestFit="1" customWidth="1"/>
    <col min="6690" max="6914" width="11.453125" style="18"/>
    <col min="6915" max="6915" width="34.453125" style="18" customWidth="1"/>
    <col min="6916" max="6917" width="19.453125" style="18" bestFit="1" customWidth="1"/>
    <col min="6918" max="6918" width="19.7265625" style="18" customWidth="1"/>
    <col min="6919" max="6920" width="20.453125" style="18" customWidth="1"/>
    <col min="6921" max="6922" width="19.7265625" style="18" customWidth="1"/>
    <col min="6923" max="6923" width="25.26953125" style="18" customWidth="1"/>
    <col min="6924" max="6924" width="26" style="18" customWidth="1"/>
    <col min="6925" max="6925" width="22.26953125" style="18" customWidth="1"/>
    <col min="6926" max="6926" width="24.81640625" style="18" customWidth="1"/>
    <col min="6927" max="6927" width="21.1796875" style="18" customWidth="1"/>
    <col min="6928" max="6928" width="21.453125" style="18" customWidth="1"/>
    <col min="6929" max="6929" width="27.81640625" style="18" customWidth="1"/>
    <col min="6930" max="6930" width="23.453125" style="18" customWidth="1"/>
    <col min="6931" max="6931" width="21.453125" style="18" customWidth="1"/>
    <col min="6932" max="6934" width="20.7265625" style="18" customWidth="1"/>
    <col min="6935" max="6935" width="32.26953125" style="18" bestFit="1" customWidth="1"/>
    <col min="6936" max="6936" width="20.7265625" style="18" customWidth="1"/>
    <col min="6937" max="6937" width="22" style="18" customWidth="1"/>
    <col min="6938" max="6941" width="21.26953125" style="18" customWidth="1"/>
    <col min="6942" max="6942" width="22.26953125" style="18" customWidth="1"/>
    <col min="6943" max="6944" width="11.453125" style="18"/>
    <col min="6945" max="6945" width="14.81640625" style="18" bestFit="1" customWidth="1"/>
    <col min="6946" max="7170" width="11.453125" style="18"/>
    <col min="7171" max="7171" width="34.453125" style="18" customWidth="1"/>
    <col min="7172" max="7173" width="19.453125" style="18" bestFit="1" customWidth="1"/>
    <col min="7174" max="7174" width="19.7265625" style="18" customWidth="1"/>
    <col min="7175" max="7176" width="20.453125" style="18" customWidth="1"/>
    <col min="7177" max="7178" width="19.7265625" style="18" customWidth="1"/>
    <col min="7179" max="7179" width="25.26953125" style="18" customWidth="1"/>
    <col min="7180" max="7180" width="26" style="18" customWidth="1"/>
    <col min="7181" max="7181" width="22.26953125" style="18" customWidth="1"/>
    <col min="7182" max="7182" width="24.81640625" style="18" customWidth="1"/>
    <col min="7183" max="7183" width="21.1796875" style="18" customWidth="1"/>
    <col min="7184" max="7184" width="21.453125" style="18" customWidth="1"/>
    <col min="7185" max="7185" width="27.81640625" style="18" customWidth="1"/>
    <col min="7186" max="7186" width="23.453125" style="18" customWidth="1"/>
    <col min="7187" max="7187" width="21.453125" style="18" customWidth="1"/>
    <col min="7188" max="7190" width="20.7265625" style="18" customWidth="1"/>
    <col min="7191" max="7191" width="32.26953125" style="18" bestFit="1" customWidth="1"/>
    <col min="7192" max="7192" width="20.7265625" style="18" customWidth="1"/>
    <col min="7193" max="7193" width="22" style="18" customWidth="1"/>
    <col min="7194" max="7197" width="21.26953125" style="18" customWidth="1"/>
    <col min="7198" max="7198" width="22.26953125" style="18" customWidth="1"/>
    <col min="7199" max="7200" width="11.453125" style="18"/>
    <col min="7201" max="7201" width="14.81640625" style="18" bestFit="1" customWidth="1"/>
    <col min="7202" max="7426" width="11.453125" style="18"/>
    <col min="7427" max="7427" width="34.453125" style="18" customWidth="1"/>
    <col min="7428" max="7429" width="19.453125" style="18" bestFit="1" customWidth="1"/>
    <col min="7430" max="7430" width="19.7265625" style="18" customWidth="1"/>
    <col min="7431" max="7432" width="20.453125" style="18" customWidth="1"/>
    <col min="7433" max="7434" width="19.7265625" style="18" customWidth="1"/>
    <col min="7435" max="7435" width="25.26953125" style="18" customWidth="1"/>
    <col min="7436" max="7436" width="26" style="18" customWidth="1"/>
    <col min="7437" max="7437" width="22.26953125" style="18" customWidth="1"/>
    <col min="7438" max="7438" width="24.81640625" style="18" customWidth="1"/>
    <col min="7439" max="7439" width="21.1796875" style="18" customWidth="1"/>
    <col min="7440" max="7440" width="21.453125" style="18" customWidth="1"/>
    <col min="7441" max="7441" width="27.81640625" style="18" customWidth="1"/>
    <col min="7442" max="7442" width="23.453125" style="18" customWidth="1"/>
    <col min="7443" max="7443" width="21.453125" style="18" customWidth="1"/>
    <col min="7444" max="7446" width="20.7265625" style="18" customWidth="1"/>
    <col min="7447" max="7447" width="32.26953125" style="18" bestFit="1" customWidth="1"/>
    <col min="7448" max="7448" width="20.7265625" style="18" customWidth="1"/>
    <col min="7449" max="7449" width="22" style="18" customWidth="1"/>
    <col min="7450" max="7453" width="21.26953125" style="18" customWidth="1"/>
    <col min="7454" max="7454" width="22.26953125" style="18" customWidth="1"/>
    <col min="7455" max="7456" width="11.453125" style="18"/>
    <col min="7457" max="7457" width="14.81640625" style="18" bestFit="1" customWidth="1"/>
    <col min="7458" max="7682" width="11.453125" style="18"/>
    <col min="7683" max="7683" width="34.453125" style="18" customWidth="1"/>
    <col min="7684" max="7685" width="19.453125" style="18" bestFit="1" customWidth="1"/>
    <col min="7686" max="7686" width="19.7265625" style="18" customWidth="1"/>
    <col min="7687" max="7688" width="20.453125" style="18" customWidth="1"/>
    <col min="7689" max="7690" width="19.7265625" style="18" customWidth="1"/>
    <col min="7691" max="7691" width="25.26953125" style="18" customWidth="1"/>
    <col min="7692" max="7692" width="26" style="18" customWidth="1"/>
    <col min="7693" max="7693" width="22.26953125" style="18" customWidth="1"/>
    <col min="7694" max="7694" width="24.81640625" style="18" customWidth="1"/>
    <col min="7695" max="7695" width="21.1796875" style="18" customWidth="1"/>
    <col min="7696" max="7696" width="21.453125" style="18" customWidth="1"/>
    <col min="7697" max="7697" width="27.81640625" style="18" customWidth="1"/>
    <col min="7698" max="7698" width="23.453125" style="18" customWidth="1"/>
    <col min="7699" max="7699" width="21.453125" style="18" customWidth="1"/>
    <col min="7700" max="7702" width="20.7265625" style="18" customWidth="1"/>
    <col min="7703" max="7703" width="32.26953125" style="18" bestFit="1" customWidth="1"/>
    <col min="7704" max="7704" width="20.7265625" style="18" customWidth="1"/>
    <col min="7705" max="7705" width="22" style="18" customWidth="1"/>
    <col min="7706" max="7709" width="21.26953125" style="18" customWidth="1"/>
    <col min="7710" max="7710" width="22.26953125" style="18" customWidth="1"/>
    <col min="7711" max="7712" width="11.453125" style="18"/>
    <col min="7713" max="7713" width="14.81640625" style="18" bestFit="1" customWidth="1"/>
    <col min="7714" max="7938" width="11.453125" style="18"/>
    <col min="7939" max="7939" width="34.453125" style="18" customWidth="1"/>
    <col min="7940" max="7941" width="19.453125" style="18" bestFit="1" customWidth="1"/>
    <col min="7942" max="7942" width="19.7265625" style="18" customWidth="1"/>
    <col min="7943" max="7944" width="20.453125" style="18" customWidth="1"/>
    <col min="7945" max="7946" width="19.7265625" style="18" customWidth="1"/>
    <col min="7947" max="7947" width="25.26953125" style="18" customWidth="1"/>
    <col min="7948" max="7948" width="26" style="18" customWidth="1"/>
    <col min="7949" max="7949" width="22.26953125" style="18" customWidth="1"/>
    <col min="7950" max="7950" width="24.81640625" style="18" customWidth="1"/>
    <col min="7951" max="7951" width="21.1796875" style="18" customWidth="1"/>
    <col min="7952" max="7952" width="21.453125" style="18" customWidth="1"/>
    <col min="7953" max="7953" width="27.81640625" style="18" customWidth="1"/>
    <col min="7954" max="7954" width="23.453125" style="18" customWidth="1"/>
    <col min="7955" max="7955" width="21.453125" style="18" customWidth="1"/>
    <col min="7956" max="7958" width="20.7265625" style="18" customWidth="1"/>
    <col min="7959" max="7959" width="32.26953125" style="18" bestFit="1" customWidth="1"/>
    <col min="7960" max="7960" width="20.7265625" style="18" customWidth="1"/>
    <col min="7961" max="7961" width="22" style="18" customWidth="1"/>
    <col min="7962" max="7965" width="21.26953125" style="18" customWidth="1"/>
    <col min="7966" max="7966" width="22.26953125" style="18" customWidth="1"/>
    <col min="7967" max="7968" width="11.453125" style="18"/>
    <col min="7969" max="7969" width="14.81640625" style="18" bestFit="1" customWidth="1"/>
    <col min="7970" max="8194" width="11.453125" style="18"/>
    <col min="8195" max="8195" width="34.453125" style="18" customWidth="1"/>
    <col min="8196" max="8197" width="19.453125" style="18" bestFit="1" customWidth="1"/>
    <col min="8198" max="8198" width="19.7265625" style="18" customWidth="1"/>
    <col min="8199" max="8200" width="20.453125" style="18" customWidth="1"/>
    <col min="8201" max="8202" width="19.7265625" style="18" customWidth="1"/>
    <col min="8203" max="8203" width="25.26953125" style="18" customWidth="1"/>
    <col min="8204" max="8204" width="26" style="18" customWidth="1"/>
    <col min="8205" max="8205" width="22.26953125" style="18" customWidth="1"/>
    <col min="8206" max="8206" width="24.81640625" style="18" customWidth="1"/>
    <col min="8207" max="8207" width="21.1796875" style="18" customWidth="1"/>
    <col min="8208" max="8208" width="21.453125" style="18" customWidth="1"/>
    <col min="8209" max="8209" width="27.81640625" style="18" customWidth="1"/>
    <col min="8210" max="8210" width="23.453125" style="18" customWidth="1"/>
    <col min="8211" max="8211" width="21.453125" style="18" customWidth="1"/>
    <col min="8212" max="8214" width="20.7265625" style="18" customWidth="1"/>
    <col min="8215" max="8215" width="32.26953125" style="18" bestFit="1" customWidth="1"/>
    <col min="8216" max="8216" width="20.7265625" style="18" customWidth="1"/>
    <col min="8217" max="8217" width="22" style="18" customWidth="1"/>
    <col min="8218" max="8221" width="21.26953125" style="18" customWidth="1"/>
    <col min="8222" max="8222" width="22.26953125" style="18" customWidth="1"/>
    <col min="8223" max="8224" width="11.453125" style="18"/>
    <col min="8225" max="8225" width="14.81640625" style="18" bestFit="1" customWidth="1"/>
    <col min="8226" max="8450" width="11.453125" style="18"/>
    <col min="8451" max="8451" width="34.453125" style="18" customWidth="1"/>
    <col min="8452" max="8453" width="19.453125" style="18" bestFit="1" customWidth="1"/>
    <col min="8454" max="8454" width="19.7265625" style="18" customWidth="1"/>
    <col min="8455" max="8456" width="20.453125" style="18" customWidth="1"/>
    <col min="8457" max="8458" width="19.7265625" style="18" customWidth="1"/>
    <col min="8459" max="8459" width="25.26953125" style="18" customWidth="1"/>
    <col min="8460" max="8460" width="26" style="18" customWidth="1"/>
    <col min="8461" max="8461" width="22.26953125" style="18" customWidth="1"/>
    <col min="8462" max="8462" width="24.81640625" style="18" customWidth="1"/>
    <col min="8463" max="8463" width="21.1796875" style="18" customWidth="1"/>
    <col min="8464" max="8464" width="21.453125" style="18" customWidth="1"/>
    <col min="8465" max="8465" width="27.81640625" style="18" customWidth="1"/>
    <col min="8466" max="8466" width="23.453125" style="18" customWidth="1"/>
    <col min="8467" max="8467" width="21.453125" style="18" customWidth="1"/>
    <col min="8468" max="8470" width="20.7265625" style="18" customWidth="1"/>
    <col min="8471" max="8471" width="32.26953125" style="18" bestFit="1" customWidth="1"/>
    <col min="8472" max="8472" width="20.7265625" style="18" customWidth="1"/>
    <col min="8473" max="8473" width="22" style="18" customWidth="1"/>
    <col min="8474" max="8477" width="21.26953125" style="18" customWidth="1"/>
    <col min="8478" max="8478" width="22.26953125" style="18" customWidth="1"/>
    <col min="8479" max="8480" width="11.453125" style="18"/>
    <col min="8481" max="8481" width="14.81640625" style="18" bestFit="1" customWidth="1"/>
    <col min="8482" max="8706" width="11.453125" style="18"/>
    <col min="8707" max="8707" width="34.453125" style="18" customWidth="1"/>
    <col min="8708" max="8709" width="19.453125" style="18" bestFit="1" customWidth="1"/>
    <col min="8710" max="8710" width="19.7265625" style="18" customWidth="1"/>
    <col min="8711" max="8712" width="20.453125" style="18" customWidth="1"/>
    <col min="8713" max="8714" width="19.7265625" style="18" customWidth="1"/>
    <col min="8715" max="8715" width="25.26953125" style="18" customWidth="1"/>
    <col min="8716" max="8716" width="26" style="18" customWidth="1"/>
    <col min="8717" max="8717" width="22.26953125" style="18" customWidth="1"/>
    <col min="8718" max="8718" width="24.81640625" style="18" customWidth="1"/>
    <col min="8719" max="8719" width="21.1796875" style="18" customWidth="1"/>
    <col min="8720" max="8720" width="21.453125" style="18" customWidth="1"/>
    <col min="8721" max="8721" width="27.81640625" style="18" customWidth="1"/>
    <col min="8722" max="8722" width="23.453125" style="18" customWidth="1"/>
    <col min="8723" max="8723" width="21.453125" style="18" customWidth="1"/>
    <col min="8724" max="8726" width="20.7265625" style="18" customWidth="1"/>
    <col min="8727" max="8727" width="32.26953125" style="18" bestFit="1" customWidth="1"/>
    <col min="8728" max="8728" width="20.7265625" style="18" customWidth="1"/>
    <col min="8729" max="8729" width="22" style="18" customWidth="1"/>
    <col min="8730" max="8733" width="21.26953125" style="18" customWidth="1"/>
    <col min="8734" max="8734" width="22.26953125" style="18" customWidth="1"/>
    <col min="8735" max="8736" width="11.453125" style="18"/>
    <col min="8737" max="8737" width="14.81640625" style="18" bestFit="1" customWidth="1"/>
    <col min="8738" max="8962" width="11.453125" style="18"/>
    <col min="8963" max="8963" width="34.453125" style="18" customWidth="1"/>
    <col min="8964" max="8965" width="19.453125" style="18" bestFit="1" customWidth="1"/>
    <col min="8966" max="8966" width="19.7265625" style="18" customWidth="1"/>
    <col min="8967" max="8968" width="20.453125" style="18" customWidth="1"/>
    <col min="8969" max="8970" width="19.7265625" style="18" customWidth="1"/>
    <col min="8971" max="8971" width="25.26953125" style="18" customWidth="1"/>
    <col min="8972" max="8972" width="26" style="18" customWidth="1"/>
    <col min="8973" max="8973" width="22.26953125" style="18" customWidth="1"/>
    <col min="8974" max="8974" width="24.81640625" style="18" customWidth="1"/>
    <col min="8975" max="8975" width="21.1796875" style="18" customWidth="1"/>
    <col min="8976" max="8976" width="21.453125" style="18" customWidth="1"/>
    <col min="8977" max="8977" width="27.81640625" style="18" customWidth="1"/>
    <col min="8978" max="8978" width="23.453125" style="18" customWidth="1"/>
    <col min="8979" max="8979" width="21.453125" style="18" customWidth="1"/>
    <col min="8980" max="8982" width="20.7265625" style="18" customWidth="1"/>
    <col min="8983" max="8983" width="32.26953125" style="18" bestFit="1" customWidth="1"/>
    <col min="8984" max="8984" width="20.7265625" style="18" customWidth="1"/>
    <col min="8985" max="8985" width="22" style="18" customWidth="1"/>
    <col min="8986" max="8989" width="21.26953125" style="18" customWidth="1"/>
    <col min="8990" max="8990" width="22.26953125" style="18" customWidth="1"/>
    <col min="8991" max="8992" width="11.453125" style="18"/>
    <col min="8993" max="8993" width="14.81640625" style="18" bestFit="1" customWidth="1"/>
    <col min="8994" max="9218" width="11.453125" style="18"/>
    <col min="9219" max="9219" width="34.453125" style="18" customWidth="1"/>
    <col min="9220" max="9221" width="19.453125" style="18" bestFit="1" customWidth="1"/>
    <col min="9222" max="9222" width="19.7265625" style="18" customWidth="1"/>
    <col min="9223" max="9224" width="20.453125" style="18" customWidth="1"/>
    <col min="9225" max="9226" width="19.7265625" style="18" customWidth="1"/>
    <col min="9227" max="9227" width="25.26953125" style="18" customWidth="1"/>
    <col min="9228" max="9228" width="26" style="18" customWidth="1"/>
    <col min="9229" max="9229" width="22.26953125" style="18" customWidth="1"/>
    <col min="9230" max="9230" width="24.81640625" style="18" customWidth="1"/>
    <col min="9231" max="9231" width="21.1796875" style="18" customWidth="1"/>
    <col min="9232" max="9232" width="21.453125" style="18" customWidth="1"/>
    <col min="9233" max="9233" width="27.81640625" style="18" customWidth="1"/>
    <col min="9234" max="9234" width="23.453125" style="18" customWidth="1"/>
    <col min="9235" max="9235" width="21.453125" style="18" customWidth="1"/>
    <col min="9236" max="9238" width="20.7265625" style="18" customWidth="1"/>
    <col min="9239" max="9239" width="32.26953125" style="18" bestFit="1" customWidth="1"/>
    <col min="9240" max="9240" width="20.7265625" style="18" customWidth="1"/>
    <col min="9241" max="9241" width="22" style="18" customWidth="1"/>
    <col min="9242" max="9245" width="21.26953125" style="18" customWidth="1"/>
    <col min="9246" max="9246" width="22.26953125" style="18" customWidth="1"/>
    <col min="9247" max="9248" width="11.453125" style="18"/>
    <col min="9249" max="9249" width="14.81640625" style="18" bestFit="1" customWidth="1"/>
    <col min="9250" max="9474" width="11.453125" style="18"/>
    <col min="9475" max="9475" width="34.453125" style="18" customWidth="1"/>
    <col min="9476" max="9477" width="19.453125" style="18" bestFit="1" customWidth="1"/>
    <col min="9478" max="9478" width="19.7265625" style="18" customWidth="1"/>
    <col min="9479" max="9480" width="20.453125" style="18" customWidth="1"/>
    <col min="9481" max="9482" width="19.7265625" style="18" customWidth="1"/>
    <col min="9483" max="9483" width="25.26953125" style="18" customWidth="1"/>
    <col min="9484" max="9484" width="26" style="18" customWidth="1"/>
    <col min="9485" max="9485" width="22.26953125" style="18" customWidth="1"/>
    <col min="9486" max="9486" width="24.81640625" style="18" customWidth="1"/>
    <col min="9487" max="9487" width="21.1796875" style="18" customWidth="1"/>
    <col min="9488" max="9488" width="21.453125" style="18" customWidth="1"/>
    <col min="9489" max="9489" width="27.81640625" style="18" customWidth="1"/>
    <col min="9490" max="9490" width="23.453125" style="18" customWidth="1"/>
    <col min="9491" max="9491" width="21.453125" style="18" customWidth="1"/>
    <col min="9492" max="9494" width="20.7265625" style="18" customWidth="1"/>
    <col min="9495" max="9495" width="32.26953125" style="18" bestFit="1" customWidth="1"/>
    <col min="9496" max="9496" width="20.7265625" style="18" customWidth="1"/>
    <col min="9497" max="9497" width="22" style="18" customWidth="1"/>
    <col min="9498" max="9501" width="21.26953125" style="18" customWidth="1"/>
    <col min="9502" max="9502" width="22.26953125" style="18" customWidth="1"/>
    <col min="9503" max="9504" width="11.453125" style="18"/>
    <col min="9505" max="9505" width="14.81640625" style="18" bestFit="1" customWidth="1"/>
    <col min="9506" max="9730" width="11.453125" style="18"/>
    <col min="9731" max="9731" width="34.453125" style="18" customWidth="1"/>
    <col min="9732" max="9733" width="19.453125" style="18" bestFit="1" customWidth="1"/>
    <col min="9734" max="9734" width="19.7265625" style="18" customWidth="1"/>
    <col min="9735" max="9736" width="20.453125" style="18" customWidth="1"/>
    <col min="9737" max="9738" width="19.7265625" style="18" customWidth="1"/>
    <col min="9739" max="9739" width="25.26953125" style="18" customWidth="1"/>
    <col min="9740" max="9740" width="26" style="18" customWidth="1"/>
    <col min="9741" max="9741" width="22.26953125" style="18" customWidth="1"/>
    <col min="9742" max="9742" width="24.81640625" style="18" customWidth="1"/>
    <col min="9743" max="9743" width="21.1796875" style="18" customWidth="1"/>
    <col min="9744" max="9744" width="21.453125" style="18" customWidth="1"/>
    <col min="9745" max="9745" width="27.81640625" style="18" customWidth="1"/>
    <col min="9746" max="9746" width="23.453125" style="18" customWidth="1"/>
    <col min="9747" max="9747" width="21.453125" style="18" customWidth="1"/>
    <col min="9748" max="9750" width="20.7265625" style="18" customWidth="1"/>
    <col min="9751" max="9751" width="32.26953125" style="18" bestFit="1" customWidth="1"/>
    <col min="9752" max="9752" width="20.7265625" style="18" customWidth="1"/>
    <col min="9753" max="9753" width="22" style="18" customWidth="1"/>
    <col min="9754" max="9757" width="21.26953125" style="18" customWidth="1"/>
    <col min="9758" max="9758" width="22.26953125" style="18" customWidth="1"/>
    <col min="9759" max="9760" width="11.453125" style="18"/>
    <col min="9761" max="9761" width="14.81640625" style="18" bestFit="1" customWidth="1"/>
    <col min="9762" max="9986" width="11.453125" style="18"/>
    <col min="9987" max="9987" width="34.453125" style="18" customWidth="1"/>
    <col min="9988" max="9989" width="19.453125" style="18" bestFit="1" customWidth="1"/>
    <col min="9990" max="9990" width="19.7265625" style="18" customWidth="1"/>
    <col min="9991" max="9992" width="20.453125" style="18" customWidth="1"/>
    <col min="9993" max="9994" width="19.7265625" style="18" customWidth="1"/>
    <col min="9995" max="9995" width="25.26953125" style="18" customWidth="1"/>
    <col min="9996" max="9996" width="26" style="18" customWidth="1"/>
    <col min="9997" max="9997" width="22.26953125" style="18" customWidth="1"/>
    <col min="9998" max="9998" width="24.81640625" style="18" customWidth="1"/>
    <col min="9999" max="9999" width="21.1796875" style="18" customWidth="1"/>
    <col min="10000" max="10000" width="21.453125" style="18" customWidth="1"/>
    <col min="10001" max="10001" width="27.81640625" style="18" customWidth="1"/>
    <col min="10002" max="10002" width="23.453125" style="18" customWidth="1"/>
    <col min="10003" max="10003" width="21.453125" style="18" customWidth="1"/>
    <col min="10004" max="10006" width="20.7265625" style="18" customWidth="1"/>
    <col min="10007" max="10007" width="32.26953125" style="18" bestFit="1" customWidth="1"/>
    <col min="10008" max="10008" width="20.7265625" style="18" customWidth="1"/>
    <col min="10009" max="10009" width="22" style="18" customWidth="1"/>
    <col min="10010" max="10013" width="21.26953125" style="18" customWidth="1"/>
    <col min="10014" max="10014" width="22.26953125" style="18" customWidth="1"/>
    <col min="10015" max="10016" width="11.453125" style="18"/>
    <col min="10017" max="10017" width="14.81640625" style="18" bestFit="1" customWidth="1"/>
    <col min="10018" max="10242" width="11.453125" style="18"/>
    <col min="10243" max="10243" width="34.453125" style="18" customWidth="1"/>
    <col min="10244" max="10245" width="19.453125" style="18" bestFit="1" customWidth="1"/>
    <col min="10246" max="10246" width="19.7265625" style="18" customWidth="1"/>
    <col min="10247" max="10248" width="20.453125" style="18" customWidth="1"/>
    <col min="10249" max="10250" width="19.7265625" style="18" customWidth="1"/>
    <col min="10251" max="10251" width="25.26953125" style="18" customWidth="1"/>
    <col min="10252" max="10252" width="26" style="18" customWidth="1"/>
    <col min="10253" max="10253" width="22.26953125" style="18" customWidth="1"/>
    <col min="10254" max="10254" width="24.81640625" style="18" customWidth="1"/>
    <col min="10255" max="10255" width="21.1796875" style="18" customWidth="1"/>
    <col min="10256" max="10256" width="21.453125" style="18" customWidth="1"/>
    <col min="10257" max="10257" width="27.81640625" style="18" customWidth="1"/>
    <col min="10258" max="10258" width="23.453125" style="18" customWidth="1"/>
    <col min="10259" max="10259" width="21.453125" style="18" customWidth="1"/>
    <col min="10260" max="10262" width="20.7265625" style="18" customWidth="1"/>
    <col min="10263" max="10263" width="32.26953125" style="18" bestFit="1" customWidth="1"/>
    <col min="10264" max="10264" width="20.7265625" style="18" customWidth="1"/>
    <col min="10265" max="10265" width="22" style="18" customWidth="1"/>
    <col min="10266" max="10269" width="21.26953125" style="18" customWidth="1"/>
    <col min="10270" max="10270" width="22.26953125" style="18" customWidth="1"/>
    <col min="10271" max="10272" width="11.453125" style="18"/>
    <col min="10273" max="10273" width="14.81640625" style="18" bestFit="1" customWidth="1"/>
    <col min="10274" max="10498" width="11.453125" style="18"/>
    <col min="10499" max="10499" width="34.453125" style="18" customWidth="1"/>
    <col min="10500" max="10501" width="19.453125" style="18" bestFit="1" customWidth="1"/>
    <col min="10502" max="10502" width="19.7265625" style="18" customWidth="1"/>
    <col min="10503" max="10504" width="20.453125" style="18" customWidth="1"/>
    <col min="10505" max="10506" width="19.7265625" style="18" customWidth="1"/>
    <col min="10507" max="10507" width="25.26953125" style="18" customWidth="1"/>
    <col min="10508" max="10508" width="26" style="18" customWidth="1"/>
    <col min="10509" max="10509" width="22.26953125" style="18" customWidth="1"/>
    <col min="10510" max="10510" width="24.81640625" style="18" customWidth="1"/>
    <col min="10511" max="10511" width="21.1796875" style="18" customWidth="1"/>
    <col min="10512" max="10512" width="21.453125" style="18" customWidth="1"/>
    <col min="10513" max="10513" width="27.81640625" style="18" customWidth="1"/>
    <col min="10514" max="10514" width="23.453125" style="18" customWidth="1"/>
    <col min="10515" max="10515" width="21.453125" style="18" customWidth="1"/>
    <col min="10516" max="10518" width="20.7265625" style="18" customWidth="1"/>
    <col min="10519" max="10519" width="32.26953125" style="18" bestFit="1" customWidth="1"/>
    <col min="10520" max="10520" width="20.7265625" style="18" customWidth="1"/>
    <col min="10521" max="10521" width="22" style="18" customWidth="1"/>
    <col min="10522" max="10525" width="21.26953125" style="18" customWidth="1"/>
    <col min="10526" max="10526" width="22.26953125" style="18" customWidth="1"/>
    <col min="10527" max="10528" width="11.453125" style="18"/>
    <col min="10529" max="10529" width="14.81640625" style="18" bestFit="1" customWidth="1"/>
    <col min="10530" max="10754" width="11.453125" style="18"/>
    <col min="10755" max="10755" width="34.453125" style="18" customWidth="1"/>
    <col min="10756" max="10757" width="19.453125" style="18" bestFit="1" customWidth="1"/>
    <col min="10758" max="10758" width="19.7265625" style="18" customWidth="1"/>
    <col min="10759" max="10760" width="20.453125" style="18" customWidth="1"/>
    <col min="10761" max="10762" width="19.7265625" style="18" customWidth="1"/>
    <col min="10763" max="10763" width="25.26953125" style="18" customWidth="1"/>
    <col min="10764" max="10764" width="26" style="18" customWidth="1"/>
    <col min="10765" max="10765" width="22.26953125" style="18" customWidth="1"/>
    <col min="10766" max="10766" width="24.81640625" style="18" customWidth="1"/>
    <col min="10767" max="10767" width="21.1796875" style="18" customWidth="1"/>
    <col min="10768" max="10768" width="21.453125" style="18" customWidth="1"/>
    <col min="10769" max="10769" width="27.81640625" style="18" customWidth="1"/>
    <col min="10770" max="10770" width="23.453125" style="18" customWidth="1"/>
    <col min="10771" max="10771" width="21.453125" style="18" customWidth="1"/>
    <col min="10772" max="10774" width="20.7265625" style="18" customWidth="1"/>
    <col min="10775" max="10775" width="32.26953125" style="18" bestFit="1" customWidth="1"/>
    <col min="10776" max="10776" width="20.7265625" style="18" customWidth="1"/>
    <col min="10777" max="10777" width="22" style="18" customWidth="1"/>
    <col min="10778" max="10781" width="21.26953125" style="18" customWidth="1"/>
    <col min="10782" max="10782" width="22.26953125" style="18" customWidth="1"/>
    <col min="10783" max="10784" width="11.453125" style="18"/>
    <col min="10785" max="10785" width="14.81640625" style="18" bestFit="1" customWidth="1"/>
    <col min="10786" max="11010" width="11.453125" style="18"/>
    <col min="11011" max="11011" width="34.453125" style="18" customWidth="1"/>
    <col min="11012" max="11013" width="19.453125" style="18" bestFit="1" customWidth="1"/>
    <col min="11014" max="11014" width="19.7265625" style="18" customWidth="1"/>
    <col min="11015" max="11016" width="20.453125" style="18" customWidth="1"/>
    <col min="11017" max="11018" width="19.7265625" style="18" customWidth="1"/>
    <col min="11019" max="11019" width="25.26953125" style="18" customWidth="1"/>
    <col min="11020" max="11020" width="26" style="18" customWidth="1"/>
    <col min="11021" max="11021" width="22.26953125" style="18" customWidth="1"/>
    <col min="11022" max="11022" width="24.81640625" style="18" customWidth="1"/>
    <col min="11023" max="11023" width="21.1796875" style="18" customWidth="1"/>
    <col min="11024" max="11024" width="21.453125" style="18" customWidth="1"/>
    <col min="11025" max="11025" width="27.81640625" style="18" customWidth="1"/>
    <col min="11026" max="11026" width="23.453125" style="18" customWidth="1"/>
    <col min="11027" max="11027" width="21.453125" style="18" customWidth="1"/>
    <col min="11028" max="11030" width="20.7265625" style="18" customWidth="1"/>
    <col min="11031" max="11031" width="32.26953125" style="18" bestFit="1" customWidth="1"/>
    <col min="11032" max="11032" width="20.7265625" style="18" customWidth="1"/>
    <col min="11033" max="11033" width="22" style="18" customWidth="1"/>
    <col min="11034" max="11037" width="21.26953125" style="18" customWidth="1"/>
    <col min="11038" max="11038" width="22.26953125" style="18" customWidth="1"/>
    <col min="11039" max="11040" width="11.453125" style="18"/>
    <col min="11041" max="11041" width="14.81640625" style="18" bestFit="1" customWidth="1"/>
    <col min="11042" max="11266" width="11.453125" style="18"/>
    <col min="11267" max="11267" width="34.453125" style="18" customWidth="1"/>
    <col min="11268" max="11269" width="19.453125" style="18" bestFit="1" customWidth="1"/>
    <col min="11270" max="11270" width="19.7265625" style="18" customWidth="1"/>
    <col min="11271" max="11272" width="20.453125" style="18" customWidth="1"/>
    <col min="11273" max="11274" width="19.7265625" style="18" customWidth="1"/>
    <col min="11275" max="11275" width="25.26953125" style="18" customWidth="1"/>
    <col min="11276" max="11276" width="26" style="18" customWidth="1"/>
    <col min="11277" max="11277" width="22.26953125" style="18" customWidth="1"/>
    <col min="11278" max="11278" width="24.81640625" style="18" customWidth="1"/>
    <col min="11279" max="11279" width="21.1796875" style="18" customWidth="1"/>
    <col min="11280" max="11280" width="21.453125" style="18" customWidth="1"/>
    <col min="11281" max="11281" width="27.81640625" style="18" customWidth="1"/>
    <col min="11282" max="11282" width="23.453125" style="18" customWidth="1"/>
    <col min="11283" max="11283" width="21.453125" style="18" customWidth="1"/>
    <col min="11284" max="11286" width="20.7265625" style="18" customWidth="1"/>
    <col min="11287" max="11287" width="32.26953125" style="18" bestFit="1" customWidth="1"/>
    <col min="11288" max="11288" width="20.7265625" style="18" customWidth="1"/>
    <col min="11289" max="11289" width="22" style="18" customWidth="1"/>
    <col min="11290" max="11293" width="21.26953125" style="18" customWidth="1"/>
    <col min="11294" max="11294" width="22.26953125" style="18" customWidth="1"/>
    <col min="11295" max="11296" width="11.453125" style="18"/>
    <col min="11297" max="11297" width="14.81640625" style="18" bestFit="1" customWidth="1"/>
    <col min="11298" max="11522" width="11.453125" style="18"/>
    <col min="11523" max="11523" width="34.453125" style="18" customWidth="1"/>
    <col min="11524" max="11525" width="19.453125" style="18" bestFit="1" customWidth="1"/>
    <col min="11526" max="11526" width="19.7265625" style="18" customWidth="1"/>
    <col min="11527" max="11528" width="20.453125" style="18" customWidth="1"/>
    <col min="11529" max="11530" width="19.7265625" style="18" customWidth="1"/>
    <col min="11531" max="11531" width="25.26953125" style="18" customWidth="1"/>
    <col min="11532" max="11532" width="26" style="18" customWidth="1"/>
    <col min="11533" max="11533" width="22.26953125" style="18" customWidth="1"/>
    <col min="11534" max="11534" width="24.81640625" style="18" customWidth="1"/>
    <col min="11535" max="11535" width="21.1796875" style="18" customWidth="1"/>
    <col min="11536" max="11536" width="21.453125" style="18" customWidth="1"/>
    <col min="11537" max="11537" width="27.81640625" style="18" customWidth="1"/>
    <col min="11538" max="11538" width="23.453125" style="18" customWidth="1"/>
    <col min="11539" max="11539" width="21.453125" style="18" customWidth="1"/>
    <col min="11540" max="11542" width="20.7265625" style="18" customWidth="1"/>
    <col min="11543" max="11543" width="32.26953125" style="18" bestFit="1" customWidth="1"/>
    <col min="11544" max="11544" width="20.7265625" style="18" customWidth="1"/>
    <col min="11545" max="11545" width="22" style="18" customWidth="1"/>
    <col min="11546" max="11549" width="21.26953125" style="18" customWidth="1"/>
    <col min="11550" max="11550" width="22.26953125" style="18" customWidth="1"/>
    <col min="11551" max="11552" width="11.453125" style="18"/>
    <col min="11553" max="11553" width="14.81640625" style="18" bestFit="1" customWidth="1"/>
    <col min="11554" max="11778" width="11.453125" style="18"/>
    <col min="11779" max="11779" width="34.453125" style="18" customWidth="1"/>
    <col min="11780" max="11781" width="19.453125" style="18" bestFit="1" customWidth="1"/>
    <col min="11782" max="11782" width="19.7265625" style="18" customWidth="1"/>
    <col min="11783" max="11784" width="20.453125" style="18" customWidth="1"/>
    <col min="11785" max="11786" width="19.7265625" style="18" customWidth="1"/>
    <col min="11787" max="11787" width="25.26953125" style="18" customWidth="1"/>
    <col min="11788" max="11788" width="26" style="18" customWidth="1"/>
    <col min="11789" max="11789" width="22.26953125" style="18" customWidth="1"/>
    <col min="11790" max="11790" width="24.81640625" style="18" customWidth="1"/>
    <col min="11791" max="11791" width="21.1796875" style="18" customWidth="1"/>
    <col min="11792" max="11792" width="21.453125" style="18" customWidth="1"/>
    <col min="11793" max="11793" width="27.81640625" style="18" customWidth="1"/>
    <col min="11794" max="11794" width="23.453125" style="18" customWidth="1"/>
    <col min="11795" max="11795" width="21.453125" style="18" customWidth="1"/>
    <col min="11796" max="11798" width="20.7265625" style="18" customWidth="1"/>
    <col min="11799" max="11799" width="32.26953125" style="18" bestFit="1" customWidth="1"/>
    <col min="11800" max="11800" width="20.7265625" style="18" customWidth="1"/>
    <col min="11801" max="11801" width="22" style="18" customWidth="1"/>
    <col min="11802" max="11805" width="21.26953125" style="18" customWidth="1"/>
    <col min="11806" max="11806" width="22.26953125" style="18" customWidth="1"/>
    <col min="11807" max="11808" width="11.453125" style="18"/>
    <col min="11809" max="11809" width="14.81640625" style="18" bestFit="1" customWidth="1"/>
    <col min="11810" max="12034" width="11.453125" style="18"/>
    <col min="12035" max="12035" width="34.453125" style="18" customWidth="1"/>
    <col min="12036" max="12037" width="19.453125" style="18" bestFit="1" customWidth="1"/>
    <col min="12038" max="12038" width="19.7265625" style="18" customWidth="1"/>
    <col min="12039" max="12040" width="20.453125" style="18" customWidth="1"/>
    <col min="12041" max="12042" width="19.7265625" style="18" customWidth="1"/>
    <col min="12043" max="12043" width="25.26953125" style="18" customWidth="1"/>
    <col min="12044" max="12044" width="26" style="18" customWidth="1"/>
    <col min="12045" max="12045" width="22.26953125" style="18" customWidth="1"/>
    <col min="12046" max="12046" width="24.81640625" style="18" customWidth="1"/>
    <col min="12047" max="12047" width="21.1796875" style="18" customWidth="1"/>
    <col min="12048" max="12048" width="21.453125" style="18" customWidth="1"/>
    <col min="12049" max="12049" width="27.81640625" style="18" customWidth="1"/>
    <col min="12050" max="12050" width="23.453125" style="18" customWidth="1"/>
    <col min="12051" max="12051" width="21.453125" style="18" customWidth="1"/>
    <col min="12052" max="12054" width="20.7265625" style="18" customWidth="1"/>
    <col min="12055" max="12055" width="32.26953125" style="18" bestFit="1" customWidth="1"/>
    <col min="12056" max="12056" width="20.7265625" style="18" customWidth="1"/>
    <col min="12057" max="12057" width="22" style="18" customWidth="1"/>
    <col min="12058" max="12061" width="21.26953125" style="18" customWidth="1"/>
    <col min="12062" max="12062" width="22.26953125" style="18" customWidth="1"/>
    <col min="12063" max="12064" width="11.453125" style="18"/>
    <col min="12065" max="12065" width="14.81640625" style="18" bestFit="1" customWidth="1"/>
    <col min="12066" max="12290" width="11.453125" style="18"/>
    <col min="12291" max="12291" width="34.453125" style="18" customWidth="1"/>
    <col min="12292" max="12293" width="19.453125" style="18" bestFit="1" customWidth="1"/>
    <col min="12294" max="12294" width="19.7265625" style="18" customWidth="1"/>
    <col min="12295" max="12296" width="20.453125" style="18" customWidth="1"/>
    <col min="12297" max="12298" width="19.7265625" style="18" customWidth="1"/>
    <col min="12299" max="12299" width="25.26953125" style="18" customWidth="1"/>
    <col min="12300" max="12300" width="26" style="18" customWidth="1"/>
    <col min="12301" max="12301" width="22.26953125" style="18" customWidth="1"/>
    <col min="12302" max="12302" width="24.81640625" style="18" customWidth="1"/>
    <col min="12303" max="12303" width="21.1796875" style="18" customWidth="1"/>
    <col min="12304" max="12304" width="21.453125" style="18" customWidth="1"/>
    <col min="12305" max="12305" width="27.81640625" style="18" customWidth="1"/>
    <col min="12306" max="12306" width="23.453125" style="18" customWidth="1"/>
    <col min="12307" max="12307" width="21.453125" style="18" customWidth="1"/>
    <col min="12308" max="12310" width="20.7265625" style="18" customWidth="1"/>
    <col min="12311" max="12311" width="32.26953125" style="18" bestFit="1" customWidth="1"/>
    <col min="12312" max="12312" width="20.7265625" style="18" customWidth="1"/>
    <col min="12313" max="12313" width="22" style="18" customWidth="1"/>
    <col min="12314" max="12317" width="21.26953125" style="18" customWidth="1"/>
    <col min="12318" max="12318" width="22.26953125" style="18" customWidth="1"/>
    <col min="12319" max="12320" width="11.453125" style="18"/>
    <col min="12321" max="12321" width="14.81640625" style="18" bestFit="1" customWidth="1"/>
    <col min="12322" max="12546" width="11.453125" style="18"/>
    <col min="12547" max="12547" width="34.453125" style="18" customWidth="1"/>
    <col min="12548" max="12549" width="19.453125" style="18" bestFit="1" customWidth="1"/>
    <col min="12550" max="12550" width="19.7265625" style="18" customWidth="1"/>
    <col min="12551" max="12552" width="20.453125" style="18" customWidth="1"/>
    <col min="12553" max="12554" width="19.7265625" style="18" customWidth="1"/>
    <col min="12555" max="12555" width="25.26953125" style="18" customWidth="1"/>
    <col min="12556" max="12556" width="26" style="18" customWidth="1"/>
    <col min="12557" max="12557" width="22.26953125" style="18" customWidth="1"/>
    <col min="12558" max="12558" width="24.81640625" style="18" customWidth="1"/>
    <col min="12559" max="12559" width="21.1796875" style="18" customWidth="1"/>
    <col min="12560" max="12560" width="21.453125" style="18" customWidth="1"/>
    <col min="12561" max="12561" width="27.81640625" style="18" customWidth="1"/>
    <col min="12562" max="12562" width="23.453125" style="18" customWidth="1"/>
    <col min="12563" max="12563" width="21.453125" style="18" customWidth="1"/>
    <col min="12564" max="12566" width="20.7265625" style="18" customWidth="1"/>
    <col min="12567" max="12567" width="32.26953125" style="18" bestFit="1" customWidth="1"/>
    <col min="12568" max="12568" width="20.7265625" style="18" customWidth="1"/>
    <col min="12569" max="12569" width="22" style="18" customWidth="1"/>
    <col min="12570" max="12573" width="21.26953125" style="18" customWidth="1"/>
    <col min="12574" max="12574" width="22.26953125" style="18" customWidth="1"/>
    <col min="12575" max="12576" width="11.453125" style="18"/>
    <col min="12577" max="12577" width="14.81640625" style="18" bestFit="1" customWidth="1"/>
    <col min="12578" max="12802" width="11.453125" style="18"/>
    <col min="12803" max="12803" width="34.453125" style="18" customWidth="1"/>
    <col min="12804" max="12805" width="19.453125" style="18" bestFit="1" customWidth="1"/>
    <col min="12806" max="12806" width="19.7265625" style="18" customWidth="1"/>
    <col min="12807" max="12808" width="20.453125" style="18" customWidth="1"/>
    <col min="12809" max="12810" width="19.7265625" style="18" customWidth="1"/>
    <col min="12811" max="12811" width="25.26953125" style="18" customWidth="1"/>
    <col min="12812" max="12812" width="26" style="18" customWidth="1"/>
    <col min="12813" max="12813" width="22.26953125" style="18" customWidth="1"/>
    <col min="12814" max="12814" width="24.81640625" style="18" customWidth="1"/>
    <col min="12815" max="12815" width="21.1796875" style="18" customWidth="1"/>
    <col min="12816" max="12816" width="21.453125" style="18" customWidth="1"/>
    <col min="12817" max="12817" width="27.81640625" style="18" customWidth="1"/>
    <col min="12818" max="12818" width="23.453125" style="18" customWidth="1"/>
    <col min="12819" max="12819" width="21.453125" style="18" customWidth="1"/>
    <col min="12820" max="12822" width="20.7265625" style="18" customWidth="1"/>
    <col min="12823" max="12823" width="32.26953125" style="18" bestFit="1" customWidth="1"/>
    <col min="12824" max="12824" width="20.7265625" style="18" customWidth="1"/>
    <col min="12825" max="12825" width="22" style="18" customWidth="1"/>
    <col min="12826" max="12829" width="21.26953125" style="18" customWidth="1"/>
    <col min="12830" max="12830" width="22.26953125" style="18" customWidth="1"/>
    <col min="12831" max="12832" width="11.453125" style="18"/>
    <col min="12833" max="12833" width="14.81640625" style="18" bestFit="1" customWidth="1"/>
    <col min="12834" max="13058" width="11.453125" style="18"/>
    <col min="13059" max="13059" width="34.453125" style="18" customWidth="1"/>
    <col min="13060" max="13061" width="19.453125" style="18" bestFit="1" customWidth="1"/>
    <col min="13062" max="13062" width="19.7265625" style="18" customWidth="1"/>
    <col min="13063" max="13064" width="20.453125" style="18" customWidth="1"/>
    <col min="13065" max="13066" width="19.7265625" style="18" customWidth="1"/>
    <col min="13067" max="13067" width="25.26953125" style="18" customWidth="1"/>
    <col min="13068" max="13068" width="26" style="18" customWidth="1"/>
    <col min="13069" max="13069" width="22.26953125" style="18" customWidth="1"/>
    <col min="13070" max="13070" width="24.81640625" style="18" customWidth="1"/>
    <col min="13071" max="13071" width="21.1796875" style="18" customWidth="1"/>
    <col min="13072" max="13072" width="21.453125" style="18" customWidth="1"/>
    <col min="13073" max="13073" width="27.81640625" style="18" customWidth="1"/>
    <col min="13074" max="13074" width="23.453125" style="18" customWidth="1"/>
    <col min="13075" max="13075" width="21.453125" style="18" customWidth="1"/>
    <col min="13076" max="13078" width="20.7265625" style="18" customWidth="1"/>
    <col min="13079" max="13079" width="32.26953125" style="18" bestFit="1" customWidth="1"/>
    <col min="13080" max="13080" width="20.7265625" style="18" customWidth="1"/>
    <col min="13081" max="13081" width="22" style="18" customWidth="1"/>
    <col min="13082" max="13085" width="21.26953125" style="18" customWidth="1"/>
    <col min="13086" max="13086" width="22.26953125" style="18" customWidth="1"/>
    <col min="13087" max="13088" width="11.453125" style="18"/>
    <col min="13089" max="13089" width="14.81640625" style="18" bestFit="1" customWidth="1"/>
    <col min="13090" max="13314" width="11.453125" style="18"/>
    <col min="13315" max="13315" width="34.453125" style="18" customWidth="1"/>
    <col min="13316" max="13317" width="19.453125" style="18" bestFit="1" customWidth="1"/>
    <col min="13318" max="13318" width="19.7265625" style="18" customWidth="1"/>
    <col min="13319" max="13320" width="20.453125" style="18" customWidth="1"/>
    <col min="13321" max="13322" width="19.7265625" style="18" customWidth="1"/>
    <col min="13323" max="13323" width="25.26953125" style="18" customWidth="1"/>
    <col min="13324" max="13324" width="26" style="18" customWidth="1"/>
    <col min="13325" max="13325" width="22.26953125" style="18" customWidth="1"/>
    <col min="13326" max="13326" width="24.81640625" style="18" customWidth="1"/>
    <col min="13327" max="13327" width="21.1796875" style="18" customWidth="1"/>
    <col min="13328" max="13328" width="21.453125" style="18" customWidth="1"/>
    <col min="13329" max="13329" width="27.81640625" style="18" customWidth="1"/>
    <col min="13330" max="13330" width="23.453125" style="18" customWidth="1"/>
    <col min="13331" max="13331" width="21.453125" style="18" customWidth="1"/>
    <col min="13332" max="13334" width="20.7265625" style="18" customWidth="1"/>
    <col min="13335" max="13335" width="32.26953125" style="18" bestFit="1" customWidth="1"/>
    <col min="13336" max="13336" width="20.7265625" style="18" customWidth="1"/>
    <col min="13337" max="13337" width="22" style="18" customWidth="1"/>
    <col min="13338" max="13341" width="21.26953125" style="18" customWidth="1"/>
    <col min="13342" max="13342" width="22.26953125" style="18" customWidth="1"/>
    <col min="13343" max="13344" width="11.453125" style="18"/>
    <col min="13345" max="13345" width="14.81640625" style="18" bestFit="1" customWidth="1"/>
    <col min="13346" max="13570" width="11.453125" style="18"/>
    <col min="13571" max="13571" width="34.453125" style="18" customWidth="1"/>
    <col min="13572" max="13573" width="19.453125" style="18" bestFit="1" customWidth="1"/>
    <col min="13574" max="13574" width="19.7265625" style="18" customWidth="1"/>
    <col min="13575" max="13576" width="20.453125" style="18" customWidth="1"/>
    <col min="13577" max="13578" width="19.7265625" style="18" customWidth="1"/>
    <col min="13579" max="13579" width="25.26953125" style="18" customWidth="1"/>
    <col min="13580" max="13580" width="26" style="18" customWidth="1"/>
    <col min="13581" max="13581" width="22.26953125" style="18" customWidth="1"/>
    <col min="13582" max="13582" width="24.81640625" style="18" customWidth="1"/>
    <col min="13583" max="13583" width="21.1796875" style="18" customWidth="1"/>
    <col min="13584" max="13584" width="21.453125" style="18" customWidth="1"/>
    <col min="13585" max="13585" width="27.81640625" style="18" customWidth="1"/>
    <col min="13586" max="13586" width="23.453125" style="18" customWidth="1"/>
    <col min="13587" max="13587" width="21.453125" style="18" customWidth="1"/>
    <col min="13588" max="13590" width="20.7265625" style="18" customWidth="1"/>
    <col min="13591" max="13591" width="32.26953125" style="18" bestFit="1" customWidth="1"/>
    <col min="13592" max="13592" width="20.7265625" style="18" customWidth="1"/>
    <col min="13593" max="13593" width="22" style="18" customWidth="1"/>
    <col min="13594" max="13597" width="21.26953125" style="18" customWidth="1"/>
    <col min="13598" max="13598" width="22.26953125" style="18" customWidth="1"/>
    <col min="13599" max="13600" width="11.453125" style="18"/>
    <col min="13601" max="13601" width="14.81640625" style="18" bestFit="1" customWidth="1"/>
    <col min="13602" max="13826" width="11.453125" style="18"/>
    <col min="13827" max="13827" width="34.453125" style="18" customWidth="1"/>
    <col min="13828" max="13829" width="19.453125" style="18" bestFit="1" customWidth="1"/>
    <col min="13830" max="13830" width="19.7265625" style="18" customWidth="1"/>
    <col min="13831" max="13832" width="20.453125" style="18" customWidth="1"/>
    <col min="13833" max="13834" width="19.7265625" style="18" customWidth="1"/>
    <col min="13835" max="13835" width="25.26953125" style="18" customWidth="1"/>
    <col min="13836" max="13836" width="26" style="18" customWidth="1"/>
    <col min="13837" max="13837" width="22.26953125" style="18" customWidth="1"/>
    <col min="13838" max="13838" width="24.81640625" style="18" customWidth="1"/>
    <col min="13839" max="13839" width="21.1796875" style="18" customWidth="1"/>
    <col min="13840" max="13840" width="21.453125" style="18" customWidth="1"/>
    <col min="13841" max="13841" width="27.81640625" style="18" customWidth="1"/>
    <col min="13842" max="13842" width="23.453125" style="18" customWidth="1"/>
    <col min="13843" max="13843" width="21.453125" style="18" customWidth="1"/>
    <col min="13844" max="13846" width="20.7265625" style="18" customWidth="1"/>
    <col min="13847" max="13847" width="32.26953125" style="18" bestFit="1" customWidth="1"/>
    <col min="13848" max="13848" width="20.7265625" style="18" customWidth="1"/>
    <col min="13849" max="13849" width="22" style="18" customWidth="1"/>
    <col min="13850" max="13853" width="21.26953125" style="18" customWidth="1"/>
    <col min="13854" max="13854" width="22.26953125" style="18" customWidth="1"/>
    <col min="13855" max="13856" width="11.453125" style="18"/>
    <col min="13857" max="13857" width="14.81640625" style="18" bestFit="1" customWidth="1"/>
    <col min="13858" max="14082" width="11.453125" style="18"/>
    <col min="14083" max="14083" width="34.453125" style="18" customWidth="1"/>
    <col min="14084" max="14085" width="19.453125" style="18" bestFit="1" customWidth="1"/>
    <col min="14086" max="14086" width="19.7265625" style="18" customWidth="1"/>
    <col min="14087" max="14088" width="20.453125" style="18" customWidth="1"/>
    <col min="14089" max="14090" width="19.7265625" style="18" customWidth="1"/>
    <col min="14091" max="14091" width="25.26953125" style="18" customWidth="1"/>
    <col min="14092" max="14092" width="26" style="18" customWidth="1"/>
    <col min="14093" max="14093" width="22.26953125" style="18" customWidth="1"/>
    <col min="14094" max="14094" width="24.81640625" style="18" customWidth="1"/>
    <col min="14095" max="14095" width="21.1796875" style="18" customWidth="1"/>
    <col min="14096" max="14096" width="21.453125" style="18" customWidth="1"/>
    <col min="14097" max="14097" width="27.81640625" style="18" customWidth="1"/>
    <col min="14098" max="14098" width="23.453125" style="18" customWidth="1"/>
    <col min="14099" max="14099" width="21.453125" style="18" customWidth="1"/>
    <col min="14100" max="14102" width="20.7265625" style="18" customWidth="1"/>
    <col min="14103" max="14103" width="32.26953125" style="18" bestFit="1" customWidth="1"/>
    <col min="14104" max="14104" width="20.7265625" style="18" customWidth="1"/>
    <col min="14105" max="14105" width="22" style="18" customWidth="1"/>
    <col min="14106" max="14109" width="21.26953125" style="18" customWidth="1"/>
    <col min="14110" max="14110" width="22.26953125" style="18" customWidth="1"/>
    <col min="14111" max="14112" width="11.453125" style="18"/>
    <col min="14113" max="14113" width="14.81640625" style="18" bestFit="1" customWidth="1"/>
    <col min="14114" max="14338" width="11.453125" style="18"/>
    <col min="14339" max="14339" width="34.453125" style="18" customWidth="1"/>
    <col min="14340" max="14341" width="19.453125" style="18" bestFit="1" customWidth="1"/>
    <col min="14342" max="14342" width="19.7265625" style="18" customWidth="1"/>
    <col min="14343" max="14344" width="20.453125" style="18" customWidth="1"/>
    <col min="14345" max="14346" width="19.7265625" style="18" customWidth="1"/>
    <col min="14347" max="14347" width="25.26953125" style="18" customWidth="1"/>
    <col min="14348" max="14348" width="26" style="18" customWidth="1"/>
    <col min="14349" max="14349" width="22.26953125" style="18" customWidth="1"/>
    <col min="14350" max="14350" width="24.81640625" style="18" customWidth="1"/>
    <col min="14351" max="14351" width="21.1796875" style="18" customWidth="1"/>
    <col min="14352" max="14352" width="21.453125" style="18" customWidth="1"/>
    <col min="14353" max="14353" width="27.81640625" style="18" customWidth="1"/>
    <col min="14354" max="14354" width="23.453125" style="18" customWidth="1"/>
    <col min="14355" max="14355" width="21.453125" style="18" customWidth="1"/>
    <col min="14356" max="14358" width="20.7265625" style="18" customWidth="1"/>
    <col min="14359" max="14359" width="32.26953125" style="18" bestFit="1" customWidth="1"/>
    <col min="14360" max="14360" width="20.7265625" style="18" customWidth="1"/>
    <col min="14361" max="14361" width="22" style="18" customWidth="1"/>
    <col min="14362" max="14365" width="21.26953125" style="18" customWidth="1"/>
    <col min="14366" max="14366" width="22.26953125" style="18" customWidth="1"/>
    <col min="14367" max="14368" width="11.453125" style="18"/>
    <col min="14369" max="14369" width="14.81640625" style="18" bestFit="1" customWidth="1"/>
    <col min="14370" max="14594" width="11.453125" style="18"/>
    <col min="14595" max="14595" width="34.453125" style="18" customWidth="1"/>
    <col min="14596" max="14597" width="19.453125" style="18" bestFit="1" customWidth="1"/>
    <col min="14598" max="14598" width="19.7265625" style="18" customWidth="1"/>
    <col min="14599" max="14600" width="20.453125" style="18" customWidth="1"/>
    <col min="14601" max="14602" width="19.7265625" style="18" customWidth="1"/>
    <col min="14603" max="14603" width="25.26953125" style="18" customWidth="1"/>
    <col min="14604" max="14604" width="26" style="18" customWidth="1"/>
    <col min="14605" max="14605" width="22.26953125" style="18" customWidth="1"/>
    <col min="14606" max="14606" width="24.81640625" style="18" customWidth="1"/>
    <col min="14607" max="14607" width="21.1796875" style="18" customWidth="1"/>
    <col min="14608" max="14608" width="21.453125" style="18" customWidth="1"/>
    <col min="14609" max="14609" width="27.81640625" style="18" customWidth="1"/>
    <col min="14610" max="14610" width="23.453125" style="18" customWidth="1"/>
    <col min="14611" max="14611" width="21.453125" style="18" customWidth="1"/>
    <col min="14612" max="14614" width="20.7265625" style="18" customWidth="1"/>
    <col min="14615" max="14615" width="32.26953125" style="18" bestFit="1" customWidth="1"/>
    <col min="14616" max="14616" width="20.7265625" style="18" customWidth="1"/>
    <col min="14617" max="14617" width="22" style="18" customWidth="1"/>
    <col min="14618" max="14621" width="21.26953125" style="18" customWidth="1"/>
    <col min="14622" max="14622" width="22.26953125" style="18" customWidth="1"/>
    <col min="14623" max="14624" width="11.453125" style="18"/>
    <col min="14625" max="14625" width="14.81640625" style="18" bestFit="1" customWidth="1"/>
    <col min="14626" max="14850" width="11.453125" style="18"/>
    <col min="14851" max="14851" width="34.453125" style="18" customWidth="1"/>
    <col min="14852" max="14853" width="19.453125" style="18" bestFit="1" customWidth="1"/>
    <col min="14854" max="14854" width="19.7265625" style="18" customWidth="1"/>
    <col min="14855" max="14856" width="20.453125" style="18" customWidth="1"/>
    <col min="14857" max="14858" width="19.7265625" style="18" customWidth="1"/>
    <col min="14859" max="14859" width="25.26953125" style="18" customWidth="1"/>
    <col min="14860" max="14860" width="26" style="18" customWidth="1"/>
    <col min="14861" max="14861" width="22.26953125" style="18" customWidth="1"/>
    <col min="14862" max="14862" width="24.81640625" style="18" customWidth="1"/>
    <col min="14863" max="14863" width="21.1796875" style="18" customWidth="1"/>
    <col min="14864" max="14864" width="21.453125" style="18" customWidth="1"/>
    <col min="14865" max="14865" width="27.81640625" style="18" customWidth="1"/>
    <col min="14866" max="14866" width="23.453125" style="18" customWidth="1"/>
    <col min="14867" max="14867" width="21.453125" style="18" customWidth="1"/>
    <col min="14868" max="14870" width="20.7265625" style="18" customWidth="1"/>
    <col min="14871" max="14871" width="32.26953125" style="18" bestFit="1" customWidth="1"/>
    <col min="14872" max="14872" width="20.7265625" style="18" customWidth="1"/>
    <col min="14873" max="14873" width="22" style="18" customWidth="1"/>
    <col min="14874" max="14877" width="21.26953125" style="18" customWidth="1"/>
    <col min="14878" max="14878" width="22.26953125" style="18" customWidth="1"/>
    <col min="14879" max="14880" width="11.453125" style="18"/>
    <col min="14881" max="14881" width="14.81640625" style="18" bestFit="1" customWidth="1"/>
    <col min="14882" max="15106" width="11.453125" style="18"/>
    <col min="15107" max="15107" width="34.453125" style="18" customWidth="1"/>
    <col min="15108" max="15109" width="19.453125" style="18" bestFit="1" customWidth="1"/>
    <col min="15110" max="15110" width="19.7265625" style="18" customWidth="1"/>
    <col min="15111" max="15112" width="20.453125" style="18" customWidth="1"/>
    <col min="15113" max="15114" width="19.7265625" style="18" customWidth="1"/>
    <col min="15115" max="15115" width="25.26953125" style="18" customWidth="1"/>
    <col min="15116" max="15116" width="26" style="18" customWidth="1"/>
    <col min="15117" max="15117" width="22.26953125" style="18" customWidth="1"/>
    <col min="15118" max="15118" width="24.81640625" style="18" customWidth="1"/>
    <col min="15119" max="15119" width="21.1796875" style="18" customWidth="1"/>
    <col min="15120" max="15120" width="21.453125" style="18" customWidth="1"/>
    <col min="15121" max="15121" width="27.81640625" style="18" customWidth="1"/>
    <col min="15122" max="15122" width="23.453125" style="18" customWidth="1"/>
    <col min="15123" max="15123" width="21.453125" style="18" customWidth="1"/>
    <col min="15124" max="15126" width="20.7265625" style="18" customWidth="1"/>
    <col min="15127" max="15127" width="32.26953125" style="18" bestFit="1" customWidth="1"/>
    <col min="15128" max="15128" width="20.7265625" style="18" customWidth="1"/>
    <col min="15129" max="15129" width="22" style="18" customWidth="1"/>
    <col min="15130" max="15133" width="21.26953125" style="18" customWidth="1"/>
    <col min="15134" max="15134" width="22.26953125" style="18" customWidth="1"/>
    <col min="15135" max="15136" width="11.453125" style="18"/>
    <col min="15137" max="15137" width="14.81640625" style="18" bestFit="1" customWidth="1"/>
    <col min="15138" max="15362" width="11.453125" style="18"/>
    <col min="15363" max="15363" width="34.453125" style="18" customWidth="1"/>
    <col min="15364" max="15365" width="19.453125" style="18" bestFit="1" customWidth="1"/>
    <col min="15366" max="15366" width="19.7265625" style="18" customWidth="1"/>
    <col min="15367" max="15368" width="20.453125" style="18" customWidth="1"/>
    <col min="15369" max="15370" width="19.7265625" style="18" customWidth="1"/>
    <col min="15371" max="15371" width="25.26953125" style="18" customWidth="1"/>
    <col min="15372" max="15372" width="26" style="18" customWidth="1"/>
    <col min="15373" max="15373" width="22.26953125" style="18" customWidth="1"/>
    <col min="15374" max="15374" width="24.81640625" style="18" customWidth="1"/>
    <col min="15375" max="15375" width="21.1796875" style="18" customWidth="1"/>
    <col min="15376" max="15376" width="21.453125" style="18" customWidth="1"/>
    <col min="15377" max="15377" width="27.81640625" style="18" customWidth="1"/>
    <col min="15378" max="15378" width="23.453125" style="18" customWidth="1"/>
    <col min="15379" max="15379" width="21.453125" style="18" customWidth="1"/>
    <col min="15380" max="15382" width="20.7265625" style="18" customWidth="1"/>
    <col min="15383" max="15383" width="32.26953125" style="18" bestFit="1" customWidth="1"/>
    <col min="15384" max="15384" width="20.7265625" style="18" customWidth="1"/>
    <col min="15385" max="15385" width="22" style="18" customWidth="1"/>
    <col min="15386" max="15389" width="21.26953125" style="18" customWidth="1"/>
    <col min="15390" max="15390" width="22.26953125" style="18" customWidth="1"/>
    <col min="15391" max="15392" width="11.453125" style="18"/>
    <col min="15393" max="15393" width="14.81640625" style="18" bestFit="1" customWidth="1"/>
    <col min="15394" max="15618" width="11.453125" style="18"/>
    <col min="15619" max="15619" width="34.453125" style="18" customWidth="1"/>
    <col min="15620" max="15621" width="19.453125" style="18" bestFit="1" customWidth="1"/>
    <col min="15622" max="15622" width="19.7265625" style="18" customWidth="1"/>
    <col min="15623" max="15624" width="20.453125" style="18" customWidth="1"/>
    <col min="15625" max="15626" width="19.7265625" style="18" customWidth="1"/>
    <col min="15627" max="15627" width="25.26953125" style="18" customWidth="1"/>
    <col min="15628" max="15628" width="26" style="18" customWidth="1"/>
    <col min="15629" max="15629" width="22.26953125" style="18" customWidth="1"/>
    <col min="15630" max="15630" width="24.81640625" style="18" customWidth="1"/>
    <col min="15631" max="15631" width="21.1796875" style="18" customWidth="1"/>
    <col min="15632" max="15632" width="21.453125" style="18" customWidth="1"/>
    <col min="15633" max="15633" width="27.81640625" style="18" customWidth="1"/>
    <col min="15634" max="15634" width="23.453125" style="18" customWidth="1"/>
    <col min="15635" max="15635" width="21.453125" style="18" customWidth="1"/>
    <col min="15636" max="15638" width="20.7265625" style="18" customWidth="1"/>
    <col min="15639" max="15639" width="32.26953125" style="18" bestFit="1" customWidth="1"/>
    <col min="15640" max="15640" width="20.7265625" style="18" customWidth="1"/>
    <col min="15641" max="15641" width="22" style="18" customWidth="1"/>
    <col min="15642" max="15645" width="21.26953125" style="18" customWidth="1"/>
    <col min="15646" max="15646" width="22.26953125" style="18" customWidth="1"/>
    <col min="15647" max="15648" width="11.453125" style="18"/>
    <col min="15649" max="15649" width="14.81640625" style="18" bestFit="1" customWidth="1"/>
    <col min="15650" max="15874" width="11.453125" style="18"/>
    <col min="15875" max="15875" width="34.453125" style="18" customWidth="1"/>
    <col min="15876" max="15877" width="19.453125" style="18" bestFit="1" customWidth="1"/>
    <col min="15878" max="15878" width="19.7265625" style="18" customWidth="1"/>
    <col min="15879" max="15880" width="20.453125" style="18" customWidth="1"/>
    <col min="15881" max="15882" width="19.7265625" style="18" customWidth="1"/>
    <col min="15883" max="15883" width="25.26953125" style="18" customWidth="1"/>
    <col min="15884" max="15884" width="26" style="18" customWidth="1"/>
    <col min="15885" max="15885" width="22.26953125" style="18" customWidth="1"/>
    <col min="15886" max="15886" width="24.81640625" style="18" customWidth="1"/>
    <col min="15887" max="15887" width="21.1796875" style="18" customWidth="1"/>
    <col min="15888" max="15888" width="21.453125" style="18" customWidth="1"/>
    <col min="15889" max="15889" width="27.81640625" style="18" customWidth="1"/>
    <col min="15890" max="15890" width="23.453125" style="18" customWidth="1"/>
    <col min="15891" max="15891" width="21.453125" style="18" customWidth="1"/>
    <col min="15892" max="15894" width="20.7265625" style="18" customWidth="1"/>
    <col min="15895" max="15895" width="32.26953125" style="18" bestFit="1" customWidth="1"/>
    <col min="15896" max="15896" width="20.7265625" style="18" customWidth="1"/>
    <col min="15897" max="15897" width="22" style="18" customWidth="1"/>
    <col min="15898" max="15901" width="21.26953125" style="18" customWidth="1"/>
    <col min="15902" max="15902" width="22.26953125" style="18" customWidth="1"/>
    <col min="15903" max="15904" width="11.453125" style="18"/>
    <col min="15905" max="15905" width="14.81640625" style="18" bestFit="1" customWidth="1"/>
    <col min="15906" max="16130" width="11.453125" style="18"/>
    <col min="16131" max="16131" width="34.453125" style="18" customWidth="1"/>
    <col min="16132" max="16133" width="19.453125" style="18" bestFit="1" customWidth="1"/>
    <col min="16134" max="16134" width="19.7265625" style="18" customWidth="1"/>
    <col min="16135" max="16136" width="20.453125" style="18" customWidth="1"/>
    <col min="16137" max="16138" width="19.7265625" style="18" customWidth="1"/>
    <col min="16139" max="16139" width="25.26953125" style="18" customWidth="1"/>
    <col min="16140" max="16140" width="26" style="18" customWidth="1"/>
    <col min="16141" max="16141" width="22.26953125" style="18" customWidth="1"/>
    <col min="16142" max="16142" width="24.81640625" style="18" customWidth="1"/>
    <col min="16143" max="16143" width="21.1796875" style="18" customWidth="1"/>
    <col min="16144" max="16144" width="21.453125" style="18" customWidth="1"/>
    <col min="16145" max="16145" width="27.81640625" style="18" customWidth="1"/>
    <col min="16146" max="16146" width="23.453125" style="18" customWidth="1"/>
    <col min="16147" max="16147" width="21.453125" style="18" customWidth="1"/>
    <col min="16148" max="16150" width="20.7265625" style="18" customWidth="1"/>
    <col min="16151" max="16151" width="32.26953125" style="18" bestFit="1" customWidth="1"/>
    <col min="16152" max="16152" width="20.7265625" style="18" customWidth="1"/>
    <col min="16153" max="16153" width="22" style="18" customWidth="1"/>
    <col min="16154" max="16157" width="21.26953125" style="18" customWidth="1"/>
    <col min="16158" max="16158" width="22.26953125" style="18" customWidth="1"/>
    <col min="16159" max="16160" width="11.453125" style="18"/>
    <col min="16161" max="16161" width="14.81640625" style="18" bestFit="1" customWidth="1"/>
    <col min="16162" max="16384" width="11.453125" style="18"/>
  </cols>
  <sheetData>
    <row r="1" spans="1:30" s="3" customFormat="1" ht="29.5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29.5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29.5" x14ac:dyDescent="0.35">
      <c r="A3" s="306" t="s">
        <v>0</v>
      </c>
      <c r="B3" s="306"/>
      <c r="C3" s="306"/>
      <c r="D3" s="253"/>
      <c r="E3" s="253"/>
      <c r="F3" s="253"/>
      <c r="G3" s="253"/>
      <c r="H3" s="253"/>
      <c r="I3" s="253"/>
      <c r="J3" s="253"/>
      <c r="K3" s="253"/>
      <c r="L3" s="253"/>
      <c r="M3" s="253"/>
      <c r="N3" s="253"/>
      <c r="O3" s="253"/>
      <c r="P3" s="253"/>
      <c r="Q3" s="253"/>
      <c r="R3" s="253"/>
      <c r="S3" s="253"/>
      <c r="T3" s="253"/>
      <c r="U3" s="253"/>
      <c r="V3" s="253"/>
      <c r="W3" s="253"/>
      <c r="X3" s="253"/>
      <c r="Y3" s="2"/>
      <c r="Z3" s="2"/>
      <c r="AA3" s="2"/>
      <c r="AB3" s="2"/>
      <c r="AC3" s="2"/>
      <c r="AD3" s="253"/>
    </row>
    <row r="4" spans="1:30" s="3" customFormat="1" ht="29.5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29.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29.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29.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29.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5" x14ac:dyDescent="0.35">
      <c r="A9" s="253" t="s">
        <v>1</v>
      </c>
      <c r="B9" s="253"/>
      <c r="C9" s="253"/>
      <c r="D9" s="1"/>
      <c r="E9" s="293" t="s">
        <v>2</v>
      </c>
      <c r="F9" s="293"/>
      <c r="G9" s="293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293"/>
      <c r="S9" s="293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35">
      <c r="A10" s="253"/>
      <c r="B10" s="253"/>
      <c r="C10" s="25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5" x14ac:dyDescent="0.35">
      <c r="A11" s="253" t="s">
        <v>4</v>
      </c>
      <c r="B11" s="253"/>
      <c r="C11" s="253"/>
      <c r="D11" s="1"/>
      <c r="E11" s="254">
        <v>2</v>
      </c>
      <c r="F11" s="1"/>
      <c r="G11" s="1"/>
      <c r="H11" s="1"/>
      <c r="I11" s="1"/>
      <c r="J11" s="1"/>
      <c r="K11" s="294" t="s">
        <v>59</v>
      </c>
      <c r="L11" s="294"/>
      <c r="M11" s="255"/>
      <c r="N11" s="255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5" x14ac:dyDescent="0.35">
      <c r="A12" s="253"/>
      <c r="B12" s="253"/>
      <c r="C12" s="253"/>
      <c r="D12" s="1"/>
      <c r="E12" s="5"/>
      <c r="F12" s="1"/>
      <c r="G12" s="1"/>
      <c r="H12" s="1"/>
      <c r="I12" s="1"/>
      <c r="J12" s="1"/>
      <c r="K12" s="255"/>
      <c r="L12" s="255"/>
      <c r="M12" s="255"/>
      <c r="N12" s="255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5" x14ac:dyDescent="0.35">
      <c r="A13" s="253"/>
      <c r="B13" s="253"/>
      <c r="C13" s="253"/>
      <c r="D13" s="253"/>
      <c r="E13" s="253"/>
      <c r="F13" s="253"/>
      <c r="G13" s="253"/>
      <c r="H13" s="253"/>
      <c r="I13" s="253"/>
      <c r="J13" s="253"/>
      <c r="K13" s="253"/>
      <c r="L13" s="255"/>
      <c r="M13" s="255"/>
      <c r="N13" s="255"/>
      <c r="O13" s="255"/>
      <c r="P13" s="255"/>
      <c r="Q13" s="255"/>
      <c r="R13" s="255"/>
      <c r="S13" s="255"/>
      <c r="T13" s="255"/>
      <c r="U13" s="255"/>
      <c r="V13" s="255"/>
      <c r="W13" s="1"/>
      <c r="X13" s="1"/>
      <c r="Y13" s="1"/>
    </row>
    <row r="14" spans="1:30" s="3" customFormat="1" ht="25.5" thickBot="1" x14ac:dyDescent="0.4">
      <c r="A14" s="253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5.5" thickBot="1" x14ac:dyDescent="0.4">
      <c r="A15" s="88" t="s">
        <v>7</v>
      </c>
      <c r="B15" s="307" t="s">
        <v>25</v>
      </c>
      <c r="C15" s="308"/>
      <c r="D15" s="308"/>
      <c r="E15" s="308"/>
      <c r="F15" s="308"/>
      <c r="G15" s="308"/>
      <c r="H15" s="308"/>
      <c r="I15" s="308"/>
      <c r="J15" s="308"/>
      <c r="K15" s="308"/>
      <c r="L15" s="309"/>
      <c r="M15" s="310" t="s">
        <v>8</v>
      </c>
      <c r="N15" s="311"/>
      <c r="O15" s="311"/>
      <c r="P15" s="311"/>
      <c r="Q15" s="311"/>
      <c r="R15" s="311"/>
      <c r="S15" s="311"/>
      <c r="T15" s="311"/>
      <c r="U15" s="312"/>
      <c r="V15" s="12"/>
    </row>
    <row r="16" spans="1:30" ht="40" customHeight="1" x14ac:dyDescent="0.35">
      <c r="A16" s="89" t="s">
        <v>9</v>
      </c>
      <c r="B16" s="135"/>
      <c r="C16" s="136"/>
      <c r="D16" s="137"/>
      <c r="E16" s="136"/>
      <c r="F16" s="136"/>
      <c r="G16" s="136"/>
      <c r="H16" s="137"/>
      <c r="I16" s="137"/>
      <c r="J16" s="137"/>
      <c r="K16" s="136"/>
      <c r="L16" s="136"/>
      <c r="M16" s="129"/>
      <c r="N16" s="130"/>
      <c r="O16" s="130"/>
      <c r="P16" s="130"/>
      <c r="Q16" s="130"/>
      <c r="R16" s="130"/>
      <c r="S16" s="130"/>
      <c r="T16" s="130"/>
      <c r="U16" s="131"/>
      <c r="V16" s="17" t="s">
        <v>10</v>
      </c>
      <c r="X16" s="19"/>
      <c r="Y16" s="19"/>
    </row>
    <row r="17" spans="1:31" ht="40" customHeight="1" x14ac:dyDescent="0.35">
      <c r="A17" s="90" t="s">
        <v>11</v>
      </c>
      <c r="B17" s="14">
        <v>1</v>
      </c>
      <c r="C17" s="20">
        <v>2</v>
      </c>
      <c r="D17" s="20">
        <v>3</v>
      </c>
      <c r="E17" s="20">
        <v>4</v>
      </c>
      <c r="F17" s="20">
        <v>5</v>
      </c>
      <c r="G17" s="20">
        <v>6</v>
      </c>
      <c r="H17" s="20">
        <v>7</v>
      </c>
      <c r="I17" s="20">
        <v>8</v>
      </c>
      <c r="J17" s="20">
        <v>9</v>
      </c>
      <c r="K17" s="20">
        <v>10</v>
      </c>
      <c r="L17" s="20">
        <v>11</v>
      </c>
      <c r="M17" s="14">
        <v>1</v>
      </c>
      <c r="N17" s="20">
        <v>2</v>
      </c>
      <c r="O17" s="20">
        <v>3</v>
      </c>
      <c r="P17" s="20">
        <v>4</v>
      </c>
      <c r="Q17" s="20">
        <v>5</v>
      </c>
      <c r="R17" s="20">
        <v>6</v>
      </c>
      <c r="S17" s="20">
        <v>7</v>
      </c>
      <c r="T17" s="20">
        <v>8</v>
      </c>
      <c r="U17" s="21">
        <v>9</v>
      </c>
      <c r="V17" s="17"/>
      <c r="X17" s="2"/>
      <c r="Y17" s="19"/>
    </row>
    <row r="18" spans="1:31" ht="40" customHeight="1" x14ac:dyDescent="0.35">
      <c r="A18" s="91" t="s">
        <v>12</v>
      </c>
      <c r="B18" s="22">
        <v>27.489000000000001</v>
      </c>
      <c r="C18" s="23">
        <v>31.522166666666667</v>
      </c>
      <c r="D18" s="23">
        <v>31.522166666666667</v>
      </c>
      <c r="E18" s="23">
        <v>33.04</v>
      </c>
      <c r="F18" s="23">
        <v>33.04</v>
      </c>
      <c r="G18" s="23">
        <v>33.04</v>
      </c>
      <c r="H18" s="23">
        <v>31.076499999999999</v>
      </c>
      <c r="I18" s="23">
        <v>31.076499999999999</v>
      </c>
      <c r="J18" s="23">
        <v>26.815250000000002</v>
      </c>
      <c r="K18" s="23">
        <v>26.815250000000002</v>
      </c>
      <c r="L18" s="23">
        <v>14.319666666666668</v>
      </c>
      <c r="M18" s="22">
        <v>28.510416666666668</v>
      </c>
      <c r="N18" s="23">
        <v>30.772000000000002</v>
      </c>
      <c r="O18" s="23">
        <v>30.772000000000002</v>
      </c>
      <c r="P18" s="23">
        <v>26.643166666666669</v>
      </c>
      <c r="Q18" s="23">
        <v>26.643166666666669</v>
      </c>
      <c r="R18" s="23">
        <v>29.540000000000003</v>
      </c>
      <c r="S18" s="23">
        <v>29.540000000000003</v>
      </c>
      <c r="T18" s="23">
        <v>39.8125</v>
      </c>
      <c r="U18" s="24">
        <v>16.798833333333334</v>
      </c>
      <c r="V18" s="25">
        <f t="shared" ref="V18:V25" si="0">SUM(B18:U18)</f>
        <v>578.78858333333324</v>
      </c>
      <c r="W18" s="138"/>
      <c r="X18" s="2"/>
      <c r="Y18" s="19"/>
    </row>
    <row r="19" spans="1:31" ht="40" customHeight="1" x14ac:dyDescent="0.35">
      <c r="A19" s="92" t="s">
        <v>13</v>
      </c>
      <c r="B19" s="22">
        <v>36.170749999999998</v>
      </c>
      <c r="C19" s="23">
        <v>41.558708333333335</v>
      </c>
      <c r="D19" s="23">
        <v>41.784458333333333</v>
      </c>
      <c r="E19" s="23">
        <v>43.777999999999999</v>
      </c>
      <c r="F19" s="23">
        <v>43.777999999999999</v>
      </c>
      <c r="G19" s="23">
        <v>44.397500000000001</v>
      </c>
      <c r="H19" s="23">
        <v>41.164375</v>
      </c>
      <c r="I19" s="23">
        <v>41.236124999999994</v>
      </c>
      <c r="J19" s="23">
        <v>36.130937500000002</v>
      </c>
      <c r="K19" s="23">
        <v>36.130937500000002</v>
      </c>
      <c r="L19" s="23">
        <v>19.312708333333333</v>
      </c>
      <c r="M19" s="22">
        <v>38.074895833333336</v>
      </c>
      <c r="N19" s="23">
        <v>41.134625</v>
      </c>
      <c r="O19" s="23">
        <v>41.212500000000006</v>
      </c>
      <c r="P19" s="23">
        <v>35.253458333333334</v>
      </c>
      <c r="Q19" s="23">
        <v>35.17820833333333</v>
      </c>
      <c r="R19" s="23">
        <v>39.067</v>
      </c>
      <c r="S19" s="23">
        <v>39.140500000000003</v>
      </c>
      <c r="T19" s="23">
        <v>52.684624999999997</v>
      </c>
      <c r="U19" s="24">
        <v>22.634791666666665</v>
      </c>
      <c r="V19" s="25">
        <f t="shared" si="0"/>
        <v>769.82310416666667</v>
      </c>
      <c r="X19" s="2"/>
      <c r="Y19" s="19"/>
    </row>
    <row r="20" spans="1:31" ht="39.75" customHeight="1" x14ac:dyDescent="0.35">
      <c r="A20" s="91" t="s">
        <v>14</v>
      </c>
      <c r="B20" s="76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2"/>
      <c r="N20" s="23"/>
      <c r="O20" s="23"/>
      <c r="P20" s="23"/>
      <c r="Q20" s="23"/>
      <c r="R20" s="23"/>
      <c r="S20" s="23"/>
      <c r="T20" s="23"/>
      <c r="U20" s="24"/>
      <c r="V20" s="25">
        <f t="shared" si="0"/>
        <v>0</v>
      </c>
      <c r="X20" s="2"/>
      <c r="Y20" s="19"/>
    </row>
    <row r="21" spans="1:31" ht="40" customHeight="1" x14ac:dyDescent="0.35">
      <c r="A21" s="92" t="s">
        <v>15</v>
      </c>
      <c r="B21" s="22">
        <v>35.518583333333332</v>
      </c>
      <c r="C21" s="23">
        <v>40.792208333333342</v>
      </c>
      <c r="D21" s="23">
        <v>41.01445833333333</v>
      </c>
      <c r="E21" s="23">
        <v>42.952000000000005</v>
      </c>
      <c r="F21" s="23">
        <v>42.952000000000005</v>
      </c>
      <c r="G21" s="23">
        <v>43.571499999999993</v>
      </c>
      <c r="H21" s="23">
        <v>41.164375</v>
      </c>
      <c r="I21" s="23">
        <v>41.236124999999994</v>
      </c>
      <c r="J21" s="23">
        <v>35.434437500000008</v>
      </c>
      <c r="K21" s="23">
        <v>35.434437500000008</v>
      </c>
      <c r="L21" s="23">
        <v>19.312708333333333</v>
      </c>
      <c r="M21" s="22">
        <v>37.405229166666665</v>
      </c>
      <c r="N21" s="23">
        <v>40.40312500000001</v>
      </c>
      <c r="O21" s="23">
        <v>40.479833333333339</v>
      </c>
      <c r="P21" s="23">
        <v>34.603625000000001</v>
      </c>
      <c r="Q21" s="23">
        <v>34.529541666666667</v>
      </c>
      <c r="R21" s="23">
        <v>38.329666666666668</v>
      </c>
      <c r="S21" s="23">
        <v>38.402000000000008</v>
      </c>
      <c r="T21" s="23">
        <v>51.666125000000001</v>
      </c>
      <c r="U21" s="24">
        <v>21.762124999999997</v>
      </c>
      <c r="V21" s="25">
        <f t="shared" si="0"/>
        <v>756.96410416666663</v>
      </c>
      <c r="X21" s="2"/>
      <c r="Y21" s="19"/>
    </row>
    <row r="22" spans="1:31" ht="40" customHeight="1" x14ac:dyDescent="0.35">
      <c r="A22" s="91" t="s">
        <v>16</v>
      </c>
      <c r="B22" s="22">
        <v>35.518583333333332</v>
      </c>
      <c r="C22" s="23">
        <v>40.792208333333342</v>
      </c>
      <c r="D22" s="23">
        <v>41.01445833333333</v>
      </c>
      <c r="E22" s="23">
        <v>42.952000000000005</v>
      </c>
      <c r="F22" s="23">
        <v>42.952000000000005</v>
      </c>
      <c r="G22" s="23">
        <v>43.571499999999993</v>
      </c>
      <c r="H22" s="23">
        <v>41.164375</v>
      </c>
      <c r="I22" s="23">
        <v>41.236124999999994</v>
      </c>
      <c r="J22" s="23">
        <v>35.434437500000008</v>
      </c>
      <c r="K22" s="23">
        <v>35.434437500000008</v>
      </c>
      <c r="L22" s="23">
        <v>19.312708333333333</v>
      </c>
      <c r="M22" s="22">
        <v>37.405229166666665</v>
      </c>
      <c r="N22" s="23">
        <v>40.40312500000001</v>
      </c>
      <c r="O22" s="23">
        <v>40.479833333333339</v>
      </c>
      <c r="P22" s="23">
        <v>34.603625000000001</v>
      </c>
      <c r="Q22" s="23">
        <v>34.529541666666667</v>
      </c>
      <c r="R22" s="23">
        <v>38.329666666666668</v>
      </c>
      <c r="S22" s="23">
        <v>38.402000000000008</v>
      </c>
      <c r="T22" s="23">
        <v>51.666125000000001</v>
      </c>
      <c r="U22" s="24">
        <v>21.762124999999997</v>
      </c>
      <c r="V22" s="25">
        <f t="shared" si="0"/>
        <v>756.96410416666663</v>
      </c>
      <c r="X22" s="2"/>
      <c r="Y22" s="19"/>
    </row>
    <row r="23" spans="1:31" ht="40" customHeight="1" x14ac:dyDescent="0.35">
      <c r="A23" s="92" t="s">
        <v>17</v>
      </c>
      <c r="B23" s="22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2"/>
      <c r="N23" s="23"/>
      <c r="O23" s="23"/>
      <c r="P23" s="23"/>
      <c r="Q23" s="23"/>
      <c r="R23" s="23"/>
      <c r="S23" s="23"/>
      <c r="T23" s="23"/>
      <c r="U23" s="24"/>
      <c r="V23" s="25">
        <f t="shared" si="0"/>
        <v>0</v>
      </c>
      <c r="X23" s="2"/>
      <c r="Y23" s="19"/>
    </row>
    <row r="24" spans="1:31" ht="40" customHeight="1" x14ac:dyDescent="0.35">
      <c r="A24" s="91" t="s">
        <v>18</v>
      </c>
      <c r="B24" s="22">
        <v>35.518583333333332</v>
      </c>
      <c r="C24" s="23">
        <v>40.792208333333342</v>
      </c>
      <c r="D24" s="23">
        <v>41.01445833333333</v>
      </c>
      <c r="E24" s="23">
        <v>42.952000000000005</v>
      </c>
      <c r="F24" s="23">
        <v>42.952000000000005</v>
      </c>
      <c r="G24" s="23">
        <v>43.571499999999993</v>
      </c>
      <c r="H24" s="23">
        <v>41.164375</v>
      </c>
      <c r="I24" s="23">
        <v>41.236124999999994</v>
      </c>
      <c r="J24" s="23">
        <v>35.434437500000008</v>
      </c>
      <c r="K24" s="23">
        <v>35.434437500000008</v>
      </c>
      <c r="L24" s="23">
        <v>19.312708333333333</v>
      </c>
      <c r="M24" s="22">
        <v>37.405229166666665</v>
      </c>
      <c r="N24" s="23">
        <v>40.40312500000001</v>
      </c>
      <c r="O24" s="23">
        <v>40.479833333333339</v>
      </c>
      <c r="P24" s="23">
        <v>34.603625000000001</v>
      </c>
      <c r="Q24" s="23">
        <v>34.529541666666667</v>
      </c>
      <c r="R24" s="23">
        <v>38.329666666666668</v>
      </c>
      <c r="S24" s="23">
        <v>38.402000000000008</v>
      </c>
      <c r="T24" s="23">
        <v>51.666125000000001</v>
      </c>
      <c r="U24" s="24">
        <v>21.762124999999997</v>
      </c>
      <c r="V24" s="25">
        <f t="shared" si="0"/>
        <v>756.96410416666663</v>
      </c>
      <c r="X24" s="2"/>
    </row>
    <row r="25" spans="1:31" ht="41.5" customHeight="1" x14ac:dyDescent="0.35">
      <c r="A25" s="92" t="s">
        <v>10</v>
      </c>
      <c r="B25" s="26">
        <f t="shared" ref="B25:L25" si="1">SUM(B18:B24)</f>
        <v>170.21550000000002</v>
      </c>
      <c r="C25" s="27">
        <f t="shared" si="1"/>
        <v>195.45750000000004</v>
      </c>
      <c r="D25" s="27">
        <f t="shared" si="1"/>
        <v>196.34999999999997</v>
      </c>
      <c r="E25" s="27">
        <f t="shared" si="1"/>
        <v>205.67400000000001</v>
      </c>
      <c r="F25" s="27">
        <f t="shared" si="1"/>
        <v>205.67400000000001</v>
      </c>
      <c r="G25" s="27">
        <f t="shared" si="1"/>
        <v>208.15199999999996</v>
      </c>
      <c r="H25" s="27">
        <f t="shared" si="1"/>
        <v>195.73400000000001</v>
      </c>
      <c r="I25" s="27">
        <f t="shared" si="1"/>
        <v>196.02099999999996</v>
      </c>
      <c r="J25" s="27">
        <f t="shared" si="1"/>
        <v>169.24950000000001</v>
      </c>
      <c r="K25" s="27">
        <f t="shared" si="1"/>
        <v>169.24950000000001</v>
      </c>
      <c r="L25" s="27">
        <f t="shared" si="1"/>
        <v>91.570499999999996</v>
      </c>
      <c r="M25" s="26">
        <f>SUM(M18:M24)</f>
        <v>178.80099999999999</v>
      </c>
      <c r="N25" s="27">
        <f t="shared" ref="N25:P25" si="2">SUM(N18:N24)</f>
        <v>193.11600000000004</v>
      </c>
      <c r="O25" s="27">
        <f t="shared" si="2"/>
        <v>193.42400000000004</v>
      </c>
      <c r="P25" s="27">
        <f t="shared" si="2"/>
        <v>165.70749999999998</v>
      </c>
      <c r="Q25" s="27">
        <f>SUM(Q18:Q24)</f>
        <v>165.41</v>
      </c>
      <c r="R25" s="27">
        <f t="shared" ref="R25:U25" si="3">SUM(R18:R24)</f>
        <v>183.596</v>
      </c>
      <c r="S25" s="27">
        <f t="shared" si="3"/>
        <v>183.88650000000004</v>
      </c>
      <c r="T25" s="27">
        <f t="shared" si="3"/>
        <v>247.49549999999999</v>
      </c>
      <c r="U25" s="28">
        <f t="shared" si="3"/>
        <v>104.72</v>
      </c>
      <c r="V25" s="25">
        <f t="shared" si="0"/>
        <v>3619.5039999999995</v>
      </c>
    </row>
    <row r="26" spans="1:31" s="2" customFormat="1" ht="36.75" customHeight="1" x14ac:dyDescent="0.35">
      <c r="A26" s="93" t="s">
        <v>19</v>
      </c>
      <c r="B26" s="29">
        <v>43.5</v>
      </c>
      <c r="C26" s="30">
        <v>42.5</v>
      </c>
      <c r="D26" s="30">
        <v>42.5</v>
      </c>
      <c r="E26" s="30">
        <v>41.5</v>
      </c>
      <c r="F26" s="30">
        <v>41.5</v>
      </c>
      <c r="G26" s="30">
        <v>42</v>
      </c>
      <c r="H26" s="30">
        <v>41</v>
      </c>
      <c r="I26" s="30">
        <v>41</v>
      </c>
      <c r="J26" s="30">
        <v>40.5</v>
      </c>
      <c r="K26" s="30">
        <v>40.5</v>
      </c>
      <c r="L26" s="30">
        <v>40.5</v>
      </c>
      <c r="M26" s="29">
        <v>44.5</v>
      </c>
      <c r="N26" s="30">
        <v>44</v>
      </c>
      <c r="O26" s="30">
        <v>44</v>
      </c>
      <c r="P26" s="30">
        <v>42.5</v>
      </c>
      <c r="Q26" s="30">
        <v>42.5</v>
      </c>
      <c r="R26" s="30">
        <v>41.5</v>
      </c>
      <c r="S26" s="30">
        <v>41.5</v>
      </c>
      <c r="T26" s="30">
        <v>40.5</v>
      </c>
      <c r="U26" s="31">
        <v>40</v>
      </c>
      <c r="V26" s="32">
        <f>+((V25/V27)/7)*1000</f>
        <v>41.915693904020742</v>
      </c>
    </row>
    <row r="27" spans="1:31" s="2" customFormat="1" ht="33" customHeight="1" x14ac:dyDescent="0.35">
      <c r="A27" s="94" t="s">
        <v>20</v>
      </c>
      <c r="B27" s="33">
        <v>559</v>
      </c>
      <c r="C27" s="34">
        <v>657</v>
      </c>
      <c r="D27" s="34">
        <v>660</v>
      </c>
      <c r="E27" s="34">
        <v>708</v>
      </c>
      <c r="F27" s="34">
        <v>708</v>
      </c>
      <c r="G27" s="34">
        <v>708</v>
      </c>
      <c r="H27" s="34">
        <v>682</v>
      </c>
      <c r="I27" s="34">
        <v>683</v>
      </c>
      <c r="J27" s="34">
        <v>597</v>
      </c>
      <c r="K27" s="34">
        <v>597</v>
      </c>
      <c r="L27" s="34">
        <v>323</v>
      </c>
      <c r="M27" s="33">
        <v>574</v>
      </c>
      <c r="N27" s="34">
        <v>627</v>
      </c>
      <c r="O27" s="34">
        <v>628</v>
      </c>
      <c r="P27" s="34">
        <v>557</v>
      </c>
      <c r="Q27" s="34">
        <v>556</v>
      </c>
      <c r="R27" s="34">
        <v>632</v>
      </c>
      <c r="S27" s="34">
        <v>633</v>
      </c>
      <c r="T27" s="34">
        <v>873</v>
      </c>
      <c r="U27" s="35">
        <v>374</v>
      </c>
      <c r="V27" s="36">
        <f>SUM(B27:U27)</f>
        <v>12336</v>
      </c>
      <c r="W27" s="2">
        <f>((V25*1000)/V27)/7</f>
        <v>41.915693904020749</v>
      </c>
    </row>
    <row r="28" spans="1:31" s="2" customFormat="1" ht="33" customHeight="1" x14ac:dyDescent="0.35">
      <c r="A28" s="95" t="s">
        <v>21</v>
      </c>
      <c r="B28" s="37">
        <f>((B27*B26)*7/1000-B18-B19)/3</f>
        <v>35.518583333333332</v>
      </c>
      <c r="C28" s="38">
        <f t="shared" ref="C28:U28" si="4">((C27*C26)*7/1000-C18-C19)/3</f>
        <v>40.792208333333342</v>
      </c>
      <c r="D28" s="38">
        <f t="shared" si="4"/>
        <v>41.01445833333333</v>
      </c>
      <c r="E28" s="38">
        <f t="shared" si="4"/>
        <v>42.952000000000005</v>
      </c>
      <c r="F28" s="38">
        <f t="shared" si="4"/>
        <v>42.952000000000005</v>
      </c>
      <c r="G28" s="38">
        <f t="shared" si="4"/>
        <v>43.571499999999993</v>
      </c>
      <c r="H28" s="38">
        <f t="shared" si="4"/>
        <v>41.164375</v>
      </c>
      <c r="I28" s="38">
        <f t="shared" si="4"/>
        <v>41.236124999999994</v>
      </c>
      <c r="J28" s="38">
        <f t="shared" si="4"/>
        <v>35.434437500000008</v>
      </c>
      <c r="K28" s="38">
        <f t="shared" si="4"/>
        <v>35.434437500000008</v>
      </c>
      <c r="L28" s="38">
        <f t="shared" si="4"/>
        <v>19.312708333333333</v>
      </c>
      <c r="M28" s="37">
        <f t="shared" si="4"/>
        <v>37.405229166666665</v>
      </c>
      <c r="N28" s="38">
        <f t="shared" si="4"/>
        <v>40.40312500000001</v>
      </c>
      <c r="O28" s="38">
        <f t="shared" si="4"/>
        <v>40.479833333333339</v>
      </c>
      <c r="P28" s="38">
        <f t="shared" si="4"/>
        <v>34.603625000000001</v>
      </c>
      <c r="Q28" s="38">
        <f t="shared" si="4"/>
        <v>34.529541666666667</v>
      </c>
      <c r="R28" s="38">
        <f t="shared" si="4"/>
        <v>38.329666666666668</v>
      </c>
      <c r="S28" s="38">
        <f t="shared" si="4"/>
        <v>38.402000000000008</v>
      </c>
      <c r="T28" s="38">
        <f t="shared" si="4"/>
        <v>51.666125000000001</v>
      </c>
      <c r="U28" s="39">
        <f t="shared" si="4"/>
        <v>21.762124999999997</v>
      </c>
      <c r="V28" s="40"/>
    </row>
    <row r="29" spans="1:31" ht="33.75" customHeight="1" x14ac:dyDescent="0.35">
      <c r="A29" s="96" t="s">
        <v>22</v>
      </c>
      <c r="B29" s="41">
        <f t="shared" ref="B29:C29" si="5">((B27*B26)*7)/1000</f>
        <v>170.21549999999999</v>
      </c>
      <c r="C29" s="42">
        <f t="shared" si="5"/>
        <v>195.45750000000001</v>
      </c>
      <c r="D29" s="42">
        <f>((D27*D26)*7)/1000</f>
        <v>196.35</v>
      </c>
      <c r="E29" s="42">
        <f>((E27*E26)*7)/1000</f>
        <v>205.67400000000001</v>
      </c>
      <c r="F29" s="42">
        <f t="shared" ref="F29:G29" si="6">((F27*F26)*7)/1000</f>
        <v>205.67400000000001</v>
      </c>
      <c r="G29" s="42">
        <f t="shared" si="6"/>
        <v>208.15199999999999</v>
      </c>
      <c r="H29" s="42">
        <f>((H27*H26)*7)/1000</f>
        <v>195.73400000000001</v>
      </c>
      <c r="I29" s="42">
        <f t="shared" ref="I29:J29" si="7">((I27*I26)*7)/1000</f>
        <v>196.02099999999999</v>
      </c>
      <c r="J29" s="42">
        <f t="shared" si="7"/>
        <v>169.24950000000001</v>
      </c>
      <c r="K29" s="42">
        <f>((K27*K26)*7)/1000</f>
        <v>169.24950000000001</v>
      </c>
      <c r="L29" s="42">
        <f t="shared" ref="L29" si="8">((L27*L26)*7)/1000</f>
        <v>91.570499999999996</v>
      </c>
      <c r="M29" s="41">
        <f>((M27*M26)*7)/1000</f>
        <v>178.80099999999999</v>
      </c>
      <c r="N29" s="42">
        <f>((N27*N26)*7)/1000</f>
        <v>193.11600000000001</v>
      </c>
      <c r="O29" s="42">
        <f t="shared" ref="O29:U29" si="9">((O27*O26)*7)/1000</f>
        <v>193.42400000000001</v>
      </c>
      <c r="P29" s="42">
        <f t="shared" si="9"/>
        <v>165.70750000000001</v>
      </c>
      <c r="Q29" s="43">
        <f t="shared" si="9"/>
        <v>165.41</v>
      </c>
      <c r="R29" s="43">
        <f t="shared" si="9"/>
        <v>183.596</v>
      </c>
      <c r="S29" s="43">
        <f t="shared" si="9"/>
        <v>183.88650000000001</v>
      </c>
      <c r="T29" s="43">
        <f t="shared" si="9"/>
        <v>247.49549999999999</v>
      </c>
      <c r="U29" s="44">
        <f t="shared" si="9"/>
        <v>104.72</v>
      </c>
      <c r="V29" s="45"/>
    </row>
    <row r="30" spans="1:31" ht="33.75" customHeight="1" thickBot="1" x14ac:dyDescent="0.4">
      <c r="A30" s="97" t="s">
        <v>23</v>
      </c>
      <c r="B30" s="46">
        <f t="shared" ref="B30:C30" si="10">+(B25/B27)/7*1000</f>
        <v>43.500000000000007</v>
      </c>
      <c r="C30" s="47">
        <f t="shared" si="10"/>
        <v>42.5</v>
      </c>
      <c r="D30" s="47">
        <f>+(D25/D27)/7*1000</f>
        <v>42.499999999999986</v>
      </c>
      <c r="E30" s="47">
        <f t="shared" ref="E30:G30" si="11">+(E25/E27)/7*1000</f>
        <v>41.5</v>
      </c>
      <c r="F30" s="47">
        <f t="shared" si="11"/>
        <v>41.5</v>
      </c>
      <c r="G30" s="47">
        <f t="shared" si="11"/>
        <v>41.999999999999986</v>
      </c>
      <c r="H30" s="47">
        <f>+(H25/H27)/7*1000</f>
        <v>41</v>
      </c>
      <c r="I30" s="47">
        <f t="shared" ref="I30:L30" si="12">+(I25/I27)/7*1000</f>
        <v>40.999999999999986</v>
      </c>
      <c r="J30" s="47">
        <f t="shared" si="12"/>
        <v>40.5</v>
      </c>
      <c r="K30" s="47">
        <f t="shared" si="12"/>
        <v>40.5</v>
      </c>
      <c r="L30" s="47">
        <f t="shared" si="12"/>
        <v>40.499999999999993</v>
      </c>
      <c r="M30" s="46">
        <f>+(M25/M27)/7*1000</f>
        <v>44.5</v>
      </c>
      <c r="N30" s="47">
        <f t="shared" ref="N30:U30" si="13">+(N25/N27)/7*1000</f>
        <v>44.000000000000007</v>
      </c>
      <c r="O30" s="47">
        <f t="shared" si="13"/>
        <v>44.000000000000007</v>
      </c>
      <c r="P30" s="47">
        <f t="shared" si="13"/>
        <v>42.499999999999993</v>
      </c>
      <c r="Q30" s="47">
        <f t="shared" si="13"/>
        <v>42.499999999999993</v>
      </c>
      <c r="R30" s="47">
        <f t="shared" si="13"/>
        <v>41.499999999999993</v>
      </c>
      <c r="S30" s="47">
        <f t="shared" si="13"/>
        <v>41.500000000000014</v>
      </c>
      <c r="T30" s="47">
        <f t="shared" si="13"/>
        <v>40.499999999999993</v>
      </c>
      <c r="U30" s="48">
        <f t="shared" si="13"/>
        <v>39.999999999999993</v>
      </c>
      <c r="V30" s="49"/>
    </row>
    <row r="31" spans="1:31" ht="33.75" customHeight="1" x14ac:dyDescent="0.35">
      <c r="A31" s="50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</row>
    <row r="32" spans="1:31" ht="33.75" customHeight="1" x14ac:dyDescent="0.35">
      <c r="A32" s="50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0"/>
    </row>
    <row r="33" spans="1:30" ht="33.75" customHeight="1" x14ac:dyDescent="0.35">
      <c r="A33" s="50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0"/>
    </row>
    <row r="34" spans="1:30" ht="33.75" customHeight="1" x14ac:dyDescent="0.35">
      <c r="A34" s="50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0"/>
    </row>
    <row r="35" spans="1:30" s="2" customFormat="1" ht="33.75" customHeight="1" thickBot="1" x14ac:dyDescent="0.4"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3"/>
    </row>
    <row r="36" spans="1:30" ht="33.75" customHeight="1" x14ac:dyDescent="0.35">
      <c r="A36" s="88" t="s">
        <v>24</v>
      </c>
      <c r="B36" s="295" t="s">
        <v>25</v>
      </c>
      <c r="C36" s="296"/>
      <c r="D36" s="296"/>
      <c r="E36" s="296"/>
      <c r="F36" s="296"/>
      <c r="G36" s="296"/>
      <c r="H36" s="99"/>
      <c r="I36" s="53" t="s">
        <v>26</v>
      </c>
      <c r="J36" s="107"/>
      <c r="K36" s="301" t="s">
        <v>25</v>
      </c>
      <c r="L36" s="301"/>
      <c r="M36" s="301"/>
      <c r="N36" s="301"/>
      <c r="O36" s="295"/>
      <c r="P36" s="111"/>
      <c r="Q36" s="54"/>
      <c r="R36" s="54"/>
      <c r="S36" s="3"/>
      <c r="T36" s="3"/>
      <c r="U36" s="55"/>
      <c r="V36" s="3"/>
      <c r="W36" s="54"/>
      <c r="X36" s="54"/>
      <c r="Y36" s="54"/>
      <c r="Z36" s="3"/>
    </row>
    <row r="37" spans="1:30" ht="33.75" customHeight="1" x14ac:dyDescent="0.35">
      <c r="A37" s="89" t="s">
        <v>27</v>
      </c>
      <c r="B37" s="98"/>
      <c r="C37" s="15"/>
      <c r="D37" s="15"/>
      <c r="E37" s="15"/>
      <c r="F37" s="15"/>
      <c r="G37" s="15"/>
      <c r="H37" s="100" t="s">
        <v>10</v>
      </c>
      <c r="J37" s="108"/>
      <c r="K37" s="98"/>
      <c r="L37" s="15"/>
      <c r="M37" s="15"/>
      <c r="N37" s="15"/>
      <c r="O37" s="15"/>
      <c r="P37" s="100" t="s">
        <v>10</v>
      </c>
      <c r="Q37" s="57"/>
      <c r="R37" s="57"/>
      <c r="S37" s="58"/>
      <c r="T37" s="3"/>
      <c r="U37" s="3"/>
      <c r="V37" s="55"/>
      <c r="W37" s="3"/>
      <c r="X37" s="54"/>
      <c r="Y37" s="54"/>
      <c r="Z37" s="54"/>
    </row>
    <row r="38" spans="1:30" ht="33.75" customHeight="1" x14ac:dyDescent="0.35">
      <c r="A38" s="90" t="s">
        <v>11</v>
      </c>
      <c r="B38" s="78">
        <v>1</v>
      </c>
      <c r="C38" s="20">
        <v>2</v>
      </c>
      <c r="D38" s="20">
        <v>3</v>
      </c>
      <c r="E38" s="20">
        <v>4</v>
      </c>
      <c r="F38" s="20">
        <v>5</v>
      </c>
      <c r="G38" s="20">
        <v>6</v>
      </c>
      <c r="H38" s="100"/>
      <c r="J38" s="109" t="s">
        <v>11</v>
      </c>
      <c r="K38" s="98">
        <v>1</v>
      </c>
      <c r="L38" s="56">
        <v>2</v>
      </c>
      <c r="M38" s="56">
        <v>3</v>
      </c>
      <c r="N38" s="56">
        <v>4</v>
      </c>
      <c r="O38" s="56">
        <v>5</v>
      </c>
      <c r="P38" s="100"/>
      <c r="Q38" s="57"/>
      <c r="R38" s="57"/>
      <c r="S38" s="59"/>
      <c r="T38" s="2"/>
      <c r="U38" s="60"/>
      <c r="V38" s="60"/>
      <c r="W38" s="2"/>
      <c r="X38" s="2"/>
      <c r="Y38" s="2"/>
      <c r="Z38" s="2"/>
    </row>
    <row r="39" spans="1:30" ht="33.75" customHeight="1" x14ac:dyDescent="0.35">
      <c r="A39" s="91" t="s">
        <v>12</v>
      </c>
      <c r="B39" s="22">
        <v>20.043333333333333</v>
      </c>
      <c r="C39" s="79">
        <v>27.836916666666667</v>
      </c>
      <c r="D39" s="79">
        <v>33.661000000000001</v>
      </c>
      <c r="E39" s="79">
        <v>29.002166666666668</v>
      </c>
      <c r="F39" s="79">
        <v>26.548583333333337</v>
      </c>
      <c r="G39" s="79">
        <v>18.994499999999999</v>
      </c>
      <c r="H39" s="101">
        <f t="shared" ref="H39:H46" si="14">SUM(B39:G39)</f>
        <v>156.0865</v>
      </c>
      <c r="I39" s="138"/>
      <c r="J39" s="91" t="s">
        <v>12</v>
      </c>
      <c r="K39" s="79">
        <v>14.7</v>
      </c>
      <c r="L39" s="79">
        <v>9.1999999999999993</v>
      </c>
      <c r="M39" s="79">
        <v>6.9</v>
      </c>
      <c r="N39" s="79"/>
      <c r="O39" s="79"/>
      <c r="P39" s="101">
        <f t="shared" ref="P39:P46" si="15">SUM(K39:O39)</f>
        <v>30.799999999999997</v>
      </c>
      <c r="Q39" s="2"/>
      <c r="R39" s="61"/>
      <c r="S39" s="62"/>
      <c r="T39" s="2"/>
      <c r="U39" s="60"/>
      <c r="V39" s="60"/>
      <c r="W39" s="2"/>
      <c r="X39" s="2"/>
      <c r="Y39" s="2"/>
      <c r="Z39" s="2"/>
    </row>
    <row r="40" spans="1:30" ht="33.75" customHeight="1" x14ac:dyDescent="0.35">
      <c r="A40" s="92" t="s">
        <v>13</v>
      </c>
      <c r="B40" s="79">
        <v>31.781166666666667</v>
      </c>
      <c r="C40" s="79">
        <v>44.61152083333333</v>
      </c>
      <c r="D40" s="79">
        <v>54.249625000000002</v>
      </c>
      <c r="E40" s="79">
        <v>47.184083333333334</v>
      </c>
      <c r="F40" s="79">
        <v>43.335854166666664</v>
      </c>
      <c r="G40" s="79">
        <v>31.145624999999999</v>
      </c>
      <c r="H40" s="101">
        <f t="shared" si="14"/>
        <v>252.30787499999997</v>
      </c>
      <c r="I40" s="2"/>
      <c r="J40" s="92" t="s">
        <v>13</v>
      </c>
      <c r="K40" s="79">
        <v>23.2</v>
      </c>
      <c r="L40" s="79">
        <v>14.6</v>
      </c>
      <c r="M40" s="79">
        <v>10.9</v>
      </c>
      <c r="N40" s="79"/>
      <c r="O40" s="79"/>
      <c r="P40" s="101">
        <f t="shared" si="15"/>
        <v>48.699999999999996</v>
      </c>
      <c r="Q40" s="2"/>
      <c r="R40" s="61"/>
      <c r="S40" s="59"/>
      <c r="T40" s="2"/>
      <c r="U40" s="60"/>
      <c r="V40" s="60"/>
      <c r="W40" s="2"/>
      <c r="X40" s="2"/>
      <c r="Y40" s="2"/>
      <c r="Z40" s="2"/>
    </row>
    <row r="41" spans="1:30" ht="33.75" customHeight="1" x14ac:dyDescent="0.35">
      <c r="A41" s="91" t="s">
        <v>14</v>
      </c>
      <c r="B41" s="80"/>
      <c r="C41" s="23"/>
      <c r="D41" s="23"/>
      <c r="E41" s="23"/>
      <c r="F41" s="23"/>
      <c r="G41" s="23"/>
      <c r="H41" s="101">
        <f t="shared" si="14"/>
        <v>0</v>
      </c>
      <c r="I41" s="2"/>
      <c r="J41" s="91" t="s">
        <v>14</v>
      </c>
      <c r="K41" s="79"/>
      <c r="L41" s="23"/>
      <c r="M41" s="23"/>
      <c r="N41" s="23"/>
      <c r="O41" s="23"/>
      <c r="P41" s="101">
        <f t="shared" si="15"/>
        <v>0</v>
      </c>
      <c r="Q41" s="2"/>
      <c r="R41" s="61"/>
      <c r="S41" s="52"/>
      <c r="T41" s="2"/>
      <c r="U41" s="60"/>
      <c r="V41" s="60"/>
      <c r="W41" s="2"/>
      <c r="X41" s="2"/>
      <c r="Y41" s="2"/>
      <c r="Z41" s="2"/>
    </row>
    <row r="42" spans="1:30" ht="33.75" customHeight="1" x14ac:dyDescent="0.35">
      <c r="A42" s="92" t="s">
        <v>15</v>
      </c>
      <c r="B42" s="79">
        <v>31.781166666666667</v>
      </c>
      <c r="C42" s="79">
        <v>44.611520833333337</v>
      </c>
      <c r="D42" s="79">
        <v>54.249625000000002</v>
      </c>
      <c r="E42" s="79">
        <v>47.184083333333341</v>
      </c>
      <c r="F42" s="79">
        <v>43.335854166666671</v>
      </c>
      <c r="G42" s="79">
        <v>31.145624999999999</v>
      </c>
      <c r="H42" s="101">
        <f t="shared" si="14"/>
        <v>252.30787500000002</v>
      </c>
      <c r="I42" s="2"/>
      <c r="J42" s="92" t="s">
        <v>15</v>
      </c>
      <c r="K42" s="79">
        <v>23.2</v>
      </c>
      <c r="L42" s="79">
        <v>14.6</v>
      </c>
      <c r="M42" s="79">
        <v>11</v>
      </c>
      <c r="N42" s="79"/>
      <c r="O42" s="79"/>
      <c r="P42" s="101">
        <f t="shared" si="15"/>
        <v>48.8</v>
      </c>
      <c r="Q42" s="2"/>
      <c r="R42" s="61"/>
      <c r="S42" s="52"/>
      <c r="T42" s="2"/>
      <c r="U42" s="60"/>
      <c r="V42" s="60"/>
      <c r="W42" s="2"/>
      <c r="X42" s="2"/>
      <c r="Y42" s="2"/>
      <c r="Z42" s="2"/>
    </row>
    <row r="43" spans="1:30" ht="33.75" customHeight="1" x14ac:dyDescent="0.35">
      <c r="A43" s="91" t="s">
        <v>16</v>
      </c>
      <c r="B43" s="79">
        <v>31.781166666666667</v>
      </c>
      <c r="C43" s="79">
        <v>44.611520833333337</v>
      </c>
      <c r="D43" s="79">
        <v>54.249625000000002</v>
      </c>
      <c r="E43" s="79">
        <v>47.184083333333341</v>
      </c>
      <c r="F43" s="79">
        <v>43.335854166666671</v>
      </c>
      <c r="G43" s="79">
        <v>31.145624999999999</v>
      </c>
      <c r="H43" s="101">
        <f t="shared" si="14"/>
        <v>252.30787500000002</v>
      </c>
      <c r="I43" s="2"/>
      <c r="J43" s="91" t="s">
        <v>16</v>
      </c>
      <c r="K43" s="79">
        <v>23.2</v>
      </c>
      <c r="L43" s="79">
        <v>14.6</v>
      </c>
      <c r="M43" s="79">
        <v>11</v>
      </c>
      <c r="N43" s="79"/>
      <c r="O43" s="79"/>
      <c r="P43" s="101">
        <f t="shared" si="15"/>
        <v>48.8</v>
      </c>
      <c r="Q43" s="2"/>
      <c r="R43" s="61"/>
      <c r="S43" s="52"/>
      <c r="T43" s="2"/>
      <c r="U43" s="60"/>
      <c r="V43" s="60"/>
      <c r="W43" s="2"/>
      <c r="X43" s="2"/>
      <c r="Y43" s="2"/>
      <c r="Z43" s="2"/>
    </row>
    <row r="44" spans="1:30" ht="33.75" customHeight="1" x14ac:dyDescent="0.35">
      <c r="A44" s="92" t="s">
        <v>17</v>
      </c>
      <c r="B44" s="79"/>
      <c r="C44" s="79"/>
      <c r="D44" s="79"/>
      <c r="E44" s="79"/>
      <c r="F44" s="79"/>
      <c r="G44" s="79"/>
      <c r="H44" s="101">
        <f t="shared" si="14"/>
        <v>0</v>
      </c>
      <c r="I44" s="2"/>
      <c r="J44" s="92" t="s">
        <v>17</v>
      </c>
      <c r="K44" s="79"/>
      <c r="L44" s="79"/>
      <c r="M44" s="79"/>
      <c r="N44" s="79"/>
      <c r="O44" s="79"/>
      <c r="P44" s="101">
        <f t="shared" si="15"/>
        <v>0</v>
      </c>
      <c r="Q44" s="2"/>
      <c r="R44" s="61"/>
      <c r="S44" s="52"/>
      <c r="T44" s="2"/>
      <c r="U44" s="60"/>
      <c r="V44" s="60"/>
      <c r="W44" s="2"/>
      <c r="X44" s="2"/>
      <c r="Y44" s="2"/>
      <c r="Z44" s="2"/>
    </row>
    <row r="45" spans="1:30" ht="33.75" customHeight="1" x14ac:dyDescent="0.35">
      <c r="A45" s="91" t="s">
        <v>18</v>
      </c>
      <c r="B45" s="79">
        <v>31.781166666666667</v>
      </c>
      <c r="C45" s="79">
        <v>44.611520833333337</v>
      </c>
      <c r="D45" s="79">
        <v>54.249625000000002</v>
      </c>
      <c r="E45" s="79">
        <v>47.184083333333341</v>
      </c>
      <c r="F45" s="79">
        <v>43.335854166666671</v>
      </c>
      <c r="G45" s="79">
        <v>31.145624999999999</v>
      </c>
      <c r="H45" s="101">
        <f t="shared" si="14"/>
        <v>252.30787500000002</v>
      </c>
      <c r="I45" s="2"/>
      <c r="J45" s="91" t="s">
        <v>18</v>
      </c>
      <c r="K45" s="79">
        <v>23.2</v>
      </c>
      <c r="L45" s="79">
        <v>14.6</v>
      </c>
      <c r="M45" s="79">
        <v>11</v>
      </c>
      <c r="N45" s="79"/>
      <c r="O45" s="79"/>
      <c r="P45" s="101">
        <f t="shared" si="15"/>
        <v>48.8</v>
      </c>
      <c r="Q45" s="2"/>
      <c r="R45" s="61"/>
      <c r="S45" s="52"/>
      <c r="T45" s="2"/>
      <c r="U45" s="60"/>
      <c r="V45" s="60"/>
      <c r="W45" s="2"/>
      <c r="X45" s="2"/>
      <c r="Y45" s="2"/>
      <c r="Z45" s="2"/>
    </row>
    <row r="46" spans="1:30" ht="33.75" customHeight="1" x14ac:dyDescent="0.35">
      <c r="A46" s="92" t="s">
        <v>10</v>
      </c>
      <c r="B46" s="81">
        <f t="shared" ref="B46:G46" si="16">SUM(B39:B45)</f>
        <v>147.16800000000001</v>
      </c>
      <c r="C46" s="27">
        <f t="shared" si="16"/>
        <v>206.28300000000002</v>
      </c>
      <c r="D46" s="27">
        <f t="shared" si="16"/>
        <v>250.65950000000004</v>
      </c>
      <c r="E46" s="27">
        <f t="shared" si="16"/>
        <v>217.73850000000004</v>
      </c>
      <c r="F46" s="27">
        <f t="shared" si="16"/>
        <v>199.89200000000002</v>
      </c>
      <c r="G46" s="27">
        <f t="shared" si="16"/>
        <v>143.577</v>
      </c>
      <c r="H46" s="101">
        <f t="shared" si="14"/>
        <v>1165.3180000000002</v>
      </c>
      <c r="J46" s="77" t="s">
        <v>10</v>
      </c>
      <c r="K46" s="81">
        <f>SUM(K39:K45)</f>
        <v>107.5</v>
      </c>
      <c r="L46" s="27">
        <f>SUM(L39:L45)</f>
        <v>67.599999999999994</v>
      </c>
      <c r="M46" s="27">
        <f>SUM(M39:M45)</f>
        <v>50.8</v>
      </c>
      <c r="N46" s="27">
        <f>SUM(N39:N45)</f>
        <v>0</v>
      </c>
      <c r="O46" s="27">
        <f>SUM(O39:O45)</f>
        <v>0</v>
      </c>
      <c r="P46" s="101">
        <f t="shared" si="15"/>
        <v>225.89999999999998</v>
      </c>
      <c r="Q46" s="61"/>
      <c r="R46" s="61"/>
      <c r="S46" s="2"/>
      <c r="T46" s="2"/>
      <c r="U46" s="2"/>
      <c r="V46" s="2"/>
      <c r="W46" s="2"/>
      <c r="X46" s="2"/>
      <c r="Y46" s="2"/>
      <c r="Z46" s="2"/>
    </row>
    <row r="47" spans="1:30" ht="33.75" customHeight="1" x14ac:dyDescent="0.35">
      <c r="A47" s="93" t="s">
        <v>19</v>
      </c>
      <c r="B47" s="82">
        <v>48</v>
      </c>
      <c r="C47" s="30">
        <v>47</v>
      </c>
      <c r="D47" s="30">
        <v>45.5</v>
      </c>
      <c r="E47" s="30">
        <v>44.5</v>
      </c>
      <c r="F47" s="30">
        <v>44</v>
      </c>
      <c r="G47" s="30">
        <v>43</v>
      </c>
      <c r="H47" s="102">
        <f>+((H46/H48)/7)*1000</f>
        <v>45.274408485178142</v>
      </c>
      <c r="J47" s="110" t="s">
        <v>19</v>
      </c>
      <c r="K47" s="82">
        <v>60</v>
      </c>
      <c r="L47" s="30">
        <v>60</v>
      </c>
      <c r="M47" s="30">
        <v>60</v>
      </c>
      <c r="N47" s="30"/>
      <c r="O47" s="30"/>
      <c r="P47" s="102">
        <f>+((P46/P48)/7)*1000</f>
        <v>59.984067976633028</v>
      </c>
      <c r="Q47" s="63"/>
      <c r="R47" s="63"/>
    </row>
    <row r="48" spans="1:30" ht="33.75" customHeight="1" x14ac:dyDescent="0.35">
      <c r="A48" s="94" t="s">
        <v>20</v>
      </c>
      <c r="B48" s="83">
        <v>438</v>
      </c>
      <c r="C48" s="34">
        <v>627</v>
      </c>
      <c r="D48" s="34">
        <v>787</v>
      </c>
      <c r="E48" s="34">
        <v>699</v>
      </c>
      <c r="F48" s="34">
        <v>649</v>
      </c>
      <c r="G48" s="34">
        <v>477</v>
      </c>
      <c r="H48" s="103">
        <f>SUM(B48:G48)</f>
        <v>3677</v>
      </c>
      <c r="I48" s="64"/>
      <c r="J48" s="94" t="s">
        <v>20</v>
      </c>
      <c r="K48" s="106">
        <v>256</v>
      </c>
      <c r="L48" s="65">
        <v>161</v>
      </c>
      <c r="M48" s="65">
        <v>121</v>
      </c>
      <c r="N48" s="65"/>
      <c r="O48" s="65"/>
      <c r="P48" s="112">
        <f>SUM(K48:O48)</f>
        <v>538</v>
      </c>
      <c r="Q48" s="66"/>
      <c r="R48" s="66"/>
    </row>
    <row r="49" spans="1:30" ht="33.75" customHeight="1" x14ac:dyDescent="0.35">
      <c r="A49" s="95" t="s">
        <v>21</v>
      </c>
      <c r="B49" s="84">
        <f t="shared" ref="B49:G49" si="17">((B48*B47)*7/1000-B39-B40)/3</f>
        <v>31.781166666666667</v>
      </c>
      <c r="C49" s="38">
        <f t="shared" si="17"/>
        <v>44.611520833333337</v>
      </c>
      <c r="D49" s="38">
        <f t="shared" si="17"/>
        <v>54.249625000000002</v>
      </c>
      <c r="E49" s="38">
        <f t="shared" si="17"/>
        <v>47.184083333333341</v>
      </c>
      <c r="F49" s="38">
        <f t="shared" si="17"/>
        <v>43.335854166666671</v>
      </c>
      <c r="G49" s="38">
        <f t="shared" si="17"/>
        <v>31.145624999999999</v>
      </c>
      <c r="H49" s="104">
        <f>((H46*1000)/H48)/7</f>
        <v>45.274408485178142</v>
      </c>
      <c r="J49" s="95" t="s">
        <v>21</v>
      </c>
      <c r="K49" s="84">
        <f t="shared" ref="K49" si="18">((K48*K47)*7/1000-K39-K40)/3</f>
        <v>23.206666666666663</v>
      </c>
      <c r="L49" s="38">
        <f t="shared" ref="L49" si="19">((L48*L47)*7/1000-L39-L40)/3</f>
        <v>14.606666666666667</v>
      </c>
      <c r="M49" s="38">
        <f t="shared" ref="M49" si="20">((M48*M47)*7/1000-M39-M40)/3</f>
        <v>11.006666666666668</v>
      </c>
      <c r="N49" s="38">
        <f t="shared" ref="N49" si="21">((N48*N47)*7/1000-N39-N40)/3</f>
        <v>0</v>
      </c>
      <c r="O49" s="38">
        <f t="shared" ref="O49" si="22">((O48*O47)*7/1000-O39-O40)/3</f>
        <v>0</v>
      </c>
      <c r="P49" s="113">
        <f>((P46*1000)/P48)/7</f>
        <v>59.984067976633021</v>
      </c>
      <c r="Q49" s="66"/>
      <c r="R49" s="66"/>
    </row>
    <row r="50" spans="1:30" ht="33.75" customHeight="1" x14ac:dyDescent="0.35">
      <c r="A50" s="96" t="s">
        <v>22</v>
      </c>
      <c r="B50" s="85">
        <f t="shared" ref="B50:G50" si="23">((B48*B47)*7)/1000</f>
        <v>147.16800000000001</v>
      </c>
      <c r="C50" s="42">
        <f t="shared" si="23"/>
        <v>206.28299999999999</v>
      </c>
      <c r="D50" s="42">
        <f t="shared" si="23"/>
        <v>250.65950000000001</v>
      </c>
      <c r="E50" s="42">
        <f t="shared" si="23"/>
        <v>217.73849999999999</v>
      </c>
      <c r="F50" s="42">
        <f t="shared" si="23"/>
        <v>199.892</v>
      </c>
      <c r="G50" s="42">
        <f t="shared" si="23"/>
        <v>143.577</v>
      </c>
      <c r="H50" s="87"/>
      <c r="J50" s="96" t="s">
        <v>22</v>
      </c>
      <c r="K50" s="85">
        <f>((K48*K47)*7)/1000</f>
        <v>107.52</v>
      </c>
      <c r="L50" s="42">
        <f>((L48*L47)*7)/1000</f>
        <v>67.62</v>
      </c>
      <c r="M50" s="42">
        <f>((M48*M47)*7)/1000</f>
        <v>50.82</v>
      </c>
      <c r="N50" s="42">
        <f>((N48*N47)*7)/1000</f>
        <v>0</v>
      </c>
      <c r="O50" s="42">
        <f>((O48*O47)*7)/1000</f>
        <v>0</v>
      </c>
      <c r="P50" s="114"/>
    </row>
    <row r="51" spans="1:30" ht="33.75" customHeight="1" thickBot="1" x14ac:dyDescent="0.4">
      <c r="A51" s="97" t="s">
        <v>23</v>
      </c>
      <c r="B51" s="86">
        <f t="shared" ref="B51:G51" si="24">+(B46/B48)/7*1000</f>
        <v>48</v>
      </c>
      <c r="C51" s="47">
        <f t="shared" si="24"/>
        <v>47</v>
      </c>
      <c r="D51" s="47">
        <f t="shared" si="24"/>
        <v>45.500000000000007</v>
      </c>
      <c r="E51" s="47">
        <f t="shared" si="24"/>
        <v>44.500000000000007</v>
      </c>
      <c r="F51" s="47">
        <f t="shared" si="24"/>
        <v>44.000000000000007</v>
      </c>
      <c r="G51" s="47">
        <f t="shared" si="24"/>
        <v>43</v>
      </c>
      <c r="H51" s="105"/>
      <c r="I51" s="50"/>
      <c r="J51" s="97" t="s">
        <v>23</v>
      </c>
      <c r="K51" s="86">
        <f>+(K46/K48)/7*1000</f>
        <v>59.988839285714285</v>
      </c>
      <c r="L51" s="47">
        <f>+(L46/L48)/7*1000</f>
        <v>59.982253771073644</v>
      </c>
      <c r="M51" s="47">
        <f>+(M46/M48)/7*1000</f>
        <v>59.976387249114516</v>
      </c>
      <c r="N51" s="47" t="e">
        <f>+(N46/N48)/7*1000</f>
        <v>#DIV/0!</v>
      </c>
      <c r="O51" s="47" t="e">
        <f>+(O46/O48)/7*1000</f>
        <v>#DIV/0!</v>
      </c>
      <c r="P51" s="48"/>
      <c r="Q51" s="51"/>
      <c r="R51" s="51"/>
    </row>
    <row r="52" spans="1:30" ht="33.75" customHeight="1" x14ac:dyDescent="0.35">
      <c r="A52" s="50"/>
      <c r="B52" s="13"/>
      <c r="C52" s="13"/>
      <c r="D52" s="13"/>
      <c r="E52" s="13"/>
      <c r="F52" s="13"/>
      <c r="G52" s="13"/>
      <c r="H52" s="50"/>
      <c r="I52" s="50"/>
      <c r="J52" s="50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2"/>
      <c r="V52" s="2"/>
      <c r="W52" s="2"/>
      <c r="X52" s="2"/>
      <c r="Y52" s="2"/>
    </row>
    <row r="53" spans="1:30" ht="33.75" customHeight="1" x14ac:dyDescent="0.35">
      <c r="A53" s="50"/>
      <c r="B53" s="51"/>
      <c r="C53" s="51"/>
      <c r="D53" s="51"/>
      <c r="E53" s="51"/>
      <c r="F53" s="51"/>
      <c r="G53" s="51"/>
      <c r="H53" s="50"/>
      <c r="I53" s="50"/>
      <c r="J53" s="51"/>
      <c r="K53" s="51"/>
      <c r="L53" s="51"/>
      <c r="M53" s="51"/>
      <c r="N53" s="51"/>
      <c r="O53" s="51"/>
      <c r="P53" s="51"/>
      <c r="Q53" s="51"/>
      <c r="R53" s="52"/>
      <c r="S53" s="52"/>
      <c r="T53" s="52"/>
      <c r="U53" s="2"/>
      <c r="V53" s="2"/>
      <c r="W53" s="2"/>
      <c r="X53" s="2"/>
      <c r="AB53" s="3"/>
    </row>
    <row r="54" spans="1:30" ht="33.75" customHeight="1" thickBot="1" x14ac:dyDescent="0.4">
      <c r="A54" s="67"/>
      <c r="B54" s="68"/>
      <c r="C54" s="68"/>
      <c r="D54" s="68"/>
      <c r="E54" s="68"/>
      <c r="F54" s="68"/>
      <c r="G54" s="68"/>
      <c r="H54" s="68"/>
      <c r="I54" s="68"/>
      <c r="J54" s="302"/>
      <c r="K54" s="302"/>
      <c r="L54" s="68"/>
      <c r="M54" s="68"/>
      <c r="N54" s="68"/>
      <c r="O54" s="69"/>
      <c r="T54" s="52"/>
      <c r="U54" s="52"/>
      <c r="V54" s="52"/>
      <c r="W54" s="2"/>
      <c r="X54" s="2"/>
      <c r="Y54" s="2"/>
      <c r="Z54" s="2"/>
      <c r="AB54" s="2"/>
      <c r="AC54" s="2"/>
      <c r="AD54" s="2"/>
    </row>
    <row r="55" spans="1:30" ht="33.75" customHeight="1" x14ac:dyDescent="0.35">
      <c r="A55" s="118" t="s">
        <v>28</v>
      </c>
      <c r="B55" s="300" t="s">
        <v>8</v>
      </c>
      <c r="C55" s="301"/>
      <c r="D55" s="301"/>
      <c r="E55" s="301"/>
      <c r="F55" s="295"/>
      <c r="G55" s="115"/>
      <c r="H55" s="70"/>
      <c r="I55" s="70"/>
      <c r="J55" s="71"/>
      <c r="K55" s="71"/>
      <c r="T55" s="52"/>
      <c r="U55" s="52"/>
      <c r="V55" s="52"/>
      <c r="W55" s="2"/>
      <c r="X55" s="2"/>
      <c r="Y55" s="2"/>
      <c r="Z55" s="2"/>
      <c r="AB55" s="2"/>
      <c r="AC55" s="2"/>
      <c r="AD55" s="2"/>
    </row>
    <row r="56" spans="1:30" ht="33.75" customHeight="1" x14ac:dyDescent="0.35">
      <c r="A56" s="89" t="s">
        <v>27</v>
      </c>
      <c r="B56" s="98"/>
      <c r="C56" s="15"/>
      <c r="D56" s="15"/>
      <c r="E56" s="15"/>
      <c r="F56" s="15"/>
      <c r="G56" s="100" t="s">
        <v>10</v>
      </c>
      <c r="I56" s="54"/>
      <c r="J56" s="54"/>
      <c r="K56" s="54"/>
      <c r="L56" s="54"/>
      <c r="M56" s="72"/>
      <c r="N56" s="72"/>
      <c r="O56" s="72"/>
      <c r="P56" s="54"/>
      <c r="Q56" s="54"/>
      <c r="R56" s="73"/>
      <c r="S56" s="73"/>
      <c r="T56" s="73"/>
      <c r="U56" s="2"/>
      <c r="V56" s="2"/>
      <c r="W56" s="2"/>
      <c r="X56" s="2"/>
      <c r="Z56" s="2"/>
      <c r="AA56" s="2"/>
      <c r="AB56" s="2"/>
    </row>
    <row r="57" spans="1:30" ht="33.75" customHeight="1" x14ac:dyDescent="0.35">
      <c r="A57" s="89" t="s">
        <v>11</v>
      </c>
      <c r="B57" s="98">
        <v>1</v>
      </c>
      <c r="C57" s="56">
        <v>2</v>
      </c>
      <c r="D57" s="56">
        <v>3</v>
      </c>
      <c r="E57" s="56">
        <v>4</v>
      </c>
      <c r="F57" s="56">
        <v>5</v>
      </c>
      <c r="G57" s="100"/>
      <c r="H57" s="54"/>
      <c r="I57" s="54"/>
      <c r="J57" s="54"/>
      <c r="K57" s="54"/>
      <c r="L57" s="54"/>
      <c r="M57" s="72"/>
      <c r="N57" s="72"/>
      <c r="O57" s="72"/>
      <c r="P57" s="54"/>
      <c r="Q57" s="54"/>
      <c r="R57" s="73"/>
      <c r="S57" s="73"/>
      <c r="T57" s="73"/>
      <c r="U57" s="2"/>
      <c r="V57" s="2"/>
      <c r="W57" s="2"/>
      <c r="X57" s="2"/>
      <c r="Y57" s="2"/>
      <c r="Z57" s="2"/>
      <c r="AA57" s="2"/>
      <c r="AB57" s="2"/>
    </row>
    <row r="58" spans="1:30" ht="33.75" customHeight="1" x14ac:dyDescent="0.35">
      <c r="A58" s="91" t="s">
        <v>12</v>
      </c>
      <c r="B58" s="79">
        <v>23.3</v>
      </c>
      <c r="C58" s="79">
        <v>34.700000000000003</v>
      </c>
      <c r="D58" s="79">
        <v>26.1</v>
      </c>
      <c r="E58" s="79">
        <v>24.7</v>
      </c>
      <c r="F58" s="79"/>
      <c r="G58" s="101">
        <f t="shared" ref="G58:G65" si="25">SUM(B58:F58)</f>
        <v>108.8</v>
      </c>
      <c r="H58" s="74"/>
      <c r="I58" s="2"/>
      <c r="J58" s="54"/>
      <c r="K58" s="54"/>
      <c r="L58" s="54"/>
      <c r="M58" s="72"/>
      <c r="N58" s="72"/>
      <c r="O58" s="72"/>
      <c r="P58" s="54"/>
      <c r="Q58" s="54"/>
      <c r="R58" s="73"/>
      <c r="S58" s="73"/>
      <c r="T58" s="73"/>
      <c r="U58" s="2"/>
      <c r="V58" s="2"/>
      <c r="W58" s="2"/>
      <c r="X58" s="2"/>
      <c r="Y58" s="2"/>
      <c r="Z58" s="2"/>
      <c r="AA58" s="2"/>
      <c r="AB58" s="2"/>
    </row>
    <row r="59" spans="1:30" ht="33.75" customHeight="1" x14ac:dyDescent="0.35">
      <c r="A59" s="92" t="s">
        <v>13</v>
      </c>
      <c r="B59" s="79">
        <v>36.945</v>
      </c>
      <c r="C59" s="79">
        <v>54.911249999999995</v>
      </c>
      <c r="D59" s="79">
        <v>41.363750000000003</v>
      </c>
      <c r="E59" s="79">
        <v>39.097500000000004</v>
      </c>
      <c r="F59" s="79"/>
      <c r="G59" s="101">
        <f t="shared" si="25"/>
        <v>172.3175</v>
      </c>
      <c r="H59" s="74"/>
      <c r="I59" s="2"/>
      <c r="J59" s="54"/>
      <c r="K59" s="54"/>
      <c r="L59" s="54"/>
      <c r="M59" s="72"/>
      <c r="N59" s="72"/>
      <c r="O59" s="72"/>
      <c r="P59" s="54"/>
      <c r="Q59" s="54"/>
      <c r="R59" s="73"/>
      <c r="S59" s="73"/>
      <c r="T59" s="73"/>
      <c r="U59" s="2"/>
      <c r="V59" s="2"/>
      <c r="W59" s="2"/>
      <c r="X59" s="2"/>
      <c r="Y59" s="2"/>
      <c r="Z59" s="2"/>
      <c r="AA59" s="2"/>
      <c r="AB59" s="2"/>
    </row>
    <row r="60" spans="1:30" ht="33.75" customHeight="1" x14ac:dyDescent="0.35">
      <c r="A60" s="91" t="s">
        <v>14</v>
      </c>
      <c r="B60" s="79"/>
      <c r="C60" s="23"/>
      <c r="D60" s="23"/>
      <c r="E60" s="23"/>
      <c r="F60" s="23"/>
      <c r="G60" s="101">
        <f t="shared" si="25"/>
        <v>0</v>
      </c>
      <c r="H60" s="74"/>
      <c r="I60" s="2"/>
      <c r="J60" s="54"/>
      <c r="K60" s="54"/>
      <c r="L60" s="54"/>
      <c r="M60" s="72"/>
      <c r="N60" s="72"/>
      <c r="O60" s="72"/>
      <c r="P60" s="54"/>
      <c r="Q60" s="54"/>
      <c r="R60" s="73"/>
      <c r="S60" s="73"/>
      <c r="T60" s="73"/>
      <c r="U60" s="2"/>
      <c r="V60" s="2"/>
      <c r="W60" s="2"/>
      <c r="X60" s="2"/>
      <c r="Y60" s="2"/>
      <c r="Z60" s="2"/>
      <c r="AA60" s="2"/>
      <c r="AB60" s="2"/>
    </row>
    <row r="61" spans="1:30" ht="33.75" customHeight="1" x14ac:dyDescent="0.35">
      <c r="A61" s="92" t="s">
        <v>15</v>
      </c>
      <c r="B61" s="79">
        <v>36.945</v>
      </c>
      <c r="C61" s="79">
        <v>54.911249999999995</v>
      </c>
      <c r="D61" s="79">
        <v>41.363750000000003</v>
      </c>
      <c r="E61" s="79">
        <v>39.097500000000004</v>
      </c>
      <c r="F61" s="79"/>
      <c r="G61" s="101">
        <f t="shared" si="25"/>
        <v>172.3175</v>
      </c>
      <c r="H61" s="74"/>
      <c r="I61" s="2"/>
      <c r="J61" s="54"/>
      <c r="K61" s="54"/>
      <c r="L61" s="54"/>
      <c r="M61" s="72"/>
      <c r="N61" s="72"/>
      <c r="O61" s="72"/>
      <c r="P61" s="54"/>
      <c r="Q61" s="54"/>
      <c r="R61" s="73"/>
      <c r="S61" s="73"/>
      <c r="T61" s="73"/>
      <c r="U61" s="3"/>
      <c r="V61" s="3"/>
      <c r="W61" s="2"/>
      <c r="X61" s="2"/>
      <c r="Y61" s="2"/>
      <c r="Z61" s="2"/>
      <c r="AA61" s="2"/>
      <c r="AB61" s="2"/>
    </row>
    <row r="62" spans="1:30" ht="33.75" customHeight="1" x14ac:dyDescent="0.35">
      <c r="A62" s="91" t="s">
        <v>16</v>
      </c>
      <c r="B62" s="79">
        <v>36.945</v>
      </c>
      <c r="C62" s="79">
        <v>54.911249999999995</v>
      </c>
      <c r="D62" s="79">
        <v>41.363750000000003</v>
      </c>
      <c r="E62" s="79">
        <v>39.097500000000004</v>
      </c>
      <c r="F62" s="79"/>
      <c r="G62" s="101">
        <f t="shared" si="25"/>
        <v>172.3175</v>
      </c>
      <c r="H62" s="74"/>
      <c r="I62" s="2"/>
      <c r="J62" s="54"/>
      <c r="K62" s="54"/>
      <c r="L62" s="54"/>
      <c r="M62" s="72"/>
      <c r="N62" s="72"/>
      <c r="O62" s="72"/>
      <c r="P62" s="54"/>
      <c r="Q62" s="54"/>
      <c r="R62" s="73"/>
      <c r="S62" s="73"/>
      <c r="T62" s="73"/>
      <c r="U62" s="3"/>
      <c r="V62" s="3"/>
      <c r="W62" s="2"/>
      <c r="X62" s="2"/>
      <c r="Y62" s="2"/>
      <c r="Z62" s="2"/>
      <c r="AA62" s="2"/>
      <c r="AB62" s="2"/>
    </row>
    <row r="63" spans="1:30" ht="33.75" customHeight="1" x14ac:dyDescent="0.35">
      <c r="A63" s="92" t="s">
        <v>17</v>
      </c>
      <c r="B63" s="79"/>
      <c r="C63" s="79"/>
      <c r="D63" s="79"/>
      <c r="E63" s="79"/>
      <c r="F63" s="79"/>
      <c r="G63" s="101">
        <f t="shared" si="25"/>
        <v>0</v>
      </c>
      <c r="H63" s="74"/>
      <c r="I63" s="2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3"/>
      <c r="V63" s="3"/>
      <c r="Y63" s="2"/>
      <c r="Z63" s="2"/>
      <c r="AA63" s="2"/>
      <c r="AB63" s="2"/>
    </row>
    <row r="64" spans="1:30" ht="33.75" customHeight="1" x14ac:dyDescent="0.35">
      <c r="A64" s="91" t="s">
        <v>18</v>
      </c>
      <c r="B64" s="79">
        <v>36.945</v>
      </c>
      <c r="C64" s="79">
        <v>54.911249999999995</v>
      </c>
      <c r="D64" s="79">
        <v>41.363750000000003</v>
      </c>
      <c r="E64" s="79">
        <v>39.097500000000004</v>
      </c>
      <c r="F64" s="79"/>
      <c r="G64" s="101">
        <f t="shared" si="25"/>
        <v>172.3175</v>
      </c>
      <c r="H64" s="74"/>
      <c r="I64" s="2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3"/>
      <c r="V64" s="3"/>
      <c r="Y64" s="2"/>
      <c r="Z64" s="2"/>
      <c r="AA64" s="2"/>
      <c r="AB64" s="2"/>
    </row>
    <row r="65" spans="1:28" ht="33.75" customHeight="1" x14ac:dyDescent="0.35">
      <c r="A65" s="119" t="s">
        <v>10</v>
      </c>
      <c r="B65" s="81">
        <f>SUM(B58:B64)</f>
        <v>171.07999999999998</v>
      </c>
      <c r="C65" s="27">
        <f t="shared" ref="C65:F65" si="26">SUM(C58:C64)</f>
        <v>254.34499999999997</v>
      </c>
      <c r="D65" s="27">
        <f t="shared" si="26"/>
        <v>191.55500000000004</v>
      </c>
      <c r="E65" s="27">
        <f t="shared" si="26"/>
        <v>181.09</v>
      </c>
      <c r="F65" s="27">
        <f t="shared" si="26"/>
        <v>0</v>
      </c>
      <c r="G65" s="101">
        <f t="shared" si="25"/>
        <v>798.07</v>
      </c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3"/>
      <c r="V65" s="3"/>
      <c r="W65" s="3"/>
      <c r="X65" s="3"/>
      <c r="Y65" s="2"/>
      <c r="Z65" s="2"/>
      <c r="AA65" s="2"/>
      <c r="AB65" s="2"/>
    </row>
    <row r="66" spans="1:28" ht="33.75" customHeight="1" x14ac:dyDescent="0.35">
      <c r="A66" s="93" t="s">
        <v>19</v>
      </c>
      <c r="B66" s="82">
        <v>65</v>
      </c>
      <c r="C66" s="30">
        <v>65</v>
      </c>
      <c r="D66" s="30">
        <v>65</v>
      </c>
      <c r="E66" s="30">
        <v>65</v>
      </c>
      <c r="F66" s="30"/>
      <c r="G66" s="102">
        <f>+((G65/G67)/7)*1000</f>
        <v>65</v>
      </c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3"/>
      <c r="V66" s="3"/>
      <c r="W66" s="3"/>
      <c r="X66" s="3"/>
      <c r="Y66" s="2"/>
      <c r="Z66" s="2"/>
      <c r="AA66" s="2"/>
      <c r="AB66" s="2"/>
    </row>
    <row r="67" spans="1:28" ht="33.75" customHeight="1" x14ac:dyDescent="0.35">
      <c r="A67" s="94" t="s">
        <v>20</v>
      </c>
      <c r="B67" s="106">
        <v>376</v>
      </c>
      <c r="C67" s="65">
        <v>559</v>
      </c>
      <c r="D67" s="65">
        <v>421</v>
      </c>
      <c r="E67" s="65">
        <v>398</v>
      </c>
      <c r="F67" s="65"/>
      <c r="G67" s="112">
        <f>SUM(B67:F67)</f>
        <v>1754</v>
      </c>
      <c r="I67" s="75"/>
      <c r="M67" s="3"/>
      <c r="N67" s="3"/>
      <c r="O67" s="3"/>
      <c r="P67" s="3"/>
      <c r="Q67" s="3"/>
    </row>
    <row r="68" spans="1:28" ht="33.75" customHeight="1" x14ac:dyDescent="0.35">
      <c r="A68" s="95" t="s">
        <v>21</v>
      </c>
      <c r="B68" s="84">
        <f>((B67*B66)*7/1000-B58)/4</f>
        <v>36.945</v>
      </c>
      <c r="C68" s="38">
        <f t="shared" ref="C68:F68" si="27">((C67*C66)*7/1000-C58)/4</f>
        <v>54.911249999999995</v>
      </c>
      <c r="D68" s="38">
        <f t="shared" si="27"/>
        <v>41.363750000000003</v>
      </c>
      <c r="E68" s="38">
        <f t="shared" si="27"/>
        <v>39.097500000000004</v>
      </c>
      <c r="F68" s="38">
        <f t="shared" si="27"/>
        <v>0</v>
      </c>
      <c r="G68" s="116">
        <f>((G65*1000)/G67)/7</f>
        <v>65</v>
      </c>
      <c r="M68" s="3"/>
      <c r="N68" s="3"/>
      <c r="O68" s="3"/>
      <c r="P68" s="3"/>
      <c r="Q68" s="3"/>
    </row>
    <row r="69" spans="1:28" ht="33.75" customHeight="1" x14ac:dyDescent="0.35">
      <c r="A69" s="96" t="s">
        <v>22</v>
      </c>
      <c r="B69" s="85">
        <f>((B67*B66)*7)/1000</f>
        <v>171.08</v>
      </c>
      <c r="C69" s="42">
        <f>((C67*C66)*7)/1000</f>
        <v>254.345</v>
      </c>
      <c r="D69" s="42">
        <f>((D67*D66)*7)/1000</f>
        <v>191.55500000000001</v>
      </c>
      <c r="E69" s="42">
        <f>((E67*E66)*7)/1000</f>
        <v>181.09</v>
      </c>
      <c r="F69" s="42">
        <f>((F67*F66)*7)/1000</f>
        <v>0</v>
      </c>
      <c r="G69" s="87"/>
      <c r="H69" s="50"/>
      <c r="Q69" s="3"/>
    </row>
    <row r="70" spans="1:28" ht="33.75" customHeight="1" thickBot="1" x14ac:dyDescent="0.4">
      <c r="A70" s="97" t="s">
        <v>23</v>
      </c>
      <c r="B70" s="86">
        <f>+(B65/B67)/7*1000</f>
        <v>64.999999999999986</v>
      </c>
      <c r="C70" s="47">
        <f>+(C65/C67)/7*1000</f>
        <v>64.999999999999986</v>
      </c>
      <c r="D70" s="47">
        <f>+(D65/D67)/7*1000</f>
        <v>65.000000000000014</v>
      </c>
      <c r="E70" s="47">
        <f>+(E65/E67)/7*1000</f>
        <v>65</v>
      </c>
      <c r="F70" s="47" t="e">
        <f>+(F65/F67)/7*1000</f>
        <v>#DIV/0!</v>
      </c>
      <c r="G70" s="117"/>
      <c r="Q70" s="3"/>
    </row>
    <row r="71" spans="1:28" ht="33.75" customHeight="1" x14ac:dyDescent="0.35"/>
    <row r="72" spans="1:28" ht="33.75" customHeight="1" x14ac:dyDescent="0.35">
      <c r="B72" s="54"/>
      <c r="C72" s="54"/>
      <c r="D72" s="54"/>
      <c r="E72" s="54"/>
      <c r="F72" s="54"/>
      <c r="G72" s="54"/>
      <c r="H72" s="54"/>
      <c r="I72" s="66"/>
    </row>
    <row r="73" spans="1:28" ht="33.75" customHeight="1" x14ac:dyDescent="0.35"/>
    <row r="74" spans="1:28" ht="33.75" customHeight="1" x14ac:dyDescent="0.35">
      <c r="A74" s="54"/>
      <c r="B74" s="73"/>
      <c r="C74" s="73"/>
      <c r="D74" s="73"/>
      <c r="E74" s="73"/>
      <c r="F74" s="73"/>
      <c r="G74" s="73"/>
      <c r="H74" s="54"/>
      <c r="I74" s="54"/>
      <c r="J74" s="54"/>
    </row>
    <row r="75" spans="1:28" ht="33.75" customHeight="1" x14ac:dyDescent="0.35">
      <c r="A75" s="54"/>
      <c r="B75" s="54"/>
      <c r="C75" s="54"/>
      <c r="D75" s="54"/>
      <c r="E75" s="54"/>
      <c r="F75" s="54"/>
      <c r="G75" s="54"/>
      <c r="H75" s="54"/>
      <c r="I75" s="54"/>
      <c r="J75" s="54"/>
    </row>
    <row r="76" spans="1:28" ht="33.75" customHeight="1" x14ac:dyDescent="0.35">
      <c r="A76" s="54"/>
      <c r="B76" s="54"/>
      <c r="C76" s="54"/>
      <c r="D76" s="54"/>
      <c r="E76" s="54"/>
      <c r="F76" s="54"/>
      <c r="G76" s="54"/>
      <c r="H76" s="54"/>
      <c r="I76" s="54"/>
      <c r="J76" s="54"/>
    </row>
    <row r="77" spans="1:28" ht="33.75" customHeight="1" x14ac:dyDescent="0.35">
      <c r="A77" s="54"/>
      <c r="B77" s="54"/>
      <c r="C77" s="54"/>
      <c r="D77" s="54"/>
      <c r="E77" s="54"/>
      <c r="F77" s="54"/>
      <c r="G77" s="54"/>
      <c r="H77" s="54"/>
      <c r="I77" s="54"/>
      <c r="J77" s="54"/>
    </row>
    <row r="78" spans="1:28" ht="33.75" customHeight="1" x14ac:dyDescent="0.35">
      <c r="A78" s="54"/>
      <c r="B78" s="54"/>
      <c r="C78" s="54"/>
      <c r="D78" s="54"/>
      <c r="E78" s="54"/>
      <c r="F78" s="54"/>
      <c r="G78" s="54"/>
      <c r="H78" s="54"/>
      <c r="I78" s="54"/>
      <c r="J78" s="54"/>
    </row>
    <row r="79" spans="1:28" ht="33.75" customHeight="1" x14ac:dyDescent="0.35">
      <c r="A79" s="54"/>
      <c r="B79" s="54"/>
      <c r="C79" s="54"/>
      <c r="D79" s="54"/>
      <c r="E79" s="54"/>
      <c r="F79" s="54"/>
      <c r="G79" s="54"/>
      <c r="H79" s="54"/>
      <c r="I79" s="54"/>
      <c r="J79" s="54"/>
    </row>
    <row r="80" spans="1:28" ht="33.75" customHeight="1" x14ac:dyDescent="0.35"/>
    <row r="81" ht="33.75" customHeight="1" x14ac:dyDescent="0.35"/>
    <row r="82" ht="33.75" customHeight="1" x14ac:dyDescent="0.35"/>
    <row r="83" ht="33.75" customHeight="1" x14ac:dyDescent="0.35"/>
    <row r="84" ht="33.75" customHeight="1" x14ac:dyDescent="0.35"/>
    <row r="85" ht="33.75" customHeight="1" x14ac:dyDescent="0.35"/>
    <row r="86" ht="33.75" customHeight="1" x14ac:dyDescent="0.35"/>
    <row r="87" ht="33.75" customHeight="1" x14ac:dyDescent="0.35"/>
    <row r="88" ht="33.75" customHeight="1" x14ac:dyDescent="0.35"/>
    <row r="89" ht="33.75" customHeight="1" x14ac:dyDescent="0.35"/>
    <row r="90" ht="33.75" customHeight="1" x14ac:dyDescent="0.35"/>
    <row r="91" ht="33.75" customHeight="1" x14ac:dyDescent="0.35"/>
    <row r="92" ht="33.75" customHeight="1" x14ac:dyDescent="0.35"/>
    <row r="93" ht="33.75" customHeight="1" x14ac:dyDescent="0.35"/>
    <row r="94" ht="33.75" customHeight="1" x14ac:dyDescent="0.35"/>
    <row r="95" ht="33.75" customHeight="1" x14ac:dyDescent="0.35"/>
    <row r="96" ht="33.75" customHeight="1" x14ac:dyDescent="0.35"/>
    <row r="97" ht="33.75" customHeight="1" x14ac:dyDescent="0.35"/>
    <row r="98" ht="33.75" customHeight="1" x14ac:dyDescent="0.35"/>
    <row r="99" ht="33.75" customHeight="1" x14ac:dyDescent="0.35"/>
    <row r="100" ht="33.75" customHeight="1" x14ac:dyDescent="0.35"/>
    <row r="101" ht="33.75" customHeight="1" x14ac:dyDescent="0.35"/>
    <row r="102" ht="33.75" customHeight="1" x14ac:dyDescent="0.35"/>
    <row r="103" ht="33.75" customHeight="1" x14ac:dyDescent="0.35"/>
    <row r="104" ht="33.75" customHeight="1" x14ac:dyDescent="0.35"/>
    <row r="105" ht="33.75" customHeight="1" x14ac:dyDescent="0.35"/>
    <row r="106" ht="33.75" customHeight="1" x14ac:dyDescent="0.35"/>
    <row r="107" ht="33.75" customHeight="1" x14ac:dyDescent="0.35"/>
    <row r="108" ht="33.75" customHeight="1" x14ac:dyDescent="0.35"/>
    <row r="109" ht="33.75" customHeight="1" x14ac:dyDescent="0.35"/>
    <row r="110" ht="33.75" customHeight="1" x14ac:dyDescent="0.35"/>
    <row r="111" ht="33.75" customHeight="1" x14ac:dyDescent="0.35"/>
    <row r="112" ht="33.75" customHeight="1" x14ac:dyDescent="0.35"/>
    <row r="113" ht="33.75" customHeight="1" x14ac:dyDescent="0.35"/>
    <row r="114" ht="33.75" customHeight="1" x14ac:dyDescent="0.35"/>
    <row r="115" ht="33.75" customHeight="1" x14ac:dyDescent="0.35"/>
    <row r="116" ht="33.75" customHeight="1" x14ac:dyDescent="0.35"/>
    <row r="117" ht="33.75" customHeight="1" x14ac:dyDescent="0.35"/>
    <row r="118" ht="33.75" customHeight="1" x14ac:dyDescent="0.35"/>
    <row r="119" ht="33.75" customHeight="1" x14ac:dyDescent="0.35"/>
    <row r="120" ht="33.75" customHeight="1" x14ac:dyDescent="0.35"/>
    <row r="121" ht="33.75" customHeight="1" x14ac:dyDescent="0.35"/>
    <row r="122" ht="33.75" customHeight="1" x14ac:dyDescent="0.35"/>
    <row r="123" ht="33.75" customHeight="1" x14ac:dyDescent="0.35"/>
    <row r="124" ht="33.75" customHeight="1" x14ac:dyDescent="0.35"/>
    <row r="125" ht="33.75" customHeight="1" x14ac:dyDescent="0.35"/>
    <row r="126" ht="33.75" customHeight="1" x14ac:dyDescent="0.35"/>
    <row r="127" ht="33.75" customHeight="1" x14ac:dyDescent="0.35"/>
    <row r="128" ht="33.75" customHeight="1" x14ac:dyDescent="0.35"/>
    <row r="129" ht="33.75" customHeight="1" x14ac:dyDescent="0.35"/>
    <row r="130" ht="33.75" customHeight="1" x14ac:dyDescent="0.35"/>
    <row r="131" ht="33.75" customHeight="1" x14ac:dyDescent="0.35"/>
    <row r="132" ht="33.75" customHeight="1" x14ac:dyDescent="0.35"/>
    <row r="133" ht="33.75" customHeight="1" x14ac:dyDescent="0.35"/>
    <row r="134" ht="33.75" customHeight="1" x14ac:dyDescent="0.35"/>
    <row r="135" ht="33.75" customHeight="1" x14ac:dyDescent="0.35"/>
    <row r="136" ht="33.75" customHeight="1" x14ac:dyDescent="0.35"/>
    <row r="137" ht="33.75" customHeight="1" x14ac:dyDescent="0.35"/>
    <row r="138" ht="33.75" customHeight="1" x14ac:dyDescent="0.35"/>
    <row r="139" ht="33.75" customHeight="1" x14ac:dyDescent="0.35"/>
    <row r="140" ht="33.75" customHeight="1" x14ac:dyDescent="0.35"/>
    <row r="141" ht="33.75" customHeight="1" x14ac:dyDescent="0.35"/>
    <row r="142" ht="33.75" customHeight="1" x14ac:dyDescent="0.35"/>
    <row r="143" ht="33.75" customHeight="1" x14ac:dyDescent="0.35"/>
    <row r="144" ht="33.75" customHeight="1" x14ac:dyDescent="0.35"/>
    <row r="145" ht="33.75" customHeight="1" x14ac:dyDescent="0.35"/>
    <row r="146" ht="33.75" customHeight="1" x14ac:dyDescent="0.35"/>
    <row r="147" ht="33.75" customHeight="1" x14ac:dyDescent="0.35"/>
    <row r="148" ht="33.75" customHeight="1" x14ac:dyDescent="0.35"/>
    <row r="149" ht="33.75" customHeight="1" x14ac:dyDescent="0.35"/>
    <row r="150" ht="33.75" customHeight="1" x14ac:dyDescent="0.35"/>
    <row r="151" ht="33.75" customHeight="1" x14ac:dyDescent="0.35"/>
    <row r="152" ht="33.75" customHeight="1" x14ac:dyDescent="0.35"/>
    <row r="153" ht="33.75" customHeight="1" x14ac:dyDescent="0.35"/>
    <row r="154" ht="33.75" customHeight="1" x14ac:dyDescent="0.35"/>
    <row r="155" ht="33.75" customHeight="1" x14ac:dyDescent="0.35"/>
    <row r="156" ht="33.75" customHeight="1" x14ac:dyDescent="0.35"/>
    <row r="157" ht="33.75" customHeight="1" x14ac:dyDescent="0.35"/>
    <row r="158" ht="33.75" customHeight="1" x14ac:dyDescent="0.35"/>
    <row r="159" ht="33.75" customHeight="1" x14ac:dyDescent="0.35"/>
    <row r="160" ht="33.75" customHeight="1" x14ac:dyDescent="0.35"/>
    <row r="161" ht="33.75" customHeight="1" x14ac:dyDescent="0.35"/>
    <row r="162" ht="33.75" customHeight="1" x14ac:dyDescent="0.35"/>
    <row r="163" ht="33.75" customHeight="1" x14ac:dyDescent="0.35"/>
    <row r="164" ht="33.75" customHeight="1" x14ac:dyDescent="0.35"/>
    <row r="165" ht="33.75" customHeight="1" x14ac:dyDescent="0.35"/>
    <row r="166" ht="33.75" customHeight="1" x14ac:dyDescent="0.35"/>
    <row r="167" ht="33.75" customHeight="1" x14ac:dyDescent="0.35"/>
    <row r="168" ht="33.75" customHeight="1" x14ac:dyDescent="0.35"/>
    <row r="169" ht="33.75" customHeight="1" x14ac:dyDescent="0.35"/>
    <row r="170" ht="33.75" customHeight="1" x14ac:dyDescent="0.35"/>
    <row r="171" ht="33.75" customHeight="1" x14ac:dyDescent="0.35"/>
    <row r="172" ht="33.75" customHeight="1" x14ac:dyDescent="0.35"/>
    <row r="173" ht="33.75" customHeight="1" x14ac:dyDescent="0.35"/>
    <row r="174" ht="33.75" customHeight="1" x14ac:dyDescent="0.35"/>
    <row r="175" ht="33.75" customHeight="1" x14ac:dyDescent="0.35"/>
    <row r="176" ht="33.75" customHeight="1" x14ac:dyDescent="0.35"/>
    <row r="177" ht="33.75" customHeight="1" x14ac:dyDescent="0.35"/>
    <row r="178" ht="33.75" customHeight="1" x14ac:dyDescent="0.35"/>
    <row r="179" ht="33.75" customHeight="1" x14ac:dyDescent="0.35"/>
    <row r="180" ht="33.75" customHeight="1" x14ac:dyDescent="0.35"/>
    <row r="181" ht="33.75" customHeight="1" x14ac:dyDescent="0.35"/>
    <row r="182" ht="33.75" customHeight="1" x14ac:dyDescent="0.35"/>
    <row r="183" ht="33.75" customHeight="1" x14ac:dyDescent="0.35"/>
    <row r="184" ht="33.75" customHeight="1" x14ac:dyDescent="0.35"/>
    <row r="185" ht="33.75" customHeight="1" x14ac:dyDescent="0.35"/>
    <row r="186" ht="33.75" customHeight="1" x14ac:dyDescent="0.35"/>
    <row r="187" ht="33.75" customHeight="1" x14ac:dyDescent="0.35"/>
    <row r="188" ht="33.75" customHeight="1" x14ac:dyDescent="0.35"/>
    <row r="189" ht="33.75" customHeight="1" x14ac:dyDescent="0.35"/>
    <row r="190" ht="33.75" customHeight="1" x14ac:dyDescent="0.35"/>
    <row r="191" ht="33.75" customHeight="1" x14ac:dyDescent="0.35"/>
    <row r="192" ht="33.75" customHeight="1" x14ac:dyDescent="0.35"/>
    <row r="193" ht="33.75" customHeight="1" x14ac:dyDescent="0.35"/>
    <row r="194" ht="33.75" customHeight="1" x14ac:dyDescent="0.35"/>
    <row r="195" ht="33.75" customHeight="1" x14ac:dyDescent="0.35"/>
    <row r="196" ht="33.75" customHeight="1" x14ac:dyDescent="0.35"/>
    <row r="197" ht="33.75" customHeight="1" x14ac:dyDescent="0.35"/>
    <row r="198" ht="33.75" customHeight="1" x14ac:dyDescent="0.35"/>
    <row r="199" ht="33.75" customHeight="1" x14ac:dyDescent="0.35"/>
    <row r="200" ht="33.75" customHeight="1" x14ac:dyDescent="0.35"/>
    <row r="201" ht="33.75" customHeight="1" x14ac:dyDescent="0.35"/>
    <row r="202" ht="33.75" customHeight="1" x14ac:dyDescent="0.35"/>
    <row r="203" ht="33.75" customHeight="1" x14ac:dyDescent="0.35"/>
    <row r="204" ht="33.75" customHeight="1" x14ac:dyDescent="0.35"/>
    <row r="205" ht="33.75" customHeight="1" x14ac:dyDescent="0.35"/>
    <row r="206" ht="33.75" customHeight="1" x14ac:dyDescent="0.35"/>
    <row r="207" ht="33.75" customHeight="1" x14ac:dyDescent="0.35"/>
    <row r="208" ht="33.75" customHeight="1" x14ac:dyDescent="0.35"/>
    <row r="209" ht="33.75" customHeight="1" x14ac:dyDescent="0.35"/>
    <row r="210" ht="33.75" customHeight="1" x14ac:dyDescent="0.35"/>
    <row r="211" ht="33.75" customHeight="1" x14ac:dyDescent="0.35"/>
    <row r="212" ht="33.75" customHeight="1" x14ac:dyDescent="0.35"/>
    <row r="213" ht="33.75" customHeight="1" x14ac:dyDescent="0.35"/>
    <row r="214" ht="33.75" customHeight="1" x14ac:dyDescent="0.35"/>
    <row r="215" ht="33.75" customHeight="1" x14ac:dyDescent="0.35"/>
    <row r="216" ht="33.75" customHeight="1" x14ac:dyDescent="0.35"/>
    <row r="217" ht="33.75" customHeight="1" x14ac:dyDescent="0.35"/>
    <row r="218" ht="33.75" customHeight="1" x14ac:dyDescent="0.35"/>
    <row r="219" ht="33.75" customHeight="1" x14ac:dyDescent="0.35"/>
    <row r="220" ht="33.75" customHeight="1" x14ac:dyDescent="0.35"/>
    <row r="221" ht="33.75" customHeight="1" x14ac:dyDescent="0.35"/>
    <row r="222" ht="33.75" customHeight="1" x14ac:dyDescent="0.35"/>
    <row r="223" ht="33.75" customHeight="1" x14ac:dyDescent="0.35"/>
    <row r="224" ht="33.75" customHeight="1" x14ac:dyDescent="0.35"/>
    <row r="225" ht="33.75" customHeight="1" x14ac:dyDescent="0.35"/>
    <row r="226" ht="33.75" customHeight="1" x14ac:dyDescent="0.35"/>
    <row r="227" ht="33.75" customHeight="1" x14ac:dyDescent="0.35"/>
    <row r="228" ht="33.75" customHeight="1" x14ac:dyDescent="0.35"/>
    <row r="229" ht="33.75" customHeight="1" x14ac:dyDescent="0.35"/>
    <row r="230" ht="33.75" customHeight="1" x14ac:dyDescent="0.35"/>
    <row r="231" ht="33.75" customHeight="1" x14ac:dyDescent="0.35"/>
    <row r="232" ht="33.75" customHeight="1" x14ac:dyDescent="0.35"/>
    <row r="233" ht="33.75" customHeight="1" x14ac:dyDescent="0.35"/>
    <row r="234" ht="33.75" customHeight="1" x14ac:dyDescent="0.35"/>
    <row r="235" ht="33.75" customHeight="1" x14ac:dyDescent="0.35"/>
    <row r="236" ht="33.75" customHeight="1" x14ac:dyDescent="0.35"/>
    <row r="237" ht="33.75" customHeight="1" x14ac:dyDescent="0.35"/>
    <row r="238" ht="33.75" customHeight="1" x14ac:dyDescent="0.35"/>
    <row r="239" ht="33.75" customHeight="1" x14ac:dyDescent="0.35"/>
  </sheetData>
  <mergeCells count="10">
    <mergeCell ref="J54:K54"/>
    <mergeCell ref="B55:F55"/>
    <mergeCell ref="A3:C3"/>
    <mergeCell ref="E9:G9"/>
    <mergeCell ref="R9:S9"/>
    <mergeCell ref="K11:L11"/>
    <mergeCell ref="B15:L15"/>
    <mergeCell ref="M15:U15"/>
    <mergeCell ref="B36:G36"/>
    <mergeCell ref="K36:O3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39"/>
  <sheetViews>
    <sheetView topLeftCell="A39" zoomScale="30" zoomScaleNormal="30" workbookViewId="0">
      <selection activeCell="B68" sqref="B68"/>
    </sheetView>
  </sheetViews>
  <sheetFormatPr baseColWidth="10" defaultRowHeight="14.5" x14ac:dyDescent="0.35"/>
  <cols>
    <col min="1" max="1" width="52.453125" style="18" bestFit="1" customWidth="1"/>
    <col min="2" max="3" width="22.7265625" style="18" bestFit="1" customWidth="1"/>
    <col min="4" max="7" width="21.26953125" style="18" bestFit="1" customWidth="1"/>
    <col min="8" max="8" width="21.1796875" style="18" bestFit="1" customWidth="1"/>
    <col min="9" max="9" width="28.26953125" style="18" bestFit="1" customWidth="1"/>
    <col min="10" max="10" width="33.453125" style="18" bestFit="1" customWidth="1"/>
    <col min="11" max="11" width="26.26953125" style="18" bestFit="1" customWidth="1"/>
    <col min="12" max="12" width="21.26953125" style="18" bestFit="1" customWidth="1"/>
    <col min="13" max="14" width="21.26953125" style="18" customWidth="1"/>
    <col min="15" max="15" width="21.26953125" style="18" bestFit="1" customWidth="1"/>
    <col min="16" max="16" width="21.26953125" style="18" customWidth="1"/>
    <col min="17" max="17" width="27.81640625" style="18" customWidth="1"/>
    <col min="18" max="18" width="23.453125" style="18" customWidth="1"/>
    <col min="19" max="19" width="21.453125" style="18" customWidth="1"/>
    <col min="20" max="22" width="20.7265625" style="18" customWidth="1"/>
    <col min="23" max="23" width="32.26953125" style="18" bestFit="1" customWidth="1"/>
    <col min="24" max="24" width="20.7265625" style="18" customWidth="1"/>
    <col min="25" max="25" width="22" style="18" customWidth="1"/>
    <col min="26" max="29" width="21.26953125" style="18" customWidth="1"/>
    <col min="30" max="30" width="22.26953125" style="18" customWidth="1"/>
    <col min="31" max="32" width="11.453125" style="18"/>
    <col min="33" max="33" width="14.81640625" style="18" bestFit="1" customWidth="1"/>
    <col min="34" max="258" width="11.453125" style="18"/>
    <col min="259" max="259" width="34.453125" style="18" customWidth="1"/>
    <col min="260" max="261" width="19.453125" style="18" bestFit="1" customWidth="1"/>
    <col min="262" max="262" width="19.7265625" style="18" customWidth="1"/>
    <col min="263" max="264" width="20.453125" style="18" customWidth="1"/>
    <col min="265" max="266" width="19.7265625" style="18" customWidth="1"/>
    <col min="267" max="267" width="25.26953125" style="18" customWidth="1"/>
    <col min="268" max="268" width="26" style="18" customWidth="1"/>
    <col min="269" max="269" width="22.26953125" style="18" customWidth="1"/>
    <col min="270" max="270" width="24.81640625" style="18" customWidth="1"/>
    <col min="271" max="271" width="21.1796875" style="18" customWidth="1"/>
    <col min="272" max="272" width="21.453125" style="18" customWidth="1"/>
    <col min="273" max="273" width="27.81640625" style="18" customWidth="1"/>
    <col min="274" max="274" width="23.453125" style="18" customWidth="1"/>
    <col min="275" max="275" width="21.453125" style="18" customWidth="1"/>
    <col min="276" max="278" width="20.7265625" style="18" customWidth="1"/>
    <col min="279" max="279" width="32.26953125" style="18" bestFit="1" customWidth="1"/>
    <col min="280" max="280" width="20.7265625" style="18" customWidth="1"/>
    <col min="281" max="281" width="22" style="18" customWidth="1"/>
    <col min="282" max="285" width="21.26953125" style="18" customWidth="1"/>
    <col min="286" max="286" width="22.26953125" style="18" customWidth="1"/>
    <col min="287" max="288" width="11.453125" style="18"/>
    <col min="289" max="289" width="14.81640625" style="18" bestFit="1" customWidth="1"/>
    <col min="290" max="514" width="11.453125" style="18"/>
    <col min="515" max="515" width="34.453125" style="18" customWidth="1"/>
    <col min="516" max="517" width="19.453125" style="18" bestFit="1" customWidth="1"/>
    <col min="518" max="518" width="19.7265625" style="18" customWidth="1"/>
    <col min="519" max="520" width="20.453125" style="18" customWidth="1"/>
    <col min="521" max="522" width="19.7265625" style="18" customWidth="1"/>
    <col min="523" max="523" width="25.26953125" style="18" customWidth="1"/>
    <col min="524" max="524" width="26" style="18" customWidth="1"/>
    <col min="525" max="525" width="22.26953125" style="18" customWidth="1"/>
    <col min="526" max="526" width="24.81640625" style="18" customWidth="1"/>
    <col min="527" max="527" width="21.1796875" style="18" customWidth="1"/>
    <col min="528" max="528" width="21.453125" style="18" customWidth="1"/>
    <col min="529" max="529" width="27.81640625" style="18" customWidth="1"/>
    <col min="530" max="530" width="23.453125" style="18" customWidth="1"/>
    <col min="531" max="531" width="21.453125" style="18" customWidth="1"/>
    <col min="532" max="534" width="20.7265625" style="18" customWidth="1"/>
    <col min="535" max="535" width="32.26953125" style="18" bestFit="1" customWidth="1"/>
    <col min="536" max="536" width="20.7265625" style="18" customWidth="1"/>
    <col min="537" max="537" width="22" style="18" customWidth="1"/>
    <col min="538" max="541" width="21.26953125" style="18" customWidth="1"/>
    <col min="542" max="542" width="22.26953125" style="18" customWidth="1"/>
    <col min="543" max="544" width="11.453125" style="18"/>
    <col min="545" max="545" width="14.81640625" style="18" bestFit="1" customWidth="1"/>
    <col min="546" max="770" width="11.453125" style="18"/>
    <col min="771" max="771" width="34.453125" style="18" customWidth="1"/>
    <col min="772" max="773" width="19.453125" style="18" bestFit="1" customWidth="1"/>
    <col min="774" max="774" width="19.7265625" style="18" customWidth="1"/>
    <col min="775" max="776" width="20.453125" style="18" customWidth="1"/>
    <col min="777" max="778" width="19.7265625" style="18" customWidth="1"/>
    <col min="779" max="779" width="25.26953125" style="18" customWidth="1"/>
    <col min="780" max="780" width="26" style="18" customWidth="1"/>
    <col min="781" max="781" width="22.26953125" style="18" customWidth="1"/>
    <col min="782" max="782" width="24.81640625" style="18" customWidth="1"/>
    <col min="783" max="783" width="21.1796875" style="18" customWidth="1"/>
    <col min="784" max="784" width="21.453125" style="18" customWidth="1"/>
    <col min="785" max="785" width="27.81640625" style="18" customWidth="1"/>
    <col min="786" max="786" width="23.453125" style="18" customWidth="1"/>
    <col min="787" max="787" width="21.453125" style="18" customWidth="1"/>
    <col min="788" max="790" width="20.7265625" style="18" customWidth="1"/>
    <col min="791" max="791" width="32.26953125" style="18" bestFit="1" customWidth="1"/>
    <col min="792" max="792" width="20.7265625" style="18" customWidth="1"/>
    <col min="793" max="793" width="22" style="18" customWidth="1"/>
    <col min="794" max="797" width="21.26953125" style="18" customWidth="1"/>
    <col min="798" max="798" width="22.26953125" style="18" customWidth="1"/>
    <col min="799" max="800" width="11.453125" style="18"/>
    <col min="801" max="801" width="14.81640625" style="18" bestFit="1" customWidth="1"/>
    <col min="802" max="1026" width="11.453125" style="18"/>
    <col min="1027" max="1027" width="34.453125" style="18" customWidth="1"/>
    <col min="1028" max="1029" width="19.453125" style="18" bestFit="1" customWidth="1"/>
    <col min="1030" max="1030" width="19.7265625" style="18" customWidth="1"/>
    <col min="1031" max="1032" width="20.453125" style="18" customWidth="1"/>
    <col min="1033" max="1034" width="19.7265625" style="18" customWidth="1"/>
    <col min="1035" max="1035" width="25.26953125" style="18" customWidth="1"/>
    <col min="1036" max="1036" width="26" style="18" customWidth="1"/>
    <col min="1037" max="1037" width="22.26953125" style="18" customWidth="1"/>
    <col min="1038" max="1038" width="24.81640625" style="18" customWidth="1"/>
    <col min="1039" max="1039" width="21.1796875" style="18" customWidth="1"/>
    <col min="1040" max="1040" width="21.453125" style="18" customWidth="1"/>
    <col min="1041" max="1041" width="27.81640625" style="18" customWidth="1"/>
    <col min="1042" max="1042" width="23.453125" style="18" customWidth="1"/>
    <col min="1043" max="1043" width="21.453125" style="18" customWidth="1"/>
    <col min="1044" max="1046" width="20.7265625" style="18" customWidth="1"/>
    <col min="1047" max="1047" width="32.26953125" style="18" bestFit="1" customWidth="1"/>
    <col min="1048" max="1048" width="20.7265625" style="18" customWidth="1"/>
    <col min="1049" max="1049" width="22" style="18" customWidth="1"/>
    <col min="1050" max="1053" width="21.26953125" style="18" customWidth="1"/>
    <col min="1054" max="1054" width="22.26953125" style="18" customWidth="1"/>
    <col min="1055" max="1056" width="11.453125" style="18"/>
    <col min="1057" max="1057" width="14.81640625" style="18" bestFit="1" customWidth="1"/>
    <col min="1058" max="1282" width="11.453125" style="18"/>
    <col min="1283" max="1283" width="34.453125" style="18" customWidth="1"/>
    <col min="1284" max="1285" width="19.453125" style="18" bestFit="1" customWidth="1"/>
    <col min="1286" max="1286" width="19.7265625" style="18" customWidth="1"/>
    <col min="1287" max="1288" width="20.453125" style="18" customWidth="1"/>
    <col min="1289" max="1290" width="19.7265625" style="18" customWidth="1"/>
    <col min="1291" max="1291" width="25.26953125" style="18" customWidth="1"/>
    <col min="1292" max="1292" width="26" style="18" customWidth="1"/>
    <col min="1293" max="1293" width="22.26953125" style="18" customWidth="1"/>
    <col min="1294" max="1294" width="24.81640625" style="18" customWidth="1"/>
    <col min="1295" max="1295" width="21.1796875" style="18" customWidth="1"/>
    <col min="1296" max="1296" width="21.453125" style="18" customWidth="1"/>
    <col min="1297" max="1297" width="27.81640625" style="18" customWidth="1"/>
    <col min="1298" max="1298" width="23.453125" style="18" customWidth="1"/>
    <col min="1299" max="1299" width="21.453125" style="18" customWidth="1"/>
    <col min="1300" max="1302" width="20.7265625" style="18" customWidth="1"/>
    <col min="1303" max="1303" width="32.26953125" style="18" bestFit="1" customWidth="1"/>
    <col min="1304" max="1304" width="20.7265625" style="18" customWidth="1"/>
    <col min="1305" max="1305" width="22" style="18" customWidth="1"/>
    <col min="1306" max="1309" width="21.26953125" style="18" customWidth="1"/>
    <col min="1310" max="1310" width="22.26953125" style="18" customWidth="1"/>
    <col min="1311" max="1312" width="11.453125" style="18"/>
    <col min="1313" max="1313" width="14.81640625" style="18" bestFit="1" customWidth="1"/>
    <col min="1314" max="1538" width="11.453125" style="18"/>
    <col min="1539" max="1539" width="34.453125" style="18" customWidth="1"/>
    <col min="1540" max="1541" width="19.453125" style="18" bestFit="1" customWidth="1"/>
    <col min="1542" max="1542" width="19.7265625" style="18" customWidth="1"/>
    <col min="1543" max="1544" width="20.453125" style="18" customWidth="1"/>
    <col min="1545" max="1546" width="19.7265625" style="18" customWidth="1"/>
    <col min="1547" max="1547" width="25.26953125" style="18" customWidth="1"/>
    <col min="1548" max="1548" width="26" style="18" customWidth="1"/>
    <col min="1549" max="1549" width="22.26953125" style="18" customWidth="1"/>
    <col min="1550" max="1550" width="24.81640625" style="18" customWidth="1"/>
    <col min="1551" max="1551" width="21.1796875" style="18" customWidth="1"/>
    <col min="1552" max="1552" width="21.453125" style="18" customWidth="1"/>
    <col min="1553" max="1553" width="27.81640625" style="18" customWidth="1"/>
    <col min="1554" max="1554" width="23.453125" style="18" customWidth="1"/>
    <col min="1555" max="1555" width="21.453125" style="18" customWidth="1"/>
    <col min="1556" max="1558" width="20.7265625" style="18" customWidth="1"/>
    <col min="1559" max="1559" width="32.26953125" style="18" bestFit="1" customWidth="1"/>
    <col min="1560" max="1560" width="20.7265625" style="18" customWidth="1"/>
    <col min="1561" max="1561" width="22" style="18" customWidth="1"/>
    <col min="1562" max="1565" width="21.26953125" style="18" customWidth="1"/>
    <col min="1566" max="1566" width="22.26953125" style="18" customWidth="1"/>
    <col min="1567" max="1568" width="11.453125" style="18"/>
    <col min="1569" max="1569" width="14.81640625" style="18" bestFit="1" customWidth="1"/>
    <col min="1570" max="1794" width="11.453125" style="18"/>
    <col min="1795" max="1795" width="34.453125" style="18" customWidth="1"/>
    <col min="1796" max="1797" width="19.453125" style="18" bestFit="1" customWidth="1"/>
    <col min="1798" max="1798" width="19.7265625" style="18" customWidth="1"/>
    <col min="1799" max="1800" width="20.453125" style="18" customWidth="1"/>
    <col min="1801" max="1802" width="19.7265625" style="18" customWidth="1"/>
    <col min="1803" max="1803" width="25.26953125" style="18" customWidth="1"/>
    <col min="1804" max="1804" width="26" style="18" customWidth="1"/>
    <col min="1805" max="1805" width="22.26953125" style="18" customWidth="1"/>
    <col min="1806" max="1806" width="24.81640625" style="18" customWidth="1"/>
    <col min="1807" max="1807" width="21.1796875" style="18" customWidth="1"/>
    <col min="1808" max="1808" width="21.453125" style="18" customWidth="1"/>
    <col min="1809" max="1809" width="27.81640625" style="18" customWidth="1"/>
    <col min="1810" max="1810" width="23.453125" style="18" customWidth="1"/>
    <col min="1811" max="1811" width="21.453125" style="18" customWidth="1"/>
    <col min="1812" max="1814" width="20.7265625" style="18" customWidth="1"/>
    <col min="1815" max="1815" width="32.26953125" style="18" bestFit="1" customWidth="1"/>
    <col min="1816" max="1816" width="20.7265625" style="18" customWidth="1"/>
    <col min="1817" max="1817" width="22" style="18" customWidth="1"/>
    <col min="1818" max="1821" width="21.26953125" style="18" customWidth="1"/>
    <col min="1822" max="1822" width="22.26953125" style="18" customWidth="1"/>
    <col min="1823" max="1824" width="11.453125" style="18"/>
    <col min="1825" max="1825" width="14.81640625" style="18" bestFit="1" customWidth="1"/>
    <col min="1826" max="2050" width="11.453125" style="18"/>
    <col min="2051" max="2051" width="34.453125" style="18" customWidth="1"/>
    <col min="2052" max="2053" width="19.453125" style="18" bestFit="1" customWidth="1"/>
    <col min="2054" max="2054" width="19.7265625" style="18" customWidth="1"/>
    <col min="2055" max="2056" width="20.453125" style="18" customWidth="1"/>
    <col min="2057" max="2058" width="19.7265625" style="18" customWidth="1"/>
    <col min="2059" max="2059" width="25.26953125" style="18" customWidth="1"/>
    <col min="2060" max="2060" width="26" style="18" customWidth="1"/>
    <col min="2061" max="2061" width="22.26953125" style="18" customWidth="1"/>
    <col min="2062" max="2062" width="24.81640625" style="18" customWidth="1"/>
    <col min="2063" max="2063" width="21.1796875" style="18" customWidth="1"/>
    <col min="2064" max="2064" width="21.453125" style="18" customWidth="1"/>
    <col min="2065" max="2065" width="27.81640625" style="18" customWidth="1"/>
    <col min="2066" max="2066" width="23.453125" style="18" customWidth="1"/>
    <col min="2067" max="2067" width="21.453125" style="18" customWidth="1"/>
    <col min="2068" max="2070" width="20.7265625" style="18" customWidth="1"/>
    <col min="2071" max="2071" width="32.26953125" style="18" bestFit="1" customWidth="1"/>
    <col min="2072" max="2072" width="20.7265625" style="18" customWidth="1"/>
    <col min="2073" max="2073" width="22" style="18" customWidth="1"/>
    <col min="2074" max="2077" width="21.26953125" style="18" customWidth="1"/>
    <col min="2078" max="2078" width="22.26953125" style="18" customWidth="1"/>
    <col min="2079" max="2080" width="11.453125" style="18"/>
    <col min="2081" max="2081" width="14.81640625" style="18" bestFit="1" customWidth="1"/>
    <col min="2082" max="2306" width="11.453125" style="18"/>
    <col min="2307" max="2307" width="34.453125" style="18" customWidth="1"/>
    <col min="2308" max="2309" width="19.453125" style="18" bestFit="1" customWidth="1"/>
    <col min="2310" max="2310" width="19.7265625" style="18" customWidth="1"/>
    <col min="2311" max="2312" width="20.453125" style="18" customWidth="1"/>
    <col min="2313" max="2314" width="19.7265625" style="18" customWidth="1"/>
    <col min="2315" max="2315" width="25.26953125" style="18" customWidth="1"/>
    <col min="2316" max="2316" width="26" style="18" customWidth="1"/>
    <col min="2317" max="2317" width="22.26953125" style="18" customWidth="1"/>
    <col min="2318" max="2318" width="24.81640625" style="18" customWidth="1"/>
    <col min="2319" max="2319" width="21.1796875" style="18" customWidth="1"/>
    <col min="2320" max="2320" width="21.453125" style="18" customWidth="1"/>
    <col min="2321" max="2321" width="27.81640625" style="18" customWidth="1"/>
    <col min="2322" max="2322" width="23.453125" style="18" customWidth="1"/>
    <col min="2323" max="2323" width="21.453125" style="18" customWidth="1"/>
    <col min="2324" max="2326" width="20.7265625" style="18" customWidth="1"/>
    <col min="2327" max="2327" width="32.26953125" style="18" bestFit="1" customWidth="1"/>
    <col min="2328" max="2328" width="20.7265625" style="18" customWidth="1"/>
    <col min="2329" max="2329" width="22" style="18" customWidth="1"/>
    <col min="2330" max="2333" width="21.26953125" style="18" customWidth="1"/>
    <col min="2334" max="2334" width="22.26953125" style="18" customWidth="1"/>
    <col min="2335" max="2336" width="11.453125" style="18"/>
    <col min="2337" max="2337" width="14.81640625" style="18" bestFit="1" customWidth="1"/>
    <col min="2338" max="2562" width="11.453125" style="18"/>
    <col min="2563" max="2563" width="34.453125" style="18" customWidth="1"/>
    <col min="2564" max="2565" width="19.453125" style="18" bestFit="1" customWidth="1"/>
    <col min="2566" max="2566" width="19.7265625" style="18" customWidth="1"/>
    <col min="2567" max="2568" width="20.453125" style="18" customWidth="1"/>
    <col min="2569" max="2570" width="19.7265625" style="18" customWidth="1"/>
    <col min="2571" max="2571" width="25.26953125" style="18" customWidth="1"/>
    <col min="2572" max="2572" width="26" style="18" customWidth="1"/>
    <col min="2573" max="2573" width="22.26953125" style="18" customWidth="1"/>
    <col min="2574" max="2574" width="24.81640625" style="18" customWidth="1"/>
    <col min="2575" max="2575" width="21.1796875" style="18" customWidth="1"/>
    <col min="2576" max="2576" width="21.453125" style="18" customWidth="1"/>
    <col min="2577" max="2577" width="27.81640625" style="18" customWidth="1"/>
    <col min="2578" max="2578" width="23.453125" style="18" customWidth="1"/>
    <col min="2579" max="2579" width="21.453125" style="18" customWidth="1"/>
    <col min="2580" max="2582" width="20.7265625" style="18" customWidth="1"/>
    <col min="2583" max="2583" width="32.26953125" style="18" bestFit="1" customWidth="1"/>
    <col min="2584" max="2584" width="20.7265625" style="18" customWidth="1"/>
    <col min="2585" max="2585" width="22" style="18" customWidth="1"/>
    <col min="2586" max="2589" width="21.26953125" style="18" customWidth="1"/>
    <col min="2590" max="2590" width="22.26953125" style="18" customWidth="1"/>
    <col min="2591" max="2592" width="11.453125" style="18"/>
    <col min="2593" max="2593" width="14.81640625" style="18" bestFit="1" customWidth="1"/>
    <col min="2594" max="2818" width="11.453125" style="18"/>
    <col min="2819" max="2819" width="34.453125" style="18" customWidth="1"/>
    <col min="2820" max="2821" width="19.453125" style="18" bestFit="1" customWidth="1"/>
    <col min="2822" max="2822" width="19.7265625" style="18" customWidth="1"/>
    <col min="2823" max="2824" width="20.453125" style="18" customWidth="1"/>
    <col min="2825" max="2826" width="19.7265625" style="18" customWidth="1"/>
    <col min="2827" max="2827" width="25.26953125" style="18" customWidth="1"/>
    <col min="2828" max="2828" width="26" style="18" customWidth="1"/>
    <col min="2829" max="2829" width="22.26953125" style="18" customWidth="1"/>
    <col min="2830" max="2830" width="24.81640625" style="18" customWidth="1"/>
    <col min="2831" max="2831" width="21.1796875" style="18" customWidth="1"/>
    <col min="2832" max="2832" width="21.453125" style="18" customWidth="1"/>
    <col min="2833" max="2833" width="27.81640625" style="18" customWidth="1"/>
    <col min="2834" max="2834" width="23.453125" style="18" customWidth="1"/>
    <col min="2835" max="2835" width="21.453125" style="18" customWidth="1"/>
    <col min="2836" max="2838" width="20.7265625" style="18" customWidth="1"/>
    <col min="2839" max="2839" width="32.26953125" style="18" bestFit="1" customWidth="1"/>
    <col min="2840" max="2840" width="20.7265625" style="18" customWidth="1"/>
    <col min="2841" max="2841" width="22" style="18" customWidth="1"/>
    <col min="2842" max="2845" width="21.26953125" style="18" customWidth="1"/>
    <col min="2846" max="2846" width="22.26953125" style="18" customWidth="1"/>
    <col min="2847" max="2848" width="11.453125" style="18"/>
    <col min="2849" max="2849" width="14.81640625" style="18" bestFit="1" customWidth="1"/>
    <col min="2850" max="3074" width="11.453125" style="18"/>
    <col min="3075" max="3075" width="34.453125" style="18" customWidth="1"/>
    <col min="3076" max="3077" width="19.453125" style="18" bestFit="1" customWidth="1"/>
    <col min="3078" max="3078" width="19.7265625" style="18" customWidth="1"/>
    <col min="3079" max="3080" width="20.453125" style="18" customWidth="1"/>
    <col min="3081" max="3082" width="19.7265625" style="18" customWidth="1"/>
    <col min="3083" max="3083" width="25.26953125" style="18" customWidth="1"/>
    <col min="3084" max="3084" width="26" style="18" customWidth="1"/>
    <col min="3085" max="3085" width="22.26953125" style="18" customWidth="1"/>
    <col min="3086" max="3086" width="24.81640625" style="18" customWidth="1"/>
    <col min="3087" max="3087" width="21.1796875" style="18" customWidth="1"/>
    <col min="3088" max="3088" width="21.453125" style="18" customWidth="1"/>
    <col min="3089" max="3089" width="27.81640625" style="18" customWidth="1"/>
    <col min="3090" max="3090" width="23.453125" style="18" customWidth="1"/>
    <col min="3091" max="3091" width="21.453125" style="18" customWidth="1"/>
    <col min="3092" max="3094" width="20.7265625" style="18" customWidth="1"/>
    <col min="3095" max="3095" width="32.26953125" style="18" bestFit="1" customWidth="1"/>
    <col min="3096" max="3096" width="20.7265625" style="18" customWidth="1"/>
    <col min="3097" max="3097" width="22" style="18" customWidth="1"/>
    <col min="3098" max="3101" width="21.26953125" style="18" customWidth="1"/>
    <col min="3102" max="3102" width="22.26953125" style="18" customWidth="1"/>
    <col min="3103" max="3104" width="11.453125" style="18"/>
    <col min="3105" max="3105" width="14.81640625" style="18" bestFit="1" customWidth="1"/>
    <col min="3106" max="3330" width="11.453125" style="18"/>
    <col min="3331" max="3331" width="34.453125" style="18" customWidth="1"/>
    <col min="3332" max="3333" width="19.453125" style="18" bestFit="1" customWidth="1"/>
    <col min="3334" max="3334" width="19.7265625" style="18" customWidth="1"/>
    <col min="3335" max="3336" width="20.453125" style="18" customWidth="1"/>
    <col min="3337" max="3338" width="19.7265625" style="18" customWidth="1"/>
    <col min="3339" max="3339" width="25.26953125" style="18" customWidth="1"/>
    <col min="3340" max="3340" width="26" style="18" customWidth="1"/>
    <col min="3341" max="3341" width="22.26953125" style="18" customWidth="1"/>
    <col min="3342" max="3342" width="24.81640625" style="18" customWidth="1"/>
    <col min="3343" max="3343" width="21.1796875" style="18" customWidth="1"/>
    <col min="3344" max="3344" width="21.453125" style="18" customWidth="1"/>
    <col min="3345" max="3345" width="27.81640625" style="18" customWidth="1"/>
    <col min="3346" max="3346" width="23.453125" style="18" customWidth="1"/>
    <col min="3347" max="3347" width="21.453125" style="18" customWidth="1"/>
    <col min="3348" max="3350" width="20.7265625" style="18" customWidth="1"/>
    <col min="3351" max="3351" width="32.26953125" style="18" bestFit="1" customWidth="1"/>
    <col min="3352" max="3352" width="20.7265625" style="18" customWidth="1"/>
    <col min="3353" max="3353" width="22" style="18" customWidth="1"/>
    <col min="3354" max="3357" width="21.26953125" style="18" customWidth="1"/>
    <col min="3358" max="3358" width="22.26953125" style="18" customWidth="1"/>
    <col min="3359" max="3360" width="11.453125" style="18"/>
    <col min="3361" max="3361" width="14.81640625" style="18" bestFit="1" customWidth="1"/>
    <col min="3362" max="3586" width="11.453125" style="18"/>
    <col min="3587" max="3587" width="34.453125" style="18" customWidth="1"/>
    <col min="3588" max="3589" width="19.453125" style="18" bestFit="1" customWidth="1"/>
    <col min="3590" max="3590" width="19.7265625" style="18" customWidth="1"/>
    <col min="3591" max="3592" width="20.453125" style="18" customWidth="1"/>
    <col min="3593" max="3594" width="19.7265625" style="18" customWidth="1"/>
    <col min="3595" max="3595" width="25.26953125" style="18" customWidth="1"/>
    <col min="3596" max="3596" width="26" style="18" customWidth="1"/>
    <col min="3597" max="3597" width="22.26953125" style="18" customWidth="1"/>
    <col min="3598" max="3598" width="24.81640625" style="18" customWidth="1"/>
    <col min="3599" max="3599" width="21.1796875" style="18" customWidth="1"/>
    <col min="3600" max="3600" width="21.453125" style="18" customWidth="1"/>
    <col min="3601" max="3601" width="27.81640625" style="18" customWidth="1"/>
    <col min="3602" max="3602" width="23.453125" style="18" customWidth="1"/>
    <col min="3603" max="3603" width="21.453125" style="18" customWidth="1"/>
    <col min="3604" max="3606" width="20.7265625" style="18" customWidth="1"/>
    <col min="3607" max="3607" width="32.26953125" style="18" bestFit="1" customWidth="1"/>
    <col min="3608" max="3608" width="20.7265625" style="18" customWidth="1"/>
    <col min="3609" max="3609" width="22" style="18" customWidth="1"/>
    <col min="3610" max="3613" width="21.26953125" style="18" customWidth="1"/>
    <col min="3614" max="3614" width="22.26953125" style="18" customWidth="1"/>
    <col min="3615" max="3616" width="11.453125" style="18"/>
    <col min="3617" max="3617" width="14.81640625" style="18" bestFit="1" customWidth="1"/>
    <col min="3618" max="3842" width="11.453125" style="18"/>
    <col min="3843" max="3843" width="34.453125" style="18" customWidth="1"/>
    <col min="3844" max="3845" width="19.453125" style="18" bestFit="1" customWidth="1"/>
    <col min="3846" max="3846" width="19.7265625" style="18" customWidth="1"/>
    <col min="3847" max="3848" width="20.453125" style="18" customWidth="1"/>
    <col min="3849" max="3850" width="19.7265625" style="18" customWidth="1"/>
    <col min="3851" max="3851" width="25.26953125" style="18" customWidth="1"/>
    <col min="3852" max="3852" width="26" style="18" customWidth="1"/>
    <col min="3853" max="3853" width="22.26953125" style="18" customWidth="1"/>
    <col min="3854" max="3854" width="24.81640625" style="18" customWidth="1"/>
    <col min="3855" max="3855" width="21.1796875" style="18" customWidth="1"/>
    <col min="3856" max="3856" width="21.453125" style="18" customWidth="1"/>
    <col min="3857" max="3857" width="27.81640625" style="18" customWidth="1"/>
    <col min="3858" max="3858" width="23.453125" style="18" customWidth="1"/>
    <col min="3859" max="3859" width="21.453125" style="18" customWidth="1"/>
    <col min="3860" max="3862" width="20.7265625" style="18" customWidth="1"/>
    <col min="3863" max="3863" width="32.26953125" style="18" bestFit="1" customWidth="1"/>
    <col min="3864" max="3864" width="20.7265625" style="18" customWidth="1"/>
    <col min="3865" max="3865" width="22" style="18" customWidth="1"/>
    <col min="3866" max="3869" width="21.26953125" style="18" customWidth="1"/>
    <col min="3870" max="3870" width="22.26953125" style="18" customWidth="1"/>
    <col min="3871" max="3872" width="11.453125" style="18"/>
    <col min="3873" max="3873" width="14.81640625" style="18" bestFit="1" customWidth="1"/>
    <col min="3874" max="4098" width="11.453125" style="18"/>
    <col min="4099" max="4099" width="34.453125" style="18" customWidth="1"/>
    <col min="4100" max="4101" width="19.453125" style="18" bestFit="1" customWidth="1"/>
    <col min="4102" max="4102" width="19.7265625" style="18" customWidth="1"/>
    <col min="4103" max="4104" width="20.453125" style="18" customWidth="1"/>
    <col min="4105" max="4106" width="19.7265625" style="18" customWidth="1"/>
    <col min="4107" max="4107" width="25.26953125" style="18" customWidth="1"/>
    <col min="4108" max="4108" width="26" style="18" customWidth="1"/>
    <col min="4109" max="4109" width="22.26953125" style="18" customWidth="1"/>
    <col min="4110" max="4110" width="24.81640625" style="18" customWidth="1"/>
    <col min="4111" max="4111" width="21.1796875" style="18" customWidth="1"/>
    <col min="4112" max="4112" width="21.453125" style="18" customWidth="1"/>
    <col min="4113" max="4113" width="27.81640625" style="18" customWidth="1"/>
    <col min="4114" max="4114" width="23.453125" style="18" customWidth="1"/>
    <col min="4115" max="4115" width="21.453125" style="18" customWidth="1"/>
    <col min="4116" max="4118" width="20.7265625" style="18" customWidth="1"/>
    <col min="4119" max="4119" width="32.26953125" style="18" bestFit="1" customWidth="1"/>
    <col min="4120" max="4120" width="20.7265625" style="18" customWidth="1"/>
    <col min="4121" max="4121" width="22" style="18" customWidth="1"/>
    <col min="4122" max="4125" width="21.26953125" style="18" customWidth="1"/>
    <col min="4126" max="4126" width="22.26953125" style="18" customWidth="1"/>
    <col min="4127" max="4128" width="11.453125" style="18"/>
    <col min="4129" max="4129" width="14.81640625" style="18" bestFit="1" customWidth="1"/>
    <col min="4130" max="4354" width="11.453125" style="18"/>
    <col min="4355" max="4355" width="34.453125" style="18" customWidth="1"/>
    <col min="4356" max="4357" width="19.453125" style="18" bestFit="1" customWidth="1"/>
    <col min="4358" max="4358" width="19.7265625" style="18" customWidth="1"/>
    <col min="4359" max="4360" width="20.453125" style="18" customWidth="1"/>
    <col min="4361" max="4362" width="19.7265625" style="18" customWidth="1"/>
    <col min="4363" max="4363" width="25.26953125" style="18" customWidth="1"/>
    <col min="4364" max="4364" width="26" style="18" customWidth="1"/>
    <col min="4365" max="4365" width="22.26953125" style="18" customWidth="1"/>
    <col min="4366" max="4366" width="24.81640625" style="18" customWidth="1"/>
    <col min="4367" max="4367" width="21.1796875" style="18" customWidth="1"/>
    <col min="4368" max="4368" width="21.453125" style="18" customWidth="1"/>
    <col min="4369" max="4369" width="27.81640625" style="18" customWidth="1"/>
    <col min="4370" max="4370" width="23.453125" style="18" customWidth="1"/>
    <col min="4371" max="4371" width="21.453125" style="18" customWidth="1"/>
    <col min="4372" max="4374" width="20.7265625" style="18" customWidth="1"/>
    <col min="4375" max="4375" width="32.26953125" style="18" bestFit="1" customWidth="1"/>
    <col min="4376" max="4376" width="20.7265625" style="18" customWidth="1"/>
    <col min="4377" max="4377" width="22" style="18" customWidth="1"/>
    <col min="4378" max="4381" width="21.26953125" style="18" customWidth="1"/>
    <col min="4382" max="4382" width="22.26953125" style="18" customWidth="1"/>
    <col min="4383" max="4384" width="11.453125" style="18"/>
    <col min="4385" max="4385" width="14.81640625" style="18" bestFit="1" customWidth="1"/>
    <col min="4386" max="4610" width="11.453125" style="18"/>
    <col min="4611" max="4611" width="34.453125" style="18" customWidth="1"/>
    <col min="4612" max="4613" width="19.453125" style="18" bestFit="1" customWidth="1"/>
    <col min="4614" max="4614" width="19.7265625" style="18" customWidth="1"/>
    <col min="4615" max="4616" width="20.453125" style="18" customWidth="1"/>
    <col min="4617" max="4618" width="19.7265625" style="18" customWidth="1"/>
    <col min="4619" max="4619" width="25.26953125" style="18" customWidth="1"/>
    <col min="4620" max="4620" width="26" style="18" customWidth="1"/>
    <col min="4621" max="4621" width="22.26953125" style="18" customWidth="1"/>
    <col min="4622" max="4622" width="24.81640625" style="18" customWidth="1"/>
    <col min="4623" max="4623" width="21.1796875" style="18" customWidth="1"/>
    <col min="4624" max="4624" width="21.453125" style="18" customWidth="1"/>
    <col min="4625" max="4625" width="27.81640625" style="18" customWidth="1"/>
    <col min="4626" max="4626" width="23.453125" style="18" customWidth="1"/>
    <col min="4627" max="4627" width="21.453125" style="18" customWidth="1"/>
    <col min="4628" max="4630" width="20.7265625" style="18" customWidth="1"/>
    <col min="4631" max="4631" width="32.26953125" style="18" bestFit="1" customWidth="1"/>
    <col min="4632" max="4632" width="20.7265625" style="18" customWidth="1"/>
    <col min="4633" max="4633" width="22" style="18" customWidth="1"/>
    <col min="4634" max="4637" width="21.26953125" style="18" customWidth="1"/>
    <col min="4638" max="4638" width="22.26953125" style="18" customWidth="1"/>
    <col min="4639" max="4640" width="11.453125" style="18"/>
    <col min="4641" max="4641" width="14.81640625" style="18" bestFit="1" customWidth="1"/>
    <col min="4642" max="4866" width="11.453125" style="18"/>
    <col min="4867" max="4867" width="34.453125" style="18" customWidth="1"/>
    <col min="4868" max="4869" width="19.453125" style="18" bestFit="1" customWidth="1"/>
    <col min="4870" max="4870" width="19.7265625" style="18" customWidth="1"/>
    <col min="4871" max="4872" width="20.453125" style="18" customWidth="1"/>
    <col min="4873" max="4874" width="19.7265625" style="18" customWidth="1"/>
    <col min="4875" max="4875" width="25.26953125" style="18" customWidth="1"/>
    <col min="4876" max="4876" width="26" style="18" customWidth="1"/>
    <col min="4877" max="4877" width="22.26953125" style="18" customWidth="1"/>
    <col min="4878" max="4878" width="24.81640625" style="18" customWidth="1"/>
    <col min="4879" max="4879" width="21.1796875" style="18" customWidth="1"/>
    <col min="4880" max="4880" width="21.453125" style="18" customWidth="1"/>
    <col min="4881" max="4881" width="27.81640625" style="18" customWidth="1"/>
    <col min="4882" max="4882" width="23.453125" style="18" customWidth="1"/>
    <col min="4883" max="4883" width="21.453125" style="18" customWidth="1"/>
    <col min="4884" max="4886" width="20.7265625" style="18" customWidth="1"/>
    <col min="4887" max="4887" width="32.26953125" style="18" bestFit="1" customWidth="1"/>
    <col min="4888" max="4888" width="20.7265625" style="18" customWidth="1"/>
    <col min="4889" max="4889" width="22" style="18" customWidth="1"/>
    <col min="4890" max="4893" width="21.26953125" style="18" customWidth="1"/>
    <col min="4894" max="4894" width="22.26953125" style="18" customWidth="1"/>
    <col min="4895" max="4896" width="11.453125" style="18"/>
    <col min="4897" max="4897" width="14.81640625" style="18" bestFit="1" customWidth="1"/>
    <col min="4898" max="5122" width="11.453125" style="18"/>
    <col min="5123" max="5123" width="34.453125" style="18" customWidth="1"/>
    <col min="5124" max="5125" width="19.453125" style="18" bestFit="1" customWidth="1"/>
    <col min="5126" max="5126" width="19.7265625" style="18" customWidth="1"/>
    <col min="5127" max="5128" width="20.453125" style="18" customWidth="1"/>
    <col min="5129" max="5130" width="19.7265625" style="18" customWidth="1"/>
    <col min="5131" max="5131" width="25.26953125" style="18" customWidth="1"/>
    <col min="5132" max="5132" width="26" style="18" customWidth="1"/>
    <col min="5133" max="5133" width="22.26953125" style="18" customWidth="1"/>
    <col min="5134" max="5134" width="24.81640625" style="18" customWidth="1"/>
    <col min="5135" max="5135" width="21.1796875" style="18" customWidth="1"/>
    <col min="5136" max="5136" width="21.453125" style="18" customWidth="1"/>
    <col min="5137" max="5137" width="27.81640625" style="18" customWidth="1"/>
    <col min="5138" max="5138" width="23.453125" style="18" customWidth="1"/>
    <col min="5139" max="5139" width="21.453125" style="18" customWidth="1"/>
    <col min="5140" max="5142" width="20.7265625" style="18" customWidth="1"/>
    <col min="5143" max="5143" width="32.26953125" style="18" bestFit="1" customWidth="1"/>
    <col min="5144" max="5144" width="20.7265625" style="18" customWidth="1"/>
    <col min="5145" max="5145" width="22" style="18" customWidth="1"/>
    <col min="5146" max="5149" width="21.26953125" style="18" customWidth="1"/>
    <col min="5150" max="5150" width="22.26953125" style="18" customWidth="1"/>
    <col min="5151" max="5152" width="11.453125" style="18"/>
    <col min="5153" max="5153" width="14.81640625" style="18" bestFit="1" customWidth="1"/>
    <col min="5154" max="5378" width="11.453125" style="18"/>
    <col min="5379" max="5379" width="34.453125" style="18" customWidth="1"/>
    <col min="5380" max="5381" width="19.453125" style="18" bestFit="1" customWidth="1"/>
    <col min="5382" max="5382" width="19.7265625" style="18" customWidth="1"/>
    <col min="5383" max="5384" width="20.453125" style="18" customWidth="1"/>
    <col min="5385" max="5386" width="19.7265625" style="18" customWidth="1"/>
    <col min="5387" max="5387" width="25.26953125" style="18" customWidth="1"/>
    <col min="5388" max="5388" width="26" style="18" customWidth="1"/>
    <col min="5389" max="5389" width="22.26953125" style="18" customWidth="1"/>
    <col min="5390" max="5390" width="24.81640625" style="18" customWidth="1"/>
    <col min="5391" max="5391" width="21.1796875" style="18" customWidth="1"/>
    <col min="5392" max="5392" width="21.453125" style="18" customWidth="1"/>
    <col min="5393" max="5393" width="27.81640625" style="18" customWidth="1"/>
    <col min="5394" max="5394" width="23.453125" style="18" customWidth="1"/>
    <col min="5395" max="5395" width="21.453125" style="18" customWidth="1"/>
    <col min="5396" max="5398" width="20.7265625" style="18" customWidth="1"/>
    <col min="5399" max="5399" width="32.26953125" style="18" bestFit="1" customWidth="1"/>
    <col min="5400" max="5400" width="20.7265625" style="18" customWidth="1"/>
    <col min="5401" max="5401" width="22" style="18" customWidth="1"/>
    <col min="5402" max="5405" width="21.26953125" style="18" customWidth="1"/>
    <col min="5406" max="5406" width="22.26953125" style="18" customWidth="1"/>
    <col min="5407" max="5408" width="11.453125" style="18"/>
    <col min="5409" max="5409" width="14.81640625" style="18" bestFit="1" customWidth="1"/>
    <col min="5410" max="5634" width="11.453125" style="18"/>
    <col min="5635" max="5635" width="34.453125" style="18" customWidth="1"/>
    <col min="5636" max="5637" width="19.453125" style="18" bestFit="1" customWidth="1"/>
    <col min="5638" max="5638" width="19.7265625" style="18" customWidth="1"/>
    <col min="5639" max="5640" width="20.453125" style="18" customWidth="1"/>
    <col min="5641" max="5642" width="19.7265625" style="18" customWidth="1"/>
    <col min="5643" max="5643" width="25.26953125" style="18" customWidth="1"/>
    <col min="5644" max="5644" width="26" style="18" customWidth="1"/>
    <col min="5645" max="5645" width="22.26953125" style="18" customWidth="1"/>
    <col min="5646" max="5646" width="24.81640625" style="18" customWidth="1"/>
    <col min="5647" max="5647" width="21.1796875" style="18" customWidth="1"/>
    <col min="5648" max="5648" width="21.453125" style="18" customWidth="1"/>
    <col min="5649" max="5649" width="27.81640625" style="18" customWidth="1"/>
    <col min="5650" max="5650" width="23.453125" style="18" customWidth="1"/>
    <col min="5651" max="5651" width="21.453125" style="18" customWidth="1"/>
    <col min="5652" max="5654" width="20.7265625" style="18" customWidth="1"/>
    <col min="5655" max="5655" width="32.26953125" style="18" bestFit="1" customWidth="1"/>
    <col min="5656" max="5656" width="20.7265625" style="18" customWidth="1"/>
    <col min="5657" max="5657" width="22" style="18" customWidth="1"/>
    <col min="5658" max="5661" width="21.26953125" style="18" customWidth="1"/>
    <col min="5662" max="5662" width="22.26953125" style="18" customWidth="1"/>
    <col min="5663" max="5664" width="11.453125" style="18"/>
    <col min="5665" max="5665" width="14.81640625" style="18" bestFit="1" customWidth="1"/>
    <col min="5666" max="5890" width="11.453125" style="18"/>
    <col min="5891" max="5891" width="34.453125" style="18" customWidth="1"/>
    <col min="5892" max="5893" width="19.453125" style="18" bestFit="1" customWidth="1"/>
    <col min="5894" max="5894" width="19.7265625" style="18" customWidth="1"/>
    <col min="5895" max="5896" width="20.453125" style="18" customWidth="1"/>
    <col min="5897" max="5898" width="19.7265625" style="18" customWidth="1"/>
    <col min="5899" max="5899" width="25.26953125" style="18" customWidth="1"/>
    <col min="5900" max="5900" width="26" style="18" customWidth="1"/>
    <col min="5901" max="5901" width="22.26953125" style="18" customWidth="1"/>
    <col min="5902" max="5902" width="24.81640625" style="18" customWidth="1"/>
    <col min="5903" max="5903" width="21.1796875" style="18" customWidth="1"/>
    <col min="5904" max="5904" width="21.453125" style="18" customWidth="1"/>
    <col min="5905" max="5905" width="27.81640625" style="18" customWidth="1"/>
    <col min="5906" max="5906" width="23.453125" style="18" customWidth="1"/>
    <col min="5907" max="5907" width="21.453125" style="18" customWidth="1"/>
    <col min="5908" max="5910" width="20.7265625" style="18" customWidth="1"/>
    <col min="5911" max="5911" width="32.26953125" style="18" bestFit="1" customWidth="1"/>
    <col min="5912" max="5912" width="20.7265625" style="18" customWidth="1"/>
    <col min="5913" max="5913" width="22" style="18" customWidth="1"/>
    <col min="5914" max="5917" width="21.26953125" style="18" customWidth="1"/>
    <col min="5918" max="5918" width="22.26953125" style="18" customWidth="1"/>
    <col min="5919" max="5920" width="11.453125" style="18"/>
    <col min="5921" max="5921" width="14.81640625" style="18" bestFit="1" customWidth="1"/>
    <col min="5922" max="6146" width="11.453125" style="18"/>
    <col min="6147" max="6147" width="34.453125" style="18" customWidth="1"/>
    <col min="6148" max="6149" width="19.453125" style="18" bestFit="1" customWidth="1"/>
    <col min="6150" max="6150" width="19.7265625" style="18" customWidth="1"/>
    <col min="6151" max="6152" width="20.453125" style="18" customWidth="1"/>
    <col min="6153" max="6154" width="19.7265625" style="18" customWidth="1"/>
    <col min="6155" max="6155" width="25.26953125" style="18" customWidth="1"/>
    <col min="6156" max="6156" width="26" style="18" customWidth="1"/>
    <col min="6157" max="6157" width="22.26953125" style="18" customWidth="1"/>
    <col min="6158" max="6158" width="24.81640625" style="18" customWidth="1"/>
    <col min="6159" max="6159" width="21.1796875" style="18" customWidth="1"/>
    <col min="6160" max="6160" width="21.453125" style="18" customWidth="1"/>
    <col min="6161" max="6161" width="27.81640625" style="18" customWidth="1"/>
    <col min="6162" max="6162" width="23.453125" style="18" customWidth="1"/>
    <col min="6163" max="6163" width="21.453125" style="18" customWidth="1"/>
    <col min="6164" max="6166" width="20.7265625" style="18" customWidth="1"/>
    <col min="6167" max="6167" width="32.26953125" style="18" bestFit="1" customWidth="1"/>
    <col min="6168" max="6168" width="20.7265625" style="18" customWidth="1"/>
    <col min="6169" max="6169" width="22" style="18" customWidth="1"/>
    <col min="6170" max="6173" width="21.26953125" style="18" customWidth="1"/>
    <col min="6174" max="6174" width="22.26953125" style="18" customWidth="1"/>
    <col min="6175" max="6176" width="11.453125" style="18"/>
    <col min="6177" max="6177" width="14.81640625" style="18" bestFit="1" customWidth="1"/>
    <col min="6178" max="6402" width="11.453125" style="18"/>
    <col min="6403" max="6403" width="34.453125" style="18" customWidth="1"/>
    <col min="6404" max="6405" width="19.453125" style="18" bestFit="1" customWidth="1"/>
    <col min="6406" max="6406" width="19.7265625" style="18" customWidth="1"/>
    <col min="6407" max="6408" width="20.453125" style="18" customWidth="1"/>
    <col min="6409" max="6410" width="19.7265625" style="18" customWidth="1"/>
    <col min="6411" max="6411" width="25.26953125" style="18" customWidth="1"/>
    <col min="6412" max="6412" width="26" style="18" customWidth="1"/>
    <col min="6413" max="6413" width="22.26953125" style="18" customWidth="1"/>
    <col min="6414" max="6414" width="24.81640625" style="18" customWidth="1"/>
    <col min="6415" max="6415" width="21.1796875" style="18" customWidth="1"/>
    <col min="6416" max="6416" width="21.453125" style="18" customWidth="1"/>
    <col min="6417" max="6417" width="27.81640625" style="18" customWidth="1"/>
    <col min="6418" max="6418" width="23.453125" style="18" customWidth="1"/>
    <col min="6419" max="6419" width="21.453125" style="18" customWidth="1"/>
    <col min="6420" max="6422" width="20.7265625" style="18" customWidth="1"/>
    <col min="6423" max="6423" width="32.26953125" style="18" bestFit="1" customWidth="1"/>
    <col min="6424" max="6424" width="20.7265625" style="18" customWidth="1"/>
    <col min="6425" max="6425" width="22" style="18" customWidth="1"/>
    <col min="6426" max="6429" width="21.26953125" style="18" customWidth="1"/>
    <col min="6430" max="6430" width="22.26953125" style="18" customWidth="1"/>
    <col min="6431" max="6432" width="11.453125" style="18"/>
    <col min="6433" max="6433" width="14.81640625" style="18" bestFit="1" customWidth="1"/>
    <col min="6434" max="6658" width="11.453125" style="18"/>
    <col min="6659" max="6659" width="34.453125" style="18" customWidth="1"/>
    <col min="6660" max="6661" width="19.453125" style="18" bestFit="1" customWidth="1"/>
    <col min="6662" max="6662" width="19.7265625" style="18" customWidth="1"/>
    <col min="6663" max="6664" width="20.453125" style="18" customWidth="1"/>
    <col min="6665" max="6666" width="19.7265625" style="18" customWidth="1"/>
    <col min="6667" max="6667" width="25.26953125" style="18" customWidth="1"/>
    <col min="6668" max="6668" width="26" style="18" customWidth="1"/>
    <col min="6669" max="6669" width="22.26953125" style="18" customWidth="1"/>
    <col min="6670" max="6670" width="24.81640625" style="18" customWidth="1"/>
    <col min="6671" max="6671" width="21.1796875" style="18" customWidth="1"/>
    <col min="6672" max="6672" width="21.453125" style="18" customWidth="1"/>
    <col min="6673" max="6673" width="27.81640625" style="18" customWidth="1"/>
    <col min="6674" max="6674" width="23.453125" style="18" customWidth="1"/>
    <col min="6675" max="6675" width="21.453125" style="18" customWidth="1"/>
    <col min="6676" max="6678" width="20.7265625" style="18" customWidth="1"/>
    <col min="6679" max="6679" width="32.26953125" style="18" bestFit="1" customWidth="1"/>
    <col min="6680" max="6680" width="20.7265625" style="18" customWidth="1"/>
    <col min="6681" max="6681" width="22" style="18" customWidth="1"/>
    <col min="6682" max="6685" width="21.26953125" style="18" customWidth="1"/>
    <col min="6686" max="6686" width="22.26953125" style="18" customWidth="1"/>
    <col min="6687" max="6688" width="11.453125" style="18"/>
    <col min="6689" max="6689" width="14.81640625" style="18" bestFit="1" customWidth="1"/>
    <col min="6690" max="6914" width="11.453125" style="18"/>
    <col min="6915" max="6915" width="34.453125" style="18" customWidth="1"/>
    <col min="6916" max="6917" width="19.453125" style="18" bestFit="1" customWidth="1"/>
    <col min="6918" max="6918" width="19.7265625" style="18" customWidth="1"/>
    <col min="6919" max="6920" width="20.453125" style="18" customWidth="1"/>
    <col min="6921" max="6922" width="19.7265625" style="18" customWidth="1"/>
    <col min="6923" max="6923" width="25.26953125" style="18" customWidth="1"/>
    <col min="6924" max="6924" width="26" style="18" customWidth="1"/>
    <col min="6925" max="6925" width="22.26953125" style="18" customWidth="1"/>
    <col min="6926" max="6926" width="24.81640625" style="18" customWidth="1"/>
    <col min="6927" max="6927" width="21.1796875" style="18" customWidth="1"/>
    <col min="6928" max="6928" width="21.453125" style="18" customWidth="1"/>
    <col min="6929" max="6929" width="27.81640625" style="18" customWidth="1"/>
    <col min="6930" max="6930" width="23.453125" style="18" customWidth="1"/>
    <col min="6931" max="6931" width="21.453125" style="18" customWidth="1"/>
    <col min="6932" max="6934" width="20.7265625" style="18" customWidth="1"/>
    <col min="6935" max="6935" width="32.26953125" style="18" bestFit="1" customWidth="1"/>
    <col min="6936" max="6936" width="20.7265625" style="18" customWidth="1"/>
    <col min="6937" max="6937" width="22" style="18" customWidth="1"/>
    <col min="6938" max="6941" width="21.26953125" style="18" customWidth="1"/>
    <col min="6942" max="6942" width="22.26953125" style="18" customWidth="1"/>
    <col min="6943" max="6944" width="11.453125" style="18"/>
    <col min="6945" max="6945" width="14.81640625" style="18" bestFit="1" customWidth="1"/>
    <col min="6946" max="7170" width="11.453125" style="18"/>
    <col min="7171" max="7171" width="34.453125" style="18" customWidth="1"/>
    <col min="7172" max="7173" width="19.453125" style="18" bestFit="1" customWidth="1"/>
    <col min="7174" max="7174" width="19.7265625" style="18" customWidth="1"/>
    <col min="7175" max="7176" width="20.453125" style="18" customWidth="1"/>
    <col min="7177" max="7178" width="19.7265625" style="18" customWidth="1"/>
    <col min="7179" max="7179" width="25.26953125" style="18" customWidth="1"/>
    <col min="7180" max="7180" width="26" style="18" customWidth="1"/>
    <col min="7181" max="7181" width="22.26953125" style="18" customWidth="1"/>
    <col min="7182" max="7182" width="24.81640625" style="18" customWidth="1"/>
    <col min="7183" max="7183" width="21.1796875" style="18" customWidth="1"/>
    <col min="7184" max="7184" width="21.453125" style="18" customWidth="1"/>
    <col min="7185" max="7185" width="27.81640625" style="18" customWidth="1"/>
    <col min="7186" max="7186" width="23.453125" style="18" customWidth="1"/>
    <col min="7187" max="7187" width="21.453125" style="18" customWidth="1"/>
    <col min="7188" max="7190" width="20.7265625" style="18" customWidth="1"/>
    <col min="7191" max="7191" width="32.26953125" style="18" bestFit="1" customWidth="1"/>
    <col min="7192" max="7192" width="20.7265625" style="18" customWidth="1"/>
    <col min="7193" max="7193" width="22" style="18" customWidth="1"/>
    <col min="7194" max="7197" width="21.26953125" style="18" customWidth="1"/>
    <col min="7198" max="7198" width="22.26953125" style="18" customWidth="1"/>
    <col min="7199" max="7200" width="11.453125" style="18"/>
    <col min="7201" max="7201" width="14.81640625" style="18" bestFit="1" customWidth="1"/>
    <col min="7202" max="7426" width="11.453125" style="18"/>
    <col min="7427" max="7427" width="34.453125" style="18" customWidth="1"/>
    <col min="7428" max="7429" width="19.453125" style="18" bestFit="1" customWidth="1"/>
    <col min="7430" max="7430" width="19.7265625" style="18" customWidth="1"/>
    <col min="7431" max="7432" width="20.453125" style="18" customWidth="1"/>
    <col min="7433" max="7434" width="19.7265625" style="18" customWidth="1"/>
    <col min="7435" max="7435" width="25.26953125" style="18" customWidth="1"/>
    <col min="7436" max="7436" width="26" style="18" customWidth="1"/>
    <col min="7437" max="7437" width="22.26953125" style="18" customWidth="1"/>
    <col min="7438" max="7438" width="24.81640625" style="18" customWidth="1"/>
    <col min="7439" max="7439" width="21.1796875" style="18" customWidth="1"/>
    <col min="7440" max="7440" width="21.453125" style="18" customWidth="1"/>
    <col min="7441" max="7441" width="27.81640625" style="18" customWidth="1"/>
    <col min="7442" max="7442" width="23.453125" style="18" customWidth="1"/>
    <col min="7443" max="7443" width="21.453125" style="18" customWidth="1"/>
    <col min="7444" max="7446" width="20.7265625" style="18" customWidth="1"/>
    <col min="7447" max="7447" width="32.26953125" style="18" bestFit="1" customWidth="1"/>
    <col min="7448" max="7448" width="20.7265625" style="18" customWidth="1"/>
    <col min="7449" max="7449" width="22" style="18" customWidth="1"/>
    <col min="7450" max="7453" width="21.26953125" style="18" customWidth="1"/>
    <col min="7454" max="7454" width="22.26953125" style="18" customWidth="1"/>
    <col min="7455" max="7456" width="11.453125" style="18"/>
    <col min="7457" max="7457" width="14.81640625" style="18" bestFit="1" customWidth="1"/>
    <col min="7458" max="7682" width="11.453125" style="18"/>
    <col min="7683" max="7683" width="34.453125" style="18" customWidth="1"/>
    <col min="7684" max="7685" width="19.453125" style="18" bestFit="1" customWidth="1"/>
    <col min="7686" max="7686" width="19.7265625" style="18" customWidth="1"/>
    <col min="7687" max="7688" width="20.453125" style="18" customWidth="1"/>
    <col min="7689" max="7690" width="19.7265625" style="18" customWidth="1"/>
    <col min="7691" max="7691" width="25.26953125" style="18" customWidth="1"/>
    <col min="7692" max="7692" width="26" style="18" customWidth="1"/>
    <col min="7693" max="7693" width="22.26953125" style="18" customWidth="1"/>
    <col min="7694" max="7694" width="24.81640625" style="18" customWidth="1"/>
    <col min="7695" max="7695" width="21.1796875" style="18" customWidth="1"/>
    <col min="7696" max="7696" width="21.453125" style="18" customWidth="1"/>
    <col min="7697" max="7697" width="27.81640625" style="18" customWidth="1"/>
    <col min="7698" max="7698" width="23.453125" style="18" customWidth="1"/>
    <col min="7699" max="7699" width="21.453125" style="18" customWidth="1"/>
    <col min="7700" max="7702" width="20.7265625" style="18" customWidth="1"/>
    <col min="7703" max="7703" width="32.26953125" style="18" bestFit="1" customWidth="1"/>
    <col min="7704" max="7704" width="20.7265625" style="18" customWidth="1"/>
    <col min="7705" max="7705" width="22" style="18" customWidth="1"/>
    <col min="7706" max="7709" width="21.26953125" style="18" customWidth="1"/>
    <col min="7710" max="7710" width="22.26953125" style="18" customWidth="1"/>
    <col min="7711" max="7712" width="11.453125" style="18"/>
    <col min="7713" max="7713" width="14.81640625" style="18" bestFit="1" customWidth="1"/>
    <col min="7714" max="7938" width="11.453125" style="18"/>
    <col min="7939" max="7939" width="34.453125" style="18" customWidth="1"/>
    <col min="7940" max="7941" width="19.453125" style="18" bestFit="1" customWidth="1"/>
    <col min="7942" max="7942" width="19.7265625" style="18" customWidth="1"/>
    <col min="7943" max="7944" width="20.453125" style="18" customWidth="1"/>
    <col min="7945" max="7946" width="19.7265625" style="18" customWidth="1"/>
    <col min="7947" max="7947" width="25.26953125" style="18" customWidth="1"/>
    <col min="7948" max="7948" width="26" style="18" customWidth="1"/>
    <col min="7949" max="7949" width="22.26953125" style="18" customWidth="1"/>
    <col min="7950" max="7950" width="24.81640625" style="18" customWidth="1"/>
    <col min="7951" max="7951" width="21.1796875" style="18" customWidth="1"/>
    <col min="7952" max="7952" width="21.453125" style="18" customWidth="1"/>
    <col min="7953" max="7953" width="27.81640625" style="18" customWidth="1"/>
    <col min="7954" max="7954" width="23.453125" style="18" customWidth="1"/>
    <col min="7955" max="7955" width="21.453125" style="18" customWidth="1"/>
    <col min="7956" max="7958" width="20.7265625" style="18" customWidth="1"/>
    <col min="7959" max="7959" width="32.26953125" style="18" bestFit="1" customWidth="1"/>
    <col min="7960" max="7960" width="20.7265625" style="18" customWidth="1"/>
    <col min="7961" max="7961" width="22" style="18" customWidth="1"/>
    <col min="7962" max="7965" width="21.26953125" style="18" customWidth="1"/>
    <col min="7966" max="7966" width="22.26953125" style="18" customWidth="1"/>
    <col min="7967" max="7968" width="11.453125" style="18"/>
    <col min="7969" max="7969" width="14.81640625" style="18" bestFit="1" customWidth="1"/>
    <col min="7970" max="8194" width="11.453125" style="18"/>
    <col min="8195" max="8195" width="34.453125" style="18" customWidth="1"/>
    <col min="8196" max="8197" width="19.453125" style="18" bestFit="1" customWidth="1"/>
    <col min="8198" max="8198" width="19.7265625" style="18" customWidth="1"/>
    <col min="8199" max="8200" width="20.453125" style="18" customWidth="1"/>
    <col min="8201" max="8202" width="19.7265625" style="18" customWidth="1"/>
    <col min="8203" max="8203" width="25.26953125" style="18" customWidth="1"/>
    <col min="8204" max="8204" width="26" style="18" customWidth="1"/>
    <col min="8205" max="8205" width="22.26953125" style="18" customWidth="1"/>
    <col min="8206" max="8206" width="24.81640625" style="18" customWidth="1"/>
    <col min="8207" max="8207" width="21.1796875" style="18" customWidth="1"/>
    <col min="8208" max="8208" width="21.453125" style="18" customWidth="1"/>
    <col min="8209" max="8209" width="27.81640625" style="18" customWidth="1"/>
    <col min="8210" max="8210" width="23.453125" style="18" customWidth="1"/>
    <col min="8211" max="8211" width="21.453125" style="18" customWidth="1"/>
    <col min="8212" max="8214" width="20.7265625" style="18" customWidth="1"/>
    <col min="8215" max="8215" width="32.26953125" style="18" bestFit="1" customWidth="1"/>
    <col min="8216" max="8216" width="20.7265625" style="18" customWidth="1"/>
    <col min="8217" max="8217" width="22" style="18" customWidth="1"/>
    <col min="8218" max="8221" width="21.26953125" style="18" customWidth="1"/>
    <col min="8222" max="8222" width="22.26953125" style="18" customWidth="1"/>
    <col min="8223" max="8224" width="11.453125" style="18"/>
    <col min="8225" max="8225" width="14.81640625" style="18" bestFit="1" customWidth="1"/>
    <col min="8226" max="8450" width="11.453125" style="18"/>
    <col min="8451" max="8451" width="34.453125" style="18" customWidth="1"/>
    <col min="8452" max="8453" width="19.453125" style="18" bestFit="1" customWidth="1"/>
    <col min="8454" max="8454" width="19.7265625" style="18" customWidth="1"/>
    <col min="8455" max="8456" width="20.453125" style="18" customWidth="1"/>
    <col min="8457" max="8458" width="19.7265625" style="18" customWidth="1"/>
    <col min="8459" max="8459" width="25.26953125" style="18" customWidth="1"/>
    <col min="8460" max="8460" width="26" style="18" customWidth="1"/>
    <col min="8461" max="8461" width="22.26953125" style="18" customWidth="1"/>
    <col min="8462" max="8462" width="24.81640625" style="18" customWidth="1"/>
    <col min="8463" max="8463" width="21.1796875" style="18" customWidth="1"/>
    <col min="8464" max="8464" width="21.453125" style="18" customWidth="1"/>
    <col min="8465" max="8465" width="27.81640625" style="18" customWidth="1"/>
    <col min="8466" max="8466" width="23.453125" style="18" customWidth="1"/>
    <col min="8467" max="8467" width="21.453125" style="18" customWidth="1"/>
    <col min="8468" max="8470" width="20.7265625" style="18" customWidth="1"/>
    <col min="8471" max="8471" width="32.26953125" style="18" bestFit="1" customWidth="1"/>
    <col min="8472" max="8472" width="20.7265625" style="18" customWidth="1"/>
    <col min="8473" max="8473" width="22" style="18" customWidth="1"/>
    <col min="8474" max="8477" width="21.26953125" style="18" customWidth="1"/>
    <col min="8478" max="8478" width="22.26953125" style="18" customWidth="1"/>
    <col min="8479" max="8480" width="11.453125" style="18"/>
    <col min="8481" max="8481" width="14.81640625" style="18" bestFit="1" customWidth="1"/>
    <col min="8482" max="8706" width="11.453125" style="18"/>
    <col min="8707" max="8707" width="34.453125" style="18" customWidth="1"/>
    <col min="8708" max="8709" width="19.453125" style="18" bestFit="1" customWidth="1"/>
    <col min="8710" max="8710" width="19.7265625" style="18" customWidth="1"/>
    <col min="8711" max="8712" width="20.453125" style="18" customWidth="1"/>
    <col min="8713" max="8714" width="19.7265625" style="18" customWidth="1"/>
    <col min="8715" max="8715" width="25.26953125" style="18" customWidth="1"/>
    <col min="8716" max="8716" width="26" style="18" customWidth="1"/>
    <col min="8717" max="8717" width="22.26953125" style="18" customWidth="1"/>
    <col min="8718" max="8718" width="24.81640625" style="18" customWidth="1"/>
    <col min="8719" max="8719" width="21.1796875" style="18" customWidth="1"/>
    <col min="8720" max="8720" width="21.453125" style="18" customWidth="1"/>
    <col min="8721" max="8721" width="27.81640625" style="18" customWidth="1"/>
    <col min="8722" max="8722" width="23.453125" style="18" customWidth="1"/>
    <col min="8723" max="8723" width="21.453125" style="18" customWidth="1"/>
    <col min="8724" max="8726" width="20.7265625" style="18" customWidth="1"/>
    <col min="8727" max="8727" width="32.26953125" style="18" bestFit="1" customWidth="1"/>
    <col min="8728" max="8728" width="20.7265625" style="18" customWidth="1"/>
    <col min="8729" max="8729" width="22" style="18" customWidth="1"/>
    <col min="8730" max="8733" width="21.26953125" style="18" customWidth="1"/>
    <col min="8734" max="8734" width="22.26953125" style="18" customWidth="1"/>
    <col min="8735" max="8736" width="11.453125" style="18"/>
    <col min="8737" max="8737" width="14.81640625" style="18" bestFit="1" customWidth="1"/>
    <col min="8738" max="8962" width="11.453125" style="18"/>
    <col min="8963" max="8963" width="34.453125" style="18" customWidth="1"/>
    <col min="8964" max="8965" width="19.453125" style="18" bestFit="1" customWidth="1"/>
    <col min="8966" max="8966" width="19.7265625" style="18" customWidth="1"/>
    <col min="8967" max="8968" width="20.453125" style="18" customWidth="1"/>
    <col min="8969" max="8970" width="19.7265625" style="18" customWidth="1"/>
    <col min="8971" max="8971" width="25.26953125" style="18" customWidth="1"/>
    <col min="8972" max="8972" width="26" style="18" customWidth="1"/>
    <col min="8973" max="8973" width="22.26953125" style="18" customWidth="1"/>
    <col min="8974" max="8974" width="24.81640625" style="18" customWidth="1"/>
    <col min="8975" max="8975" width="21.1796875" style="18" customWidth="1"/>
    <col min="8976" max="8976" width="21.453125" style="18" customWidth="1"/>
    <col min="8977" max="8977" width="27.81640625" style="18" customWidth="1"/>
    <col min="8978" max="8978" width="23.453125" style="18" customWidth="1"/>
    <col min="8979" max="8979" width="21.453125" style="18" customWidth="1"/>
    <col min="8980" max="8982" width="20.7265625" style="18" customWidth="1"/>
    <col min="8983" max="8983" width="32.26953125" style="18" bestFit="1" customWidth="1"/>
    <col min="8984" max="8984" width="20.7265625" style="18" customWidth="1"/>
    <col min="8985" max="8985" width="22" style="18" customWidth="1"/>
    <col min="8986" max="8989" width="21.26953125" style="18" customWidth="1"/>
    <col min="8990" max="8990" width="22.26953125" style="18" customWidth="1"/>
    <col min="8991" max="8992" width="11.453125" style="18"/>
    <col min="8993" max="8993" width="14.81640625" style="18" bestFit="1" customWidth="1"/>
    <col min="8994" max="9218" width="11.453125" style="18"/>
    <col min="9219" max="9219" width="34.453125" style="18" customWidth="1"/>
    <col min="9220" max="9221" width="19.453125" style="18" bestFit="1" customWidth="1"/>
    <col min="9222" max="9222" width="19.7265625" style="18" customWidth="1"/>
    <col min="9223" max="9224" width="20.453125" style="18" customWidth="1"/>
    <col min="9225" max="9226" width="19.7265625" style="18" customWidth="1"/>
    <col min="9227" max="9227" width="25.26953125" style="18" customWidth="1"/>
    <col min="9228" max="9228" width="26" style="18" customWidth="1"/>
    <col min="9229" max="9229" width="22.26953125" style="18" customWidth="1"/>
    <col min="9230" max="9230" width="24.81640625" style="18" customWidth="1"/>
    <col min="9231" max="9231" width="21.1796875" style="18" customWidth="1"/>
    <col min="9232" max="9232" width="21.453125" style="18" customWidth="1"/>
    <col min="9233" max="9233" width="27.81640625" style="18" customWidth="1"/>
    <col min="9234" max="9234" width="23.453125" style="18" customWidth="1"/>
    <col min="9235" max="9235" width="21.453125" style="18" customWidth="1"/>
    <col min="9236" max="9238" width="20.7265625" style="18" customWidth="1"/>
    <col min="9239" max="9239" width="32.26953125" style="18" bestFit="1" customWidth="1"/>
    <col min="9240" max="9240" width="20.7265625" style="18" customWidth="1"/>
    <col min="9241" max="9241" width="22" style="18" customWidth="1"/>
    <col min="9242" max="9245" width="21.26953125" style="18" customWidth="1"/>
    <col min="9246" max="9246" width="22.26953125" style="18" customWidth="1"/>
    <col min="9247" max="9248" width="11.453125" style="18"/>
    <col min="9249" max="9249" width="14.81640625" style="18" bestFit="1" customWidth="1"/>
    <col min="9250" max="9474" width="11.453125" style="18"/>
    <col min="9475" max="9475" width="34.453125" style="18" customWidth="1"/>
    <col min="9476" max="9477" width="19.453125" style="18" bestFit="1" customWidth="1"/>
    <col min="9478" max="9478" width="19.7265625" style="18" customWidth="1"/>
    <col min="9479" max="9480" width="20.453125" style="18" customWidth="1"/>
    <col min="9481" max="9482" width="19.7265625" style="18" customWidth="1"/>
    <col min="9483" max="9483" width="25.26953125" style="18" customWidth="1"/>
    <col min="9484" max="9484" width="26" style="18" customWidth="1"/>
    <col min="9485" max="9485" width="22.26953125" style="18" customWidth="1"/>
    <col min="9486" max="9486" width="24.81640625" style="18" customWidth="1"/>
    <col min="9487" max="9487" width="21.1796875" style="18" customWidth="1"/>
    <col min="9488" max="9488" width="21.453125" style="18" customWidth="1"/>
    <col min="9489" max="9489" width="27.81640625" style="18" customWidth="1"/>
    <col min="9490" max="9490" width="23.453125" style="18" customWidth="1"/>
    <col min="9491" max="9491" width="21.453125" style="18" customWidth="1"/>
    <col min="9492" max="9494" width="20.7265625" style="18" customWidth="1"/>
    <col min="9495" max="9495" width="32.26953125" style="18" bestFit="1" customWidth="1"/>
    <col min="9496" max="9496" width="20.7265625" style="18" customWidth="1"/>
    <col min="9497" max="9497" width="22" style="18" customWidth="1"/>
    <col min="9498" max="9501" width="21.26953125" style="18" customWidth="1"/>
    <col min="9502" max="9502" width="22.26953125" style="18" customWidth="1"/>
    <col min="9503" max="9504" width="11.453125" style="18"/>
    <col min="9505" max="9505" width="14.81640625" style="18" bestFit="1" customWidth="1"/>
    <col min="9506" max="9730" width="11.453125" style="18"/>
    <col min="9731" max="9731" width="34.453125" style="18" customWidth="1"/>
    <col min="9732" max="9733" width="19.453125" style="18" bestFit="1" customWidth="1"/>
    <col min="9734" max="9734" width="19.7265625" style="18" customWidth="1"/>
    <col min="9735" max="9736" width="20.453125" style="18" customWidth="1"/>
    <col min="9737" max="9738" width="19.7265625" style="18" customWidth="1"/>
    <col min="9739" max="9739" width="25.26953125" style="18" customWidth="1"/>
    <col min="9740" max="9740" width="26" style="18" customWidth="1"/>
    <col min="9741" max="9741" width="22.26953125" style="18" customWidth="1"/>
    <col min="9742" max="9742" width="24.81640625" style="18" customWidth="1"/>
    <col min="9743" max="9743" width="21.1796875" style="18" customWidth="1"/>
    <col min="9744" max="9744" width="21.453125" style="18" customWidth="1"/>
    <col min="9745" max="9745" width="27.81640625" style="18" customWidth="1"/>
    <col min="9746" max="9746" width="23.453125" style="18" customWidth="1"/>
    <col min="9747" max="9747" width="21.453125" style="18" customWidth="1"/>
    <col min="9748" max="9750" width="20.7265625" style="18" customWidth="1"/>
    <col min="9751" max="9751" width="32.26953125" style="18" bestFit="1" customWidth="1"/>
    <col min="9752" max="9752" width="20.7265625" style="18" customWidth="1"/>
    <col min="9753" max="9753" width="22" style="18" customWidth="1"/>
    <col min="9754" max="9757" width="21.26953125" style="18" customWidth="1"/>
    <col min="9758" max="9758" width="22.26953125" style="18" customWidth="1"/>
    <col min="9759" max="9760" width="11.453125" style="18"/>
    <col min="9761" max="9761" width="14.81640625" style="18" bestFit="1" customWidth="1"/>
    <col min="9762" max="9986" width="11.453125" style="18"/>
    <col min="9987" max="9987" width="34.453125" style="18" customWidth="1"/>
    <col min="9988" max="9989" width="19.453125" style="18" bestFit="1" customWidth="1"/>
    <col min="9990" max="9990" width="19.7265625" style="18" customWidth="1"/>
    <col min="9991" max="9992" width="20.453125" style="18" customWidth="1"/>
    <col min="9993" max="9994" width="19.7265625" style="18" customWidth="1"/>
    <col min="9995" max="9995" width="25.26953125" style="18" customWidth="1"/>
    <col min="9996" max="9996" width="26" style="18" customWidth="1"/>
    <col min="9997" max="9997" width="22.26953125" style="18" customWidth="1"/>
    <col min="9998" max="9998" width="24.81640625" style="18" customWidth="1"/>
    <col min="9999" max="9999" width="21.1796875" style="18" customWidth="1"/>
    <col min="10000" max="10000" width="21.453125" style="18" customWidth="1"/>
    <col min="10001" max="10001" width="27.81640625" style="18" customWidth="1"/>
    <col min="10002" max="10002" width="23.453125" style="18" customWidth="1"/>
    <col min="10003" max="10003" width="21.453125" style="18" customWidth="1"/>
    <col min="10004" max="10006" width="20.7265625" style="18" customWidth="1"/>
    <col min="10007" max="10007" width="32.26953125" style="18" bestFit="1" customWidth="1"/>
    <col min="10008" max="10008" width="20.7265625" style="18" customWidth="1"/>
    <col min="10009" max="10009" width="22" style="18" customWidth="1"/>
    <col min="10010" max="10013" width="21.26953125" style="18" customWidth="1"/>
    <col min="10014" max="10014" width="22.26953125" style="18" customWidth="1"/>
    <col min="10015" max="10016" width="11.453125" style="18"/>
    <col min="10017" max="10017" width="14.81640625" style="18" bestFit="1" customWidth="1"/>
    <col min="10018" max="10242" width="11.453125" style="18"/>
    <col min="10243" max="10243" width="34.453125" style="18" customWidth="1"/>
    <col min="10244" max="10245" width="19.453125" style="18" bestFit="1" customWidth="1"/>
    <col min="10246" max="10246" width="19.7265625" style="18" customWidth="1"/>
    <col min="10247" max="10248" width="20.453125" style="18" customWidth="1"/>
    <col min="10249" max="10250" width="19.7265625" style="18" customWidth="1"/>
    <col min="10251" max="10251" width="25.26953125" style="18" customWidth="1"/>
    <col min="10252" max="10252" width="26" style="18" customWidth="1"/>
    <col min="10253" max="10253" width="22.26953125" style="18" customWidth="1"/>
    <col min="10254" max="10254" width="24.81640625" style="18" customWidth="1"/>
    <col min="10255" max="10255" width="21.1796875" style="18" customWidth="1"/>
    <col min="10256" max="10256" width="21.453125" style="18" customWidth="1"/>
    <col min="10257" max="10257" width="27.81640625" style="18" customWidth="1"/>
    <col min="10258" max="10258" width="23.453125" style="18" customWidth="1"/>
    <col min="10259" max="10259" width="21.453125" style="18" customWidth="1"/>
    <col min="10260" max="10262" width="20.7265625" style="18" customWidth="1"/>
    <col min="10263" max="10263" width="32.26953125" style="18" bestFit="1" customWidth="1"/>
    <col min="10264" max="10264" width="20.7265625" style="18" customWidth="1"/>
    <col min="10265" max="10265" width="22" style="18" customWidth="1"/>
    <col min="10266" max="10269" width="21.26953125" style="18" customWidth="1"/>
    <col min="10270" max="10270" width="22.26953125" style="18" customWidth="1"/>
    <col min="10271" max="10272" width="11.453125" style="18"/>
    <col min="10273" max="10273" width="14.81640625" style="18" bestFit="1" customWidth="1"/>
    <col min="10274" max="10498" width="11.453125" style="18"/>
    <col min="10499" max="10499" width="34.453125" style="18" customWidth="1"/>
    <col min="10500" max="10501" width="19.453125" style="18" bestFit="1" customWidth="1"/>
    <col min="10502" max="10502" width="19.7265625" style="18" customWidth="1"/>
    <col min="10503" max="10504" width="20.453125" style="18" customWidth="1"/>
    <col min="10505" max="10506" width="19.7265625" style="18" customWidth="1"/>
    <col min="10507" max="10507" width="25.26953125" style="18" customWidth="1"/>
    <col min="10508" max="10508" width="26" style="18" customWidth="1"/>
    <col min="10509" max="10509" width="22.26953125" style="18" customWidth="1"/>
    <col min="10510" max="10510" width="24.81640625" style="18" customWidth="1"/>
    <col min="10511" max="10511" width="21.1796875" style="18" customWidth="1"/>
    <col min="10512" max="10512" width="21.453125" style="18" customWidth="1"/>
    <col min="10513" max="10513" width="27.81640625" style="18" customWidth="1"/>
    <col min="10514" max="10514" width="23.453125" style="18" customWidth="1"/>
    <col min="10515" max="10515" width="21.453125" style="18" customWidth="1"/>
    <col min="10516" max="10518" width="20.7265625" style="18" customWidth="1"/>
    <col min="10519" max="10519" width="32.26953125" style="18" bestFit="1" customWidth="1"/>
    <col min="10520" max="10520" width="20.7265625" style="18" customWidth="1"/>
    <col min="10521" max="10521" width="22" style="18" customWidth="1"/>
    <col min="10522" max="10525" width="21.26953125" style="18" customWidth="1"/>
    <col min="10526" max="10526" width="22.26953125" style="18" customWidth="1"/>
    <col min="10527" max="10528" width="11.453125" style="18"/>
    <col min="10529" max="10529" width="14.81640625" style="18" bestFit="1" customWidth="1"/>
    <col min="10530" max="10754" width="11.453125" style="18"/>
    <col min="10755" max="10755" width="34.453125" style="18" customWidth="1"/>
    <col min="10756" max="10757" width="19.453125" style="18" bestFit="1" customWidth="1"/>
    <col min="10758" max="10758" width="19.7265625" style="18" customWidth="1"/>
    <col min="10759" max="10760" width="20.453125" style="18" customWidth="1"/>
    <col min="10761" max="10762" width="19.7265625" style="18" customWidth="1"/>
    <col min="10763" max="10763" width="25.26953125" style="18" customWidth="1"/>
    <col min="10764" max="10764" width="26" style="18" customWidth="1"/>
    <col min="10765" max="10765" width="22.26953125" style="18" customWidth="1"/>
    <col min="10766" max="10766" width="24.81640625" style="18" customWidth="1"/>
    <col min="10767" max="10767" width="21.1796875" style="18" customWidth="1"/>
    <col min="10768" max="10768" width="21.453125" style="18" customWidth="1"/>
    <col min="10769" max="10769" width="27.81640625" style="18" customWidth="1"/>
    <col min="10770" max="10770" width="23.453125" style="18" customWidth="1"/>
    <col min="10771" max="10771" width="21.453125" style="18" customWidth="1"/>
    <col min="10772" max="10774" width="20.7265625" style="18" customWidth="1"/>
    <col min="10775" max="10775" width="32.26953125" style="18" bestFit="1" customWidth="1"/>
    <col min="10776" max="10776" width="20.7265625" style="18" customWidth="1"/>
    <col min="10777" max="10777" width="22" style="18" customWidth="1"/>
    <col min="10778" max="10781" width="21.26953125" style="18" customWidth="1"/>
    <col min="10782" max="10782" width="22.26953125" style="18" customWidth="1"/>
    <col min="10783" max="10784" width="11.453125" style="18"/>
    <col min="10785" max="10785" width="14.81640625" style="18" bestFit="1" customWidth="1"/>
    <col min="10786" max="11010" width="11.453125" style="18"/>
    <col min="11011" max="11011" width="34.453125" style="18" customWidth="1"/>
    <col min="11012" max="11013" width="19.453125" style="18" bestFit="1" customWidth="1"/>
    <col min="11014" max="11014" width="19.7265625" style="18" customWidth="1"/>
    <col min="11015" max="11016" width="20.453125" style="18" customWidth="1"/>
    <col min="11017" max="11018" width="19.7265625" style="18" customWidth="1"/>
    <col min="11019" max="11019" width="25.26953125" style="18" customWidth="1"/>
    <col min="11020" max="11020" width="26" style="18" customWidth="1"/>
    <col min="11021" max="11021" width="22.26953125" style="18" customWidth="1"/>
    <col min="11022" max="11022" width="24.81640625" style="18" customWidth="1"/>
    <col min="11023" max="11023" width="21.1796875" style="18" customWidth="1"/>
    <col min="11024" max="11024" width="21.453125" style="18" customWidth="1"/>
    <col min="11025" max="11025" width="27.81640625" style="18" customWidth="1"/>
    <col min="11026" max="11026" width="23.453125" style="18" customWidth="1"/>
    <col min="11027" max="11027" width="21.453125" style="18" customWidth="1"/>
    <col min="11028" max="11030" width="20.7265625" style="18" customWidth="1"/>
    <col min="11031" max="11031" width="32.26953125" style="18" bestFit="1" customWidth="1"/>
    <col min="11032" max="11032" width="20.7265625" style="18" customWidth="1"/>
    <col min="11033" max="11033" width="22" style="18" customWidth="1"/>
    <col min="11034" max="11037" width="21.26953125" style="18" customWidth="1"/>
    <col min="11038" max="11038" width="22.26953125" style="18" customWidth="1"/>
    <col min="11039" max="11040" width="11.453125" style="18"/>
    <col min="11041" max="11041" width="14.81640625" style="18" bestFit="1" customWidth="1"/>
    <col min="11042" max="11266" width="11.453125" style="18"/>
    <col min="11267" max="11267" width="34.453125" style="18" customWidth="1"/>
    <col min="11268" max="11269" width="19.453125" style="18" bestFit="1" customWidth="1"/>
    <col min="11270" max="11270" width="19.7265625" style="18" customWidth="1"/>
    <col min="11271" max="11272" width="20.453125" style="18" customWidth="1"/>
    <col min="11273" max="11274" width="19.7265625" style="18" customWidth="1"/>
    <col min="11275" max="11275" width="25.26953125" style="18" customWidth="1"/>
    <col min="11276" max="11276" width="26" style="18" customWidth="1"/>
    <col min="11277" max="11277" width="22.26953125" style="18" customWidth="1"/>
    <col min="11278" max="11278" width="24.81640625" style="18" customWidth="1"/>
    <col min="11279" max="11279" width="21.1796875" style="18" customWidth="1"/>
    <col min="11280" max="11280" width="21.453125" style="18" customWidth="1"/>
    <col min="11281" max="11281" width="27.81640625" style="18" customWidth="1"/>
    <col min="11282" max="11282" width="23.453125" style="18" customWidth="1"/>
    <col min="11283" max="11283" width="21.453125" style="18" customWidth="1"/>
    <col min="11284" max="11286" width="20.7265625" style="18" customWidth="1"/>
    <col min="11287" max="11287" width="32.26953125" style="18" bestFit="1" customWidth="1"/>
    <col min="11288" max="11288" width="20.7265625" style="18" customWidth="1"/>
    <col min="11289" max="11289" width="22" style="18" customWidth="1"/>
    <col min="11290" max="11293" width="21.26953125" style="18" customWidth="1"/>
    <col min="11294" max="11294" width="22.26953125" style="18" customWidth="1"/>
    <col min="11295" max="11296" width="11.453125" style="18"/>
    <col min="11297" max="11297" width="14.81640625" style="18" bestFit="1" customWidth="1"/>
    <col min="11298" max="11522" width="11.453125" style="18"/>
    <col min="11523" max="11523" width="34.453125" style="18" customWidth="1"/>
    <col min="11524" max="11525" width="19.453125" style="18" bestFit="1" customWidth="1"/>
    <col min="11526" max="11526" width="19.7265625" style="18" customWidth="1"/>
    <col min="11527" max="11528" width="20.453125" style="18" customWidth="1"/>
    <col min="11529" max="11530" width="19.7265625" style="18" customWidth="1"/>
    <col min="11531" max="11531" width="25.26953125" style="18" customWidth="1"/>
    <col min="11532" max="11532" width="26" style="18" customWidth="1"/>
    <col min="11533" max="11533" width="22.26953125" style="18" customWidth="1"/>
    <col min="11534" max="11534" width="24.81640625" style="18" customWidth="1"/>
    <col min="11535" max="11535" width="21.1796875" style="18" customWidth="1"/>
    <col min="11536" max="11536" width="21.453125" style="18" customWidth="1"/>
    <col min="11537" max="11537" width="27.81640625" style="18" customWidth="1"/>
    <col min="11538" max="11538" width="23.453125" style="18" customWidth="1"/>
    <col min="11539" max="11539" width="21.453125" style="18" customWidth="1"/>
    <col min="11540" max="11542" width="20.7265625" style="18" customWidth="1"/>
    <col min="11543" max="11543" width="32.26953125" style="18" bestFit="1" customWidth="1"/>
    <col min="11544" max="11544" width="20.7265625" style="18" customWidth="1"/>
    <col min="11545" max="11545" width="22" style="18" customWidth="1"/>
    <col min="11546" max="11549" width="21.26953125" style="18" customWidth="1"/>
    <col min="11550" max="11550" width="22.26953125" style="18" customWidth="1"/>
    <col min="11551" max="11552" width="11.453125" style="18"/>
    <col min="11553" max="11553" width="14.81640625" style="18" bestFit="1" customWidth="1"/>
    <col min="11554" max="11778" width="11.453125" style="18"/>
    <col min="11779" max="11779" width="34.453125" style="18" customWidth="1"/>
    <col min="11780" max="11781" width="19.453125" style="18" bestFit="1" customWidth="1"/>
    <col min="11782" max="11782" width="19.7265625" style="18" customWidth="1"/>
    <col min="11783" max="11784" width="20.453125" style="18" customWidth="1"/>
    <col min="11785" max="11786" width="19.7265625" style="18" customWidth="1"/>
    <col min="11787" max="11787" width="25.26953125" style="18" customWidth="1"/>
    <col min="11788" max="11788" width="26" style="18" customWidth="1"/>
    <col min="11789" max="11789" width="22.26953125" style="18" customWidth="1"/>
    <col min="11790" max="11790" width="24.81640625" style="18" customWidth="1"/>
    <col min="11791" max="11791" width="21.1796875" style="18" customWidth="1"/>
    <col min="11792" max="11792" width="21.453125" style="18" customWidth="1"/>
    <col min="11793" max="11793" width="27.81640625" style="18" customWidth="1"/>
    <col min="11794" max="11794" width="23.453125" style="18" customWidth="1"/>
    <col min="11795" max="11795" width="21.453125" style="18" customWidth="1"/>
    <col min="11796" max="11798" width="20.7265625" style="18" customWidth="1"/>
    <col min="11799" max="11799" width="32.26953125" style="18" bestFit="1" customWidth="1"/>
    <col min="11800" max="11800" width="20.7265625" style="18" customWidth="1"/>
    <col min="11801" max="11801" width="22" style="18" customWidth="1"/>
    <col min="11802" max="11805" width="21.26953125" style="18" customWidth="1"/>
    <col min="11806" max="11806" width="22.26953125" style="18" customWidth="1"/>
    <col min="11807" max="11808" width="11.453125" style="18"/>
    <col min="11809" max="11809" width="14.81640625" style="18" bestFit="1" customWidth="1"/>
    <col min="11810" max="12034" width="11.453125" style="18"/>
    <col min="12035" max="12035" width="34.453125" style="18" customWidth="1"/>
    <col min="12036" max="12037" width="19.453125" style="18" bestFit="1" customWidth="1"/>
    <col min="12038" max="12038" width="19.7265625" style="18" customWidth="1"/>
    <col min="12039" max="12040" width="20.453125" style="18" customWidth="1"/>
    <col min="12041" max="12042" width="19.7265625" style="18" customWidth="1"/>
    <col min="12043" max="12043" width="25.26953125" style="18" customWidth="1"/>
    <col min="12044" max="12044" width="26" style="18" customWidth="1"/>
    <col min="12045" max="12045" width="22.26953125" style="18" customWidth="1"/>
    <col min="12046" max="12046" width="24.81640625" style="18" customWidth="1"/>
    <col min="12047" max="12047" width="21.1796875" style="18" customWidth="1"/>
    <col min="12048" max="12048" width="21.453125" style="18" customWidth="1"/>
    <col min="12049" max="12049" width="27.81640625" style="18" customWidth="1"/>
    <col min="12050" max="12050" width="23.453125" style="18" customWidth="1"/>
    <col min="12051" max="12051" width="21.453125" style="18" customWidth="1"/>
    <col min="12052" max="12054" width="20.7265625" style="18" customWidth="1"/>
    <col min="12055" max="12055" width="32.26953125" style="18" bestFit="1" customWidth="1"/>
    <col min="12056" max="12056" width="20.7265625" style="18" customWidth="1"/>
    <col min="12057" max="12057" width="22" style="18" customWidth="1"/>
    <col min="12058" max="12061" width="21.26953125" style="18" customWidth="1"/>
    <col min="12062" max="12062" width="22.26953125" style="18" customWidth="1"/>
    <col min="12063" max="12064" width="11.453125" style="18"/>
    <col min="12065" max="12065" width="14.81640625" style="18" bestFit="1" customWidth="1"/>
    <col min="12066" max="12290" width="11.453125" style="18"/>
    <col min="12291" max="12291" width="34.453125" style="18" customWidth="1"/>
    <col min="12292" max="12293" width="19.453125" style="18" bestFit="1" customWidth="1"/>
    <col min="12294" max="12294" width="19.7265625" style="18" customWidth="1"/>
    <col min="12295" max="12296" width="20.453125" style="18" customWidth="1"/>
    <col min="12297" max="12298" width="19.7265625" style="18" customWidth="1"/>
    <col min="12299" max="12299" width="25.26953125" style="18" customWidth="1"/>
    <col min="12300" max="12300" width="26" style="18" customWidth="1"/>
    <col min="12301" max="12301" width="22.26953125" style="18" customWidth="1"/>
    <col min="12302" max="12302" width="24.81640625" style="18" customWidth="1"/>
    <col min="12303" max="12303" width="21.1796875" style="18" customWidth="1"/>
    <col min="12304" max="12304" width="21.453125" style="18" customWidth="1"/>
    <col min="12305" max="12305" width="27.81640625" style="18" customWidth="1"/>
    <col min="12306" max="12306" width="23.453125" style="18" customWidth="1"/>
    <col min="12307" max="12307" width="21.453125" style="18" customWidth="1"/>
    <col min="12308" max="12310" width="20.7265625" style="18" customWidth="1"/>
    <col min="12311" max="12311" width="32.26953125" style="18" bestFit="1" customWidth="1"/>
    <col min="12312" max="12312" width="20.7265625" style="18" customWidth="1"/>
    <col min="12313" max="12313" width="22" style="18" customWidth="1"/>
    <col min="12314" max="12317" width="21.26953125" style="18" customWidth="1"/>
    <col min="12318" max="12318" width="22.26953125" style="18" customWidth="1"/>
    <col min="12319" max="12320" width="11.453125" style="18"/>
    <col min="12321" max="12321" width="14.81640625" style="18" bestFit="1" customWidth="1"/>
    <col min="12322" max="12546" width="11.453125" style="18"/>
    <col min="12547" max="12547" width="34.453125" style="18" customWidth="1"/>
    <col min="12548" max="12549" width="19.453125" style="18" bestFit="1" customWidth="1"/>
    <col min="12550" max="12550" width="19.7265625" style="18" customWidth="1"/>
    <col min="12551" max="12552" width="20.453125" style="18" customWidth="1"/>
    <col min="12553" max="12554" width="19.7265625" style="18" customWidth="1"/>
    <col min="12555" max="12555" width="25.26953125" style="18" customWidth="1"/>
    <col min="12556" max="12556" width="26" style="18" customWidth="1"/>
    <col min="12557" max="12557" width="22.26953125" style="18" customWidth="1"/>
    <col min="12558" max="12558" width="24.81640625" style="18" customWidth="1"/>
    <col min="12559" max="12559" width="21.1796875" style="18" customWidth="1"/>
    <col min="12560" max="12560" width="21.453125" style="18" customWidth="1"/>
    <col min="12561" max="12561" width="27.81640625" style="18" customWidth="1"/>
    <col min="12562" max="12562" width="23.453125" style="18" customWidth="1"/>
    <col min="12563" max="12563" width="21.453125" style="18" customWidth="1"/>
    <col min="12564" max="12566" width="20.7265625" style="18" customWidth="1"/>
    <col min="12567" max="12567" width="32.26953125" style="18" bestFit="1" customWidth="1"/>
    <col min="12568" max="12568" width="20.7265625" style="18" customWidth="1"/>
    <col min="12569" max="12569" width="22" style="18" customWidth="1"/>
    <col min="12570" max="12573" width="21.26953125" style="18" customWidth="1"/>
    <col min="12574" max="12574" width="22.26953125" style="18" customWidth="1"/>
    <col min="12575" max="12576" width="11.453125" style="18"/>
    <col min="12577" max="12577" width="14.81640625" style="18" bestFit="1" customWidth="1"/>
    <col min="12578" max="12802" width="11.453125" style="18"/>
    <col min="12803" max="12803" width="34.453125" style="18" customWidth="1"/>
    <col min="12804" max="12805" width="19.453125" style="18" bestFit="1" customWidth="1"/>
    <col min="12806" max="12806" width="19.7265625" style="18" customWidth="1"/>
    <col min="12807" max="12808" width="20.453125" style="18" customWidth="1"/>
    <col min="12809" max="12810" width="19.7265625" style="18" customWidth="1"/>
    <col min="12811" max="12811" width="25.26953125" style="18" customWidth="1"/>
    <col min="12812" max="12812" width="26" style="18" customWidth="1"/>
    <col min="12813" max="12813" width="22.26953125" style="18" customWidth="1"/>
    <col min="12814" max="12814" width="24.81640625" style="18" customWidth="1"/>
    <col min="12815" max="12815" width="21.1796875" style="18" customWidth="1"/>
    <col min="12816" max="12816" width="21.453125" style="18" customWidth="1"/>
    <col min="12817" max="12817" width="27.81640625" style="18" customWidth="1"/>
    <col min="12818" max="12818" width="23.453125" style="18" customWidth="1"/>
    <col min="12819" max="12819" width="21.453125" style="18" customWidth="1"/>
    <col min="12820" max="12822" width="20.7265625" style="18" customWidth="1"/>
    <col min="12823" max="12823" width="32.26953125" style="18" bestFit="1" customWidth="1"/>
    <col min="12824" max="12824" width="20.7265625" style="18" customWidth="1"/>
    <col min="12825" max="12825" width="22" style="18" customWidth="1"/>
    <col min="12826" max="12829" width="21.26953125" style="18" customWidth="1"/>
    <col min="12830" max="12830" width="22.26953125" style="18" customWidth="1"/>
    <col min="12831" max="12832" width="11.453125" style="18"/>
    <col min="12833" max="12833" width="14.81640625" style="18" bestFit="1" customWidth="1"/>
    <col min="12834" max="13058" width="11.453125" style="18"/>
    <col min="13059" max="13059" width="34.453125" style="18" customWidth="1"/>
    <col min="13060" max="13061" width="19.453125" style="18" bestFit="1" customWidth="1"/>
    <col min="13062" max="13062" width="19.7265625" style="18" customWidth="1"/>
    <col min="13063" max="13064" width="20.453125" style="18" customWidth="1"/>
    <col min="13065" max="13066" width="19.7265625" style="18" customWidth="1"/>
    <col min="13067" max="13067" width="25.26953125" style="18" customWidth="1"/>
    <col min="13068" max="13068" width="26" style="18" customWidth="1"/>
    <col min="13069" max="13069" width="22.26953125" style="18" customWidth="1"/>
    <col min="13070" max="13070" width="24.81640625" style="18" customWidth="1"/>
    <col min="13071" max="13071" width="21.1796875" style="18" customWidth="1"/>
    <col min="13072" max="13072" width="21.453125" style="18" customWidth="1"/>
    <col min="13073" max="13073" width="27.81640625" style="18" customWidth="1"/>
    <col min="13074" max="13074" width="23.453125" style="18" customWidth="1"/>
    <col min="13075" max="13075" width="21.453125" style="18" customWidth="1"/>
    <col min="13076" max="13078" width="20.7265625" style="18" customWidth="1"/>
    <col min="13079" max="13079" width="32.26953125" style="18" bestFit="1" customWidth="1"/>
    <col min="13080" max="13080" width="20.7265625" style="18" customWidth="1"/>
    <col min="13081" max="13081" width="22" style="18" customWidth="1"/>
    <col min="13082" max="13085" width="21.26953125" style="18" customWidth="1"/>
    <col min="13086" max="13086" width="22.26953125" style="18" customWidth="1"/>
    <col min="13087" max="13088" width="11.453125" style="18"/>
    <col min="13089" max="13089" width="14.81640625" style="18" bestFit="1" customWidth="1"/>
    <col min="13090" max="13314" width="11.453125" style="18"/>
    <col min="13315" max="13315" width="34.453125" style="18" customWidth="1"/>
    <col min="13316" max="13317" width="19.453125" style="18" bestFit="1" customWidth="1"/>
    <col min="13318" max="13318" width="19.7265625" style="18" customWidth="1"/>
    <col min="13319" max="13320" width="20.453125" style="18" customWidth="1"/>
    <col min="13321" max="13322" width="19.7265625" style="18" customWidth="1"/>
    <col min="13323" max="13323" width="25.26953125" style="18" customWidth="1"/>
    <col min="13324" max="13324" width="26" style="18" customWidth="1"/>
    <col min="13325" max="13325" width="22.26953125" style="18" customWidth="1"/>
    <col min="13326" max="13326" width="24.81640625" style="18" customWidth="1"/>
    <col min="13327" max="13327" width="21.1796875" style="18" customWidth="1"/>
    <col min="13328" max="13328" width="21.453125" style="18" customWidth="1"/>
    <col min="13329" max="13329" width="27.81640625" style="18" customWidth="1"/>
    <col min="13330" max="13330" width="23.453125" style="18" customWidth="1"/>
    <col min="13331" max="13331" width="21.453125" style="18" customWidth="1"/>
    <col min="13332" max="13334" width="20.7265625" style="18" customWidth="1"/>
    <col min="13335" max="13335" width="32.26953125" style="18" bestFit="1" customWidth="1"/>
    <col min="13336" max="13336" width="20.7265625" style="18" customWidth="1"/>
    <col min="13337" max="13337" width="22" style="18" customWidth="1"/>
    <col min="13338" max="13341" width="21.26953125" style="18" customWidth="1"/>
    <col min="13342" max="13342" width="22.26953125" style="18" customWidth="1"/>
    <col min="13343" max="13344" width="11.453125" style="18"/>
    <col min="13345" max="13345" width="14.81640625" style="18" bestFit="1" customWidth="1"/>
    <col min="13346" max="13570" width="11.453125" style="18"/>
    <col min="13571" max="13571" width="34.453125" style="18" customWidth="1"/>
    <col min="13572" max="13573" width="19.453125" style="18" bestFit="1" customWidth="1"/>
    <col min="13574" max="13574" width="19.7265625" style="18" customWidth="1"/>
    <col min="13575" max="13576" width="20.453125" style="18" customWidth="1"/>
    <col min="13577" max="13578" width="19.7265625" style="18" customWidth="1"/>
    <col min="13579" max="13579" width="25.26953125" style="18" customWidth="1"/>
    <col min="13580" max="13580" width="26" style="18" customWidth="1"/>
    <col min="13581" max="13581" width="22.26953125" style="18" customWidth="1"/>
    <col min="13582" max="13582" width="24.81640625" style="18" customWidth="1"/>
    <col min="13583" max="13583" width="21.1796875" style="18" customWidth="1"/>
    <col min="13584" max="13584" width="21.453125" style="18" customWidth="1"/>
    <col min="13585" max="13585" width="27.81640625" style="18" customWidth="1"/>
    <col min="13586" max="13586" width="23.453125" style="18" customWidth="1"/>
    <col min="13587" max="13587" width="21.453125" style="18" customWidth="1"/>
    <col min="13588" max="13590" width="20.7265625" style="18" customWidth="1"/>
    <col min="13591" max="13591" width="32.26953125" style="18" bestFit="1" customWidth="1"/>
    <col min="13592" max="13592" width="20.7265625" style="18" customWidth="1"/>
    <col min="13593" max="13593" width="22" style="18" customWidth="1"/>
    <col min="13594" max="13597" width="21.26953125" style="18" customWidth="1"/>
    <col min="13598" max="13598" width="22.26953125" style="18" customWidth="1"/>
    <col min="13599" max="13600" width="11.453125" style="18"/>
    <col min="13601" max="13601" width="14.81640625" style="18" bestFit="1" customWidth="1"/>
    <col min="13602" max="13826" width="11.453125" style="18"/>
    <col min="13827" max="13827" width="34.453125" style="18" customWidth="1"/>
    <col min="13828" max="13829" width="19.453125" style="18" bestFit="1" customWidth="1"/>
    <col min="13830" max="13830" width="19.7265625" style="18" customWidth="1"/>
    <col min="13831" max="13832" width="20.453125" style="18" customWidth="1"/>
    <col min="13833" max="13834" width="19.7265625" style="18" customWidth="1"/>
    <col min="13835" max="13835" width="25.26953125" style="18" customWidth="1"/>
    <col min="13836" max="13836" width="26" style="18" customWidth="1"/>
    <col min="13837" max="13837" width="22.26953125" style="18" customWidth="1"/>
    <col min="13838" max="13838" width="24.81640625" style="18" customWidth="1"/>
    <col min="13839" max="13839" width="21.1796875" style="18" customWidth="1"/>
    <col min="13840" max="13840" width="21.453125" style="18" customWidth="1"/>
    <col min="13841" max="13841" width="27.81640625" style="18" customWidth="1"/>
    <col min="13842" max="13842" width="23.453125" style="18" customWidth="1"/>
    <col min="13843" max="13843" width="21.453125" style="18" customWidth="1"/>
    <col min="13844" max="13846" width="20.7265625" style="18" customWidth="1"/>
    <col min="13847" max="13847" width="32.26953125" style="18" bestFit="1" customWidth="1"/>
    <col min="13848" max="13848" width="20.7265625" style="18" customWidth="1"/>
    <col min="13849" max="13849" width="22" style="18" customWidth="1"/>
    <col min="13850" max="13853" width="21.26953125" style="18" customWidth="1"/>
    <col min="13854" max="13854" width="22.26953125" style="18" customWidth="1"/>
    <col min="13855" max="13856" width="11.453125" style="18"/>
    <col min="13857" max="13857" width="14.81640625" style="18" bestFit="1" customWidth="1"/>
    <col min="13858" max="14082" width="11.453125" style="18"/>
    <col min="14083" max="14083" width="34.453125" style="18" customWidth="1"/>
    <col min="14084" max="14085" width="19.453125" style="18" bestFit="1" customWidth="1"/>
    <col min="14086" max="14086" width="19.7265625" style="18" customWidth="1"/>
    <col min="14087" max="14088" width="20.453125" style="18" customWidth="1"/>
    <col min="14089" max="14090" width="19.7265625" style="18" customWidth="1"/>
    <col min="14091" max="14091" width="25.26953125" style="18" customWidth="1"/>
    <col min="14092" max="14092" width="26" style="18" customWidth="1"/>
    <col min="14093" max="14093" width="22.26953125" style="18" customWidth="1"/>
    <col min="14094" max="14094" width="24.81640625" style="18" customWidth="1"/>
    <col min="14095" max="14095" width="21.1796875" style="18" customWidth="1"/>
    <col min="14096" max="14096" width="21.453125" style="18" customWidth="1"/>
    <col min="14097" max="14097" width="27.81640625" style="18" customWidth="1"/>
    <col min="14098" max="14098" width="23.453125" style="18" customWidth="1"/>
    <col min="14099" max="14099" width="21.453125" style="18" customWidth="1"/>
    <col min="14100" max="14102" width="20.7265625" style="18" customWidth="1"/>
    <col min="14103" max="14103" width="32.26953125" style="18" bestFit="1" customWidth="1"/>
    <col min="14104" max="14104" width="20.7265625" style="18" customWidth="1"/>
    <col min="14105" max="14105" width="22" style="18" customWidth="1"/>
    <col min="14106" max="14109" width="21.26953125" style="18" customWidth="1"/>
    <col min="14110" max="14110" width="22.26953125" style="18" customWidth="1"/>
    <col min="14111" max="14112" width="11.453125" style="18"/>
    <col min="14113" max="14113" width="14.81640625" style="18" bestFit="1" customWidth="1"/>
    <col min="14114" max="14338" width="11.453125" style="18"/>
    <col min="14339" max="14339" width="34.453125" style="18" customWidth="1"/>
    <col min="14340" max="14341" width="19.453125" style="18" bestFit="1" customWidth="1"/>
    <col min="14342" max="14342" width="19.7265625" style="18" customWidth="1"/>
    <col min="14343" max="14344" width="20.453125" style="18" customWidth="1"/>
    <col min="14345" max="14346" width="19.7265625" style="18" customWidth="1"/>
    <col min="14347" max="14347" width="25.26953125" style="18" customWidth="1"/>
    <col min="14348" max="14348" width="26" style="18" customWidth="1"/>
    <col min="14349" max="14349" width="22.26953125" style="18" customWidth="1"/>
    <col min="14350" max="14350" width="24.81640625" style="18" customWidth="1"/>
    <col min="14351" max="14351" width="21.1796875" style="18" customWidth="1"/>
    <col min="14352" max="14352" width="21.453125" style="18" customWidth="1"/>
    <col min="14353" max="14353" width="27.81640625" style="18" customWidth="1"/>
    <col min="14354" max="14354" width="23.453125" style="18" customWidth="1"/>
    <col min="14355" max="14355" width="21.453125" style="18" customWidth="1"/>
    <col min="14356" max="14358" width="20.7265625" style="18" customWidth="1"/>
    <col min="14359" max="14359" width="32.26953125" style="18" bestFit="1" customWidth="1"/>
    <col min="14360" max="14360" width="20.7265625" style="18" customWidth="1"/>
    <col min="14361" max="14361" width="22" style="18" customWidth="1"/>
    <col min="14362" max="14365" width="21.26953125" style="18" customWidth="1"/>
    <col min="14366" max="14366" width="22.26953125" style="18" customWidth="1"/>
    <col min="14367" max="14368" width="11.453125" style="18"/>
    <col min="14369" max="14369" width="14.81640625" style="18" bestFit="1" customWidth="1"/>
    <col min="14370" max="14594" width="11.453125" style="18"/>
    <col min="14595" max="14595" width="34.453125" style="18" customWidth="1"/>
    <col min="14596" max="14597" width="19.453125" style="18" bestFit="1" customWidth="1"/>
    <col min="14598" max="14598" width="19.7265625" style="18" customWidth="1"/>
    <col min="14599" max="14600" width="20.453125" style="18" customWidth="1"/>
    <col min="14601" max="14602" width="19.7265625" style="18" customWidth="1"/>
    <col min="14603" max="14603" width="25.26953125" style="18" customWidth="1"/>
    <col min="14604" max="14604" width="26" style="18" customWidth="1"/>
    <col min="14605" max="14605" width="22.26953125" style="18" customWidth="1"/>
    <col min="14606" max="14606" width="24.81640625" style="18" customWidth="1"/>
    <col min="14607" max="14607" width="21.1796875" style="18" customWidth="1"/>
    <col min="14608" max="14608" width="21.453125" style="18" customWidth="1"/>
    <col min="14609" max="14609" width="27.81640625" style="18" customWidth="1"/>
    <col min="14610" max="14610" width="23.453125" style="18" customWidth="1"/>
    <col min="14611" max="14611" width="21.453125" style="18" customWidth="1"/>
    <col min="14612" max="14614" width="20.7265625" style="18" customWidth="1"/>
    <col min="14615" max="14615" width="32.26953125" style="18" bestFit="1" customWidth="1"/>
    <col min="14616" max="14616" width="20.7265625" style="18" customWidth="1"/>
    <col min="14617" max="14617" width="22" style="18" customWidth="1"/>
    <col min="14618" max="14621" width="21.26953125" style="18" customWidth="1"/>
    <col min="14622" max="14622" width="22.26953125" style="18" customWidth="1"/>
    <col min="14623" max="14624" width="11.453125" style="18"/>
    <col min="14625" max="14625" width="14.81640625" style="18" bestFit="1" customWidth="1"/>
    <col min="14626" max="14850" width="11.453125" style="18"/>
    <col min="14851" max="14851" width="34.453125" style="18" customWidth="1"/>
    <col min="14852" max="14853" width="19.453125" style="18" bestFit="1" customWidth="1"/>
    <col min="14854" max="14854" width="19.7265625" style="18" customWidth="1"/>
    <col min="14855" max="14856" width="20.453125" style="18" customWidth="1"/>
    <col min="14857" max="14858" width="19.7265625" style="18" customWidth="1"/>
    <col min="14859" max="14859" width="25.26953125" style="18" customWidth="1"/>
    <col min="14860" max="14860" width="26" style="18" customWidth="1"/>
    <col min="14861" max="14861" width="22.26953125" style="18" customWidth="1"/>
    <col min="14862" max="14862" width="24.81640625" style="18" customWidth="1"/>
    <col min="14863" max="14863" width="21.1796875" style="18" customWidth="1"/>
    <col min="14864" max="14864" width="21.453125" style="18" customWidth="1"/>
    <col min="14865" max="14865" width="27.81640625" style="18" customWidth="1"/>
    <col min="14866" max="14866" width="23.453125" style="18" customWidth="1"/>
    <col min="14867" max="14867" width="21.453125" style="18" customWidth="1"/>
    <col min="14868" max="14870" width="20.7265625" style="18" customWidth="1"/>
    <col min="14871" max="14871" width="32.26953125" style="18" bestFit="1" customWidth="1"/>
    <col min="14872" max="14872" width="20.7265625" style="18" customWidth="1"/>
    <col min="14873" max="14873" width="22" style="18" customWidth="1"/>
    <col min="14874" max="14877" width="21.26953125" style="18" customWidth="1"/>
    <col min="14878" max="14878" width="22.26953125" style="18" customWidth="1"/>
    <col min="14879" max="14880" width="11.453125" style="18"/>
    <col min="14881" max="14881" width="14.81640625" style="18" bestFit="1" customWidth="1"/>
    <col min="14882" max="15106" width="11.453125" style="18"/>
    <col min="15107" max="15107" width="34.453125" style="18" customWidth="1"/>
    <col min="15108" max="15109" width="19.453125" style="18" bestFit="1" customWidth="1"/>
    <col min="15110" max="15110" width="19.7265625" style="18" customWidth="1"/>
    <col min="15111" max="15112" width="20.453125" style="18" customWidth="1"/>
    <col min="15113" max="15114" width="19.7265625" style="18" customWidth="1"/>
    <col min="15115" max="15115" width="25.26953125" style="18" customWidth="1"/>
    <col min="15116" max="15116" width="26" style="18" customWidth="1"/>
    <col min="15117" max="15117" width="22.26953125" style="18" customWidth="1"/>
    <col min="15118" max="15118" width="24.81640625" style="18" customWidth="1"/>
    <col min="15119" max="15119" width="21.1796875" style="18" customWidth="1"/>
    <col min="15120" max="15120" width="21.453125" style="18" customWidth="1"/>
    <col min="15121" max="15121" width="27.81640625" style="18" customWidth="1"/>
    <col min="15122" max="15122" width="23.453125" style="18" customWidth="1"/>
    <col min="15123" max="15123" width="21.453125" style="18" customWidth="1"/>
    <col min="15124" max="15126" width="20.7265625" style="18" customWidth="1"/>
    <col min="15127" max="15127" width="32.26953125" style="18" bestFit="1" customWidth="1"/>
    <col min="15128" max="15128" width="20.7265625" style="18" customWidth="1"/>
    <col min="15129" max="15129" width="22" style="18" customWidth="1"/>
    <col min="15130" max="15133" width="21.26953125" style="18" customWidth="1"/>
    <col min="15134" max="15134" width="22.26953125" style="18" customWidth="1"/>
    <col min="15135" max="15136" width="11.453125" style="18"/>
    <col min="15137" max="15137" width="14.81640625" style="18" bestFit="1" customWidth="1"/>
    <col min="15138" max="15362" width="11.453125" style="18"/>
    <col min="15363" max="15363" width="34.453125" style="18" customWidth="1"/>
    <col min="15364" max="15365" width="19.453125" style="18" bestFit="1" customWidth="1"/>
    <col min="15366" max="15366" width="19.7265625" style="18" customWidth="1"/>
    <col min="15367" max="15368" width="20.453125" style="18" customWidth="1"/>
    <col min="15369" max="15370" width="19.7265625" style="18" customWidth="1"/>
    <col min="15371" max="15371" width="25.26953125" style="18" customWidth="1"/>
    <col min="15372" max="15372" width="26" style="18" customWidth="1"/>
    <col min="15373" max="15373" width="22.26953125" style="18" customWidth="1"/>
    <col min="15374" max="15374" width="24.81640625" style="18" customWidth="1"/>
    <col min="15375" max="15375" width="21.1796875" style="18" customWidth="1"/>
    <col min="15376" max="15376" width="21.453125" style="18" customWidth="1"/>
    <col min="15377" max="15377" width="27.81640625" style="18" customWidth="1"/>
    <col min="15378" max="15378" width="23.453125" style="18" customWidth="1"/>
    <col min="15379" max="15379" width="21.453125" style="18" customWidth="1"/>
    <col min="15380" max="15382" width="20.7265625" style="18" customWidth="1"/>
    <col min="15383" max="15383" width="32.26953125" style="18" bestFit="1" customWidth="1"/>
    <col min="15384" max="15384" width="20.7265625" style="18" customWidth="1"/>
    <col min="15385" max="15385" width="22" style="18" customWidth="1"/>
    <col min="15386" max="15389" width="21.26953125" style="18" customWidth="1"/>
    <col min="15390" max="15390" width="22.26953125" style="18" customWidth="1"/>
    <col min="15391" max="15392" width="11.453125" style="18"/>
    <col min="15393" max="15393" width="14.81640625" style="18" bestFit="1" customWidth="1"/>
    <col min="15394" max="15618" width="11.453125" style="18"/>
    <col min="15619" max="15619" width="34.453125" style="18" customWidth="1"/>
    <col min="15620" max="15621" width="19.453125" style="18" bestFit="1" customWidth="1"/>
    <col min="15622" max="15622" width="19.7265625" style="18" customWidth="1"/>
    <col min="15623" max="15624" width="20.453125" style="18" customWidth="1"/>
    <col min="15625" max="15626" width="19.7265625" style="18" customWidth="1"/>
    <col min="15627" max="15627" width="25.26953125" style="18" customWidth="1"/>
    <col min="15628" max="15628" width="26" style="18" customWidth="1"/>
    <col min="15629" max="15629" width="22.26953125" style="18" customWidth="1"/>
    <col min="15630" max="15630" width="24.81640625" style="18" customWidth="1"/>
    <col min="15631" max="15631" width="21.1796875" style="18" customWidth="1"/>
    <col min="15632" max="15632" width="21.453125" style="18" customWidth="1"/>
    <col min="15633" max="15633" width="27.81640625" style="18" customWidth="1"/>
    <col min="15634" max="15634" width="23.453125" style="18" customWidth="1"/>
    <col min="15635" max="15635" width="21.453125" style="18" customWidth="1"/>
    <col min="15636" max="15638" width="20.7265625" style="18" customWidth="1"/>
    <col min="15639" max="15639" width="32.26953125" style="18" bestFit="1" customWidth="1"/>
    <col min="15640" max="15640" width="20.7265625" style="18" customWidth="1"/>
    <col min="15641" max="15641" width="22" style="18" customWidth="1"/>
    <col min="15642" max="15645" width="21.26953125" style="18" customWidth="1"/>
    <col min="15646" max="15646" width="22.26953125" style="18" customWidth="1"/>
    <col min="15647" max="15648" width="11.453125" style="18"/>
    <col min="15649" max="15649" width="14.81640625" style="18" bestFit="1" customWidth="1"/>
    <col min="15650" max="15874" width="11.453125" style="18"/>
    <col min="15875" max="15875" width="34.453125" style="18" customWidth="1"/>
    <col min="15876" max="15877" width="19.453125" style="18" bestFit="1" customWidth="1"/>
    <col min="15878" max="15878" width="19.7265625" style="18" customWidth="1"/>
    <col min="15879" max="15880" width="20.453125" style="18" customWidth="1"/>
    <col min="15881" max="15882" width="19.7265625" style="18" customWidth="1"/>
    <col min="15883" max="15883" width="25.26953125" style="18" customWidth="1"/>
    <col min="15884" max="15884" width="26" style="18" customWidth="1"/>
    <col min="15885" max="15885" width="22.26953125" style="18" customWidth="1"/>
    <col min="15886" max="15886" width="24.81640625" style="18" customWidth="1"/>
    <col min="15887" max="15887" width="21.1796875" style="18" customWidth="1"/>
    <col min="15888" max="15888" width="21.453125" style="18" customWidth="1"/>
    <col min="15889" max="15889" width="27.81640625" style="18" customWidth="1"/>
    <col min="15890" max="15890" width="23.453125" style="18" customWidth="1"/>
    <col min="15891" max="15891" width="21.453125" style="18" customWidth="1"/>
    <col min="15892" max="15894" width="20.7265625" style="18" customWidth="1"/>
    <col min="15895" max="15895" width="32.26953125" style="18" bestFit="1" customWidth="1"/>
    <col min="15896" max="15896" width="20.7265625" style="18" customWidth="1"/>
    <col min="15897" max="15897" width="22" style="18" customWidth="1"/>
    <col min="15898" max="15901" width="21.26953125" style="18" customWidth="1"/>
    <col min="15902" max="15902" width="22.26953125" style="18" customWidth="1"/>
    <col min="15903" max="15904" width="11.453125" style="18"/>
    <col min="15905" max="15905" width="14.81640625" style="18" bestFit="1" customWidth="1"/>
    <col min="15906" max="16130" width="11.453125" style="18"/>
    <col min="16131" max="16131" width="34.453125" style="18" customWidth="1"/>
    <col min="16132" max="16133" width="19.453125" style="18" bestFit="1" customWidth="1"/>
    <col min="16134" max="16134" width="19.7265625" style="18" customWidth="1"/>
    <col min="16135" max="16136" width="20.453125" style="18" customWidth="1"/>
    <col min="16137" max="16138" width="19.7265625" style="18" customWidth="1"/>
    <col min="16139" max="16139" width="25.26953125" style="18" customWidth="1"/>
    <col min="16140" max="16140" width="26" style="18" customWidth="1"/>
    <col min="16141" max="16141" width="22.26953125" style="18" customWidth="1"/>
    <col min="16142" max="16142" width="24.81640625" style="18" customWidth="1"/>
    <col min="16143" max="16143" width="21.1796875" style="18" customWidth="1"/>
    <col min="16144" max="16144" width="21.453125" style="18" customWidth="1"/>
    <col min="16145" max="16145" width="27.81640625" style="18" customWidth="1"/>
    <col min="16146" max="16146" width="23.453125" style="18" customWidth="1"/>
    <col min="16147" max="16147" width="21.453125" style="18" customWidth="1"/>
    <col min="16148" max="16150" width="20.7265625" style="18" customWidth="1"/>
    <col min="16151" max="16151" width="32.26953125" style="18" bestFit="1" customWidth="1"/>
    <col min="16152" max="16152" width="20.7265625" style="18" customWidth="1"/>
    <col min="16153" max="16153" width="22" style="18" customWidth="1"/>
    <col min="16154" max="16157" width="21.26953125" style="18" customWidth="1"/>
    <col min="16158" max="16158" width="22.26953125" style="18" customWidth="1"/>
    <col min="16159" max="16160" width="11.453125" style="18"/>
    <col min="16161" max="16161" width="14.81640625" style="18" bestFit="1" customWidth="1"/>
    <col min="16162" max="16384" width="11.453125" style="18"/>
  </cols>
  <sheetData>
    <row r="1" spans="1:30" s="3" customFormat="1" ht="29.5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29.5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29.5" x14ac:dyDescent="0.35">
      <c r="A3" s="306" t="s">
        <v>0</v>
      </c>
      <c r="B3" s="306"/>
      <c r="C3" s="306"/>
      <c r="D3" s="258"/>
      <c r="E3" s="258"/>
      <c r="F3" s="258"/>
      <c r="G3" s="258"/>
      <c r="H3" s="258"/>
      <c r="I3" s="258"/>
      <c r="J3" s="258"/>
      <c r="K3" s="258"/>
      <c r="L3" s="258"/>
      <c r="M3" s="258"/>
      <c r="N3" s="258"/>
      <c r="O3" s="258"/>
      <c r="P3" s="258"/>
      <c r="Q3" s="258"/>
      <c r="R3" s="258"/>
      <c r="S3" s="258"/>
      <c r="T3" s="258"/>
      <c r="U3" s="258"/>
      <c r="V3" s="258"/>
      <c r="W3" s="258"/>
      <c r="X3" s="258"/>
      <c r="Y3" s="2"/>
      <c r="Z3" s="2"/>
      <c r="AA3" s="2"/>
      <c r="AB3" s="2"/>
      <c r="AC3" s="2"/>
      <c r="AD3" s="258"/>
    </row>
    <row r="4" spans="1:30" s="3" customFormat="1" ht="29.5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29.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29.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29.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29.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5" x14ac:dyDescent="0.35">
      <c r="A9" s="258" t="s">
        <v>1</v>
      </c>
      <c r="B9" s="258"/>
      <c r="C9" s="258"/>
      <c r="D9" s="1"/>
      <c r="E9" s="293" t="s">
        <v>2</v>
      </c>
      <c r="F9" s="293"/>
      <c r="G9" s="293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293"/>
      <c r="S9" s="293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35">
      <c r="A10" s="258"/>
      <c r="B10" s="258"/>
      <c r="C10" s="258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5" x14ac:dyDescent="0.35">
      <c r="A11" s="258" t="s">
        <v>4</v>
      </c>
      <c r="B11" s="258"/>
      <c r="C11" s="258"/>
      <c r="D11" s="1"/>
      <c r="E11" s="259">
        <v>2</v>
      </c>
      <c r="F11" s="1"/>
      <c r="G11" s="1"/>
      <c r="H11" s="1"/>
      <c r="I11" s="1"/>
      <c r="J11" s="1"/>
      <c r="K11" s="294" t="s">
        <v>60</v>
      </c>
      <c r="L11" s="294"/>
      <c r="M11" s="260"/>
      <c r="N11" s="260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5" x14ac:dyDescent="0.35">
      <c r="A12" s="258"/>
      <c r="B12" s="258"/>
      <c r="C12" s="258"/>
      <c r="D12" s="1"/>
      <c r="E12" s="5"/>
      <c r="F12" s="1"/>
      <c r="G12" s="1"/>
      <c r="H12" s="1"/>
      <c r="I12" s="1"/>
      <c r="J12" s="1"/>
      <c r="K12" s="260"/>
      <c r="L12" s="260"/>
      <c r="M12" s="260"/>
      <c r="N12" s="260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5" x14ac:dyDescent="0.35">
      <c r="A13" s="258"/>
      <c r="B13" s="258"/>
      <c r="C13" s="258"/>
      <c r="D13" s="258"/>
      <c r="E13" s="258"/>
      <c r="F13" s="258"/>
      <c r="G13" s="258"/>
      <c r="H13" s="258"/>
      <c r="I13" s="258"/>
      <c r="J13" s="258"/>
      <c r="K13" s="258"/>
      <c r="L13" s="260"/>
      <c r="M13" s="260"/>
      <c r="N13" s="260"/>
      <c r="O13" s="260"/>
      <c r="P13" s="260"/>
      <c r="Q13" s="260"/>
      <c r="R13" s="260"/>
      <c r="S13" s="260"/>
      <c r="T13" s="260"/>
      <c r="U13" s="260"/>
      <c r="V13" s="260"/>
      <c r="W13" s="1"/>
      <c r="X13" s="1"/>
      <c r="Y13" s="1"/>
    </row>
    <row r="14" spans="1:30" s="3" customFormat="1" ht="25.5" thickBot="1" x14ac:dyDescent="0.4">
      <c r="A14" s="258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5.5" thickBot="1" x14ac:dyDescent="0.4">
      <c r="A15" s="88" t="s">
        <v>7</v>
      </c>
      <c r="B15" s="307" t="s">
        <v>25</v>
      </c>
      <c r="C15" s="308"/>
      <c r="D15" s="308"/>
      <c r="E15" s="308"/>
      <c r="F15" s="308"/>
      <c r="G15" s="308"/>
      <c r="H15" s="308"/>
      <c r="I15" s="308"/>
      <c r="J15" s="308"/>
      <c r="K15" s="308"/>
      <c r="L15" s="309"/>
      <c r="M15" s="310" t="s">
        <v>8</v>
      </c>
      <c r="N15" s="311"/>
      <c r="O15" s="311"/>
      <c r="P15" s="311"/>
      <c r="Q15" s="311"/>
      <c r="R15" s="311"/>
      <c r="S15" s="311"/>
      <c r="T15" s="311"/>
      <c r="U15" s="312"/>
      <c r="V15" s="12"/>
    </row>
    <row r="16" spans="1:30" ht="40" customHeight="1" x14ac:dyDescent="0.35">
      <c r="A16" s="89" t="s">
        <v>9</v>
      </c>
      <c r="B16" s="135"/>
      <c r="C16" s="136"/>
      <c r="D16" s="137"/>
      <c r="E16" s="136"/>
      <c r="F16" s="136"/>
      <c r="G16" s="136"/>
      <c r="H16" s="137"/>
      <c r="I16" s="137"/>
      <c r="J16" s="137"/>
      <c r="K16" s="136"/>
      <c r="L16" s="136"/>
      <c r="M16" s="129"/>
      <c r="N16" s="130"/>
      <c r="O16" s="130"/>
      <c r="P16" s="130"/>
      <c r="Q16" s="130"/>
      <c r="R16" s="130"/>
      <c r="S16" s="130"/>
      <c r="T16" s="130"/>
      <c r="U16" s="131"/>
      <c r="V16" s="17" t="s">
        <v>10</v>
      </c>
      <c r="X16" s="19"/>
      <c r="Y16" s="19"/>
    </row>
    <row r="17" spans="1:31" ht="40" customHeight="1" x14ac:dyDescent="0.35">
      <c r="A17" s="90" t="s">
        <v>11</v>
      </c>
      <c r="B17" s="14">
        <v>1</v>
      </c>
      <c r="C17" s="20">
        <v>2</v>
      </c>
      <c r="D17" s="20">
        <v>3</v>
      </c>
      <c r="E17" s="20">
        <v>4</v>
      </c>
      <c r="F17" s="20">
        <v>5</v>
      </c>
      <c r="G17" s="20">
        <v>6</v>
      </c>
      <c r="H17" s="20">
        <v>7</v>
      </c>
      <c r="I17" s="20">
        <v>8</v>
      </c>
      <c r="J17" s="20">
        <v>9</v>
      </c>
      <c r="K17" s="20">
        <v>10</v>
      </c>
      <c r="L17" s="20">
        <v>11</v>
      </c>
      <c r="M17" s="14">
        <v>1</v>
      </c>
      <c r="N17" s="20">
        <v>2</v>
      </c>
      <c r="O17" s="20">
        <v>3</v>
      </c>
      <c r="P17" s="20">
        <v>4</v>
      </c>
      <c r="Q17" s="20">
        <v>5</v>
      </c>
      <c r="R17" s="20">
        <v>6</v>
      </c>
      <c r="S17" s="20">
        <v>7</v>
      </c>
      <c r="T17" s="20">
        <v>8</v>
      </c>
      <c r="U17" s="21">
        <v>9</v>
      </c>
      <c r="V17" s="17"/>
      <c r="X17" s="2"/>
      <c r="Y17" s="19"/>
    </row>
    <row r="18" spans="1:31" ht="40" customHeight="1" x14ac:dyDescent="0.35">
      <c r="A18" s="91" t="s">
        <v>12</v>
      </c>
      <c r="B18" s="22">
        <v>35.518583333333332</v>
      </c>
      <c r="C18" s="23">
        <v>40.792208333333342</v>
      </c>
      <c r="D18" s="23">
        <v>41.01445833333333</v>
      </c>
      <c r="E18" s="23">
        <v>42.952000000000005</v>
      </c>
      <c r="F18" s="23">
        <v>42.952000000000005</v>
      </c>
      <c r="G18" s="23">
        <v>43.571499999999993</v>
      </c>
      <c r="H18" s="23">
        <v>41.164375</v>
      </c>
      <c r="I18" s="23">
        <v>41.236124999999994</v>
      </c>
      <c r="J18" s="23">
        <v>35.434437500000008</v>
      </c>
      <c r="K18" s="23">
        <v>35.434437500000008</v>
      </c>
      <c r="L18" s="23">
        <v>19.312708333333333</v>
      </c>
      <c r="M18" s="22">
        <v>37.405229166666665</v>
      </c>
      <c r="N18" s="23">
        <v>40.40312500000001</v>
      </c>
      <c r="O18" s="23">
        <v>40.479833333333339</v>
      </c>
      <c r="P18" s="23">
        <v>34.603625000000001</v>
      </c>
      <c r="Q18" s="23">
        <v>34.529541666666667</v>
      </c>
      <c r="R18" s="23">
        <v>38.329666666666668</v>
      </c>
      <c r="S18" s="23">
        <v>38.402000000000008</v>
      </c>
      <c r="T18" s="23">
        <v>51.666125000000001</v>
      </c>
      <c r="U18" s="24">
        <v>21.762124999999997</v>
      </c>
      <c r="V18" s="25">
        <f t="shared" ref="V18:V25" si="0">SUM(B18:U18)</f>
        <v>756.96410416666663</v>
      </c>
      <c r="W18" s="138"/>
      <c r="X18" s="2"/>
      <c r="Y18" s="19"/>
    </row>
    <row r="19" spans="1:31" ht="40" customHeight="1" x14ac:dyDescent="0.35">
      <c r="A19" s="92" t="s">
        <v>13</v>
      </c>
      <c r="B19" s="22">
        <v>35.518583333333332</v>
      </c>
      <c r="C19" s="23">
        <v>40.792208333333342</v>
      </c>
      <c r="D19" s="23">
        <v>41.01445833333333</v>
      </c>
      <c r="E19" s="23">
        <v>42.952000000000005</v>
      </c>
      <c r="F19" s="23">
        <v>42.952000000000005</v>
      </c>
      <c r="G19" s="23">
        <v>43.571499999999993</v>
      </c>
      <c r="H19" s="23">
        <v>41.164375</v>
      </c>
      <c r="I19" s="23">
        <v>41.236124999999994</v>
      </c>
      <c r="J19" s="23">
        <v>35.434437500000008</v>
      </c>
      <c r="K19" s="23">
        <v>35.434437500000008</v>
      </c>
      <c r="L19" s="23">
        <v>19.312708333333333</v>
      </c>
      <c r="M19" s="22">
        <v>37.405229166666665</v>
      </c>
      <c r="N19" s="23">
        <v>40.40312500000001</v>
      </c>
      <c r="O19" s="23">
        <v>40.479833333333339</v>
      </c>
      <c r="P19" s="23">
        <v>34.603625000000001</v>
      </c>
      <c r="Q19" s="23">
        <v>34.529541666666667</v>
      </c>
      <c r="R19" s="23">
        <v>38.329666666666668</v>
      </c>
      <c r="S19" s="23">
        <v>38.402000000000008</v>
      </c>
      <c r="T19" s="23">
        <v>51.666125000000001</v>
      </c>
      <c r="U19" s="24">
        <v>21.762124999999997</v>
      </c>
      <c r="V19" s="25">
        <f t="shared" si="0"/>
        <v>756.96410416666663</v>
      </c>
      <c r="X19" s="2"/>
      <c r="Y19" s="19"/>
    </row>
    <row r="20" spans="1:31" ht="39.75" customHeight="1" x14ac:dyDescent="0.35">
      <c r="A20" s="91" t="s">
        <v>14</v>
      </c>
      <c r="B20" s="76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2"/>
      <c r="N20" s="23"/>
      <c r="O20" s="23"/>
      <c r="P20" s="23"/>
      <c r="Q20" s="23"/>
      <c r="R20" s="23"/>
      <c r="S20" s="23"/>
      <c r="T20" s="23"/>
      <c r="U20" s="24"/>
      <c r="V20" s="25">
        <f t="shared" si="0"/>
        <v>0</v>
      </c>
      <c r="X20" s="2"/>
      <c r="Y20" s="19"/>
    </row>
    <row r="21" spans="1:31" ht="40" customHeight="1" x14ac:dyDescent="0.35">
      <c r="A21" s="92" t="s">
        <v>15</v>
      </c>
      <c r="B21" s="22">
        <v>34.700944444444438</v>
      </c>
      <c r="C21" s="23">
        <v>40.25719444444443</v>
      </c>
      <c r="D21" s="23">
        <v>40.417027777777783</v>
      </c>
      <c r="E21" s="23">
        <v>43.125833333333333</v>
      </c>
      <c r="F21" s="23">
        <v>42.401333333333334</v>
      </c>
      <c r="G21" s="23">
        <v>42.712833333333343</v>
      </c>
      <c r="H21" s="23">
        <v>39.990416666666668</v>
      </c>
      <c r="I21" s="23">
        <v>40.240083333333338</v>
      </c>
      <c r="J21" s="23">
        <v>34.883041666666664</v>
      </c>
      <c r="K21" s="23">
        <v>34.883041666666664</v>
      </c>
      <c r="L21" s="23">
        <v>18.778861111111112</v>
      </c>
      <c r="M21" s="22">
        <v>36.90818055555556</v>
      </c>
      <c r="N21" s="23">
        <v>39.631083333333322</v>
      </c>
      <c r="O21" s="23">
        <v>40.41877777777777</v>
      </c>
      <c r="P21" s="23">
        <v>34.116250000000008</v>
      </c>
      <c r="Q21" s="23">
        <v>34.062972222222221</v>
      </c>
      <c r="R21" s="23">
        <v>38.594888888888882</v>
      </c>
      <c r="S21" s="23">
        <v>38.648166666666661</v>
      </c>
      <c r="T21" s="23">
        <v>52.029250000000012</v>
      </c>
      <c r="U21" s="24">
        <v>22.143916666666669</v>
      </c>
      <c r="V21" s="25">
        <f t="shared" si="0"/>
        <v>748.94409722222224</v>
      </c>
      <c r="X21" s="2"/>
      <c r="Y21" s="19"/>
    </row>
    <row r="22" spans="1:31" ht="40" customHeight="1" x14ac:dyDescent="0.35">
      <c r="A22" s="91" t="s">
        <v>16</v>
      </c>
      <c r="B22" s="22">
        <v>34.700944444444438</v>
      </c>
      <c r="C22" s="23">
        <v>40.25719444444443</v>
      </c>
      <c r="D22" s="23">
        <v>40.417027777777783</v>
      </c>
      <c r="E22" s="23">
        <v>43.125833333333333</v>
      </c>
      <c r="F22" s="23">
        <v>42.401333333333334</v>
      </c>
      <c r="G22" s="23">
        <v>42.712833333333343</v>
      </c>
      <c r="H22" s="23">
        <v>39.990416666666668</v>
      </c>
      <c r="I22" s="23">
        <v>40.240083333333338</v>
      </c>
      <c r="J22" s="23">
        <v>34.883041666666664</v>
      </c>
      <c r="K22" s="23">
        <v>34.883041666666664</v>
      </c>
      <c r="L22" s="23">
        <v>18.778861111111112</v>
      </c>
      <c r="M22" s="22">
        <v>36.90818055555556</v>
      </c>
      <c r="N22" s="23">
        <v>39.631083333333322</v>
      </c>
      <c r="O22" s="23">
        <v>40.41877777777777</v>
      </c>
      <c r="P22" s="23">
        <v>34.116250000000008</v>
      </c>
      <c r="Q22" s="23">
        <v>34.062972222222221</v>
      </c>
      <c r="R22" s="23">
        <v>38.594888888888882</v>
      </c>
      <c r="S22" s="23">
        <v>38.648166666666661</v>
      </c>
      <c r="T22" s="23">
        <v>52.029250000000012</v>
      </c>
      <c r="U22" s="24">
        <v>22.143916666666669</v>
      </c>
      <c r="V22" s="25">
        <f t="shared" si="0"/>
        <v>748.94409722222224</v>
      </c>
      <c r="X22" s="2"/>
      <c r="Y22" s="19"/>
    </row>
    <row r="23" spans="1:31" ht="40" customHeight="1" x14ac:dyDescent="0.35">
      <c r="A23" s="92" t="s">
        <v>17</v>
      </c>
      <c r="B23" s="22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2"/>
      <c r="N23" s="23"/>
      <c r="O23" s="23"/>
      <c r="P23" s="23"/>
      <c r="Q23" s="23"/>
      <c r="R23" s="23"/>
      <c r="S23" s="23"/>
      <c r="T23" s="23"/>
      <c r="U23" s="24"/>
      <c r="V23" s="25">
        <f t="shared" si="0"/>
        <v>0</v>
      </c>
      <c r="X23" s="2"/>
      <c r="Y23" s="19"/>
    </row>
    <row r="24" spans="1:31" ht="40" customHeight="1" x14ac:dyDescent="0.35">
      <c r="A24" s="91" t="s">
        <v>18</v>
      </c>
      <c r="B24" s="22">
        <v>34.700944444444438</v>
      </c>
      <c r="C24" s="23">
        <v>40.25719444444443</v>
      </c>
      <c r="D24" s="23">
        <v>40.417027777777783</v>
      </c>
      <c r="E24" s="23">
        <v>43.125833333333333</v>
      </c>
      <c r="F24" s="23">
        <v>42.401333333333334</v>
      </c>
      <c r="G24" s="23">
        <v>42.712833333333343</v>
      </c>
      <c r="H24" s="23">
        <v>39.990416666666668</v>
      </c>
      <c r="I24" s="23">
        <v>40.240083333333338</v>
      </c>
      <c r="J24" s="23">
        <v>34.883041666666664</v>
      </c>
      <c r="K24" s="23">
        <v>34.883041666666664</v>
      </c>
      <c r="L24" s="23">
        <v>18.778861111111112</v>
      </c>
      <c r="M24" s="22">
        <v>36.90818055555556</v>
      </c>
      <c r="N24" s="23">
        <v>39.631083333333322</v>
      </c>
      <c r="O24" s="23">
        <v>40.41877777777777</v>
      </c>
      <c r="P24" s="23">
        <v>34.116250000000008</v>
      </c>
      <c r="Q24" s="23">
        <v>34.062972222222221</v>
      </c>
      <c r="R24" s="23">
        <v>38.594888888888882</v>
      </c>
      <c r="S24" s="23">
        <v>38.648166666666661</v>
      </c>
      <c r="T24" s="23">
        <v>52.029250000000012</v>
      </c>
      <c r="U24" s="24">
        <v>22.143916666666669</v>
      </c>
      <c r="V24" s="25">
        <f t="shared" si="0"/>
        <v>748.94409722222224</v>
      </c>
      <c r="X24" s="2"/>
    </row>
    <row r="25" spans="1:31" ht="41.5" customHeight="1" x14ac:dyDescent="0.35">
      <c r="A25" s="92" t="s">
        <v>10</v>
      </c>
      <c r="B25" s="26">
        <f t="shared" ref="B25:L25" si="1">SUM(B18:B24)</f>
        <v>175.14</v>
      </c>
      <c r="C25" s="27">
        <f t="shared" si="1"/>
        <v>202.35599999999997</v>
      </c>
      <c r="D25" s="27">
        <f t="shared" si="1"/>
        <v>203.28</v>
      </c>
      <c r="E25" s="27">
        <f t="shared" si="1"/>
        <v>215.28149999999999</v>
      </c>
      <c r="F25" s="27">
        <f t="shared" si="1"/>
        <v>213.108</v>
      </c>
      <c r="G25" s="27">
        <f t="shared" si="1"/>
        <v>215.28150000000002</v>
      </c>
      <c r="H25" s="27">
        <f t="shared" si="1"/>
        <v>202.3</v>
      </c>
      <c r="I25" s="27">
        <f t="shared" si="1"/>
        <v>203.1925</v>
      </c>
      <c r="J25" s="27">
        <f t="shared" si="1"/>
        <v>175.518</v>
      </c>
      <c r="K25" s="27">
        <f t="shared" si="1"/>
        <v>175.518</v>
      </c>
      <c r="L25" s="27">
        <f t="shared" si="1"/>
        <v>94.962000000000003</v>
      </c>
      <c r="M25" s="26">
        <f>SUM(M18:M24)</f>
        <v>185.535</v>
      </c>
      <c r="N25" s="27">
        <f t="shared" ref="N25:P25" si="2">SUM(N18:N24)</f>
        <v>199.6995</v>
      </c>
      <c r="O25" s="27">
        <f t="shared" si="2"/>
        <v>202.21599999999998</v>
      </c>
      <c r="P25" s="27">
        <f t="shared" si="2"/>
        <v>171.55600000000001</v>
      </c>
      <c r="Q25" s="27">
        <f>SUM(Q18:Q24)</f>
        <v>171.24799999999999</v>
      </c>
      <c r="R25" s="27">
        <f t="shared" ref="R25:U25" si="3">SUM(R18:R24)</f>
        <v>192.44399999999996</v>
      </c>
      <c r="S25" s="27">
        <f t="shared" si="3"/>
        <v>192.74850000000001</v>
      </c>
      <c r="T25" s="27">
        <f t="shared" si="3"/>
        <v>259.42</v>
      </c>
      <c r="U25" s="28">
        <f t="shared" si="3"/>
        <v>109.956</v>
      </c>
      <c r="V25" s="25">
        <f t="shared" si="0"/>
        <v>3760.7605000000003</v>
      </c>
    </row>
    <row r="26" spans="1:31" s="2" customFormat="1" ht="36.75" customHeight="1" x14ac:dyDescent="0.35">
      <c r="A26" s="93" t="s">
        <v>19</v>
      </c>
      <c r="B26" s="29">
        <v>45</v>
      </c>
      <c r="C26" s="30">
        <v>44</v>
      </c>
      <c r="D26" s="30">
        <v>44</v>
      </c>
      <c r="E26" s="30">
        <v>43.5</v>
      </c>
      <c r="F26" s="30">
        <v>43</v>
      </c>
      <c r="G26" s="30">
        <v>43.5</v>
      </c>
      <c r="H26" s="30">
        <v>42.5</v>
      </c>
      <c r="I26" s="30">
        <v>42.5</v>
      </c>
      <c r="J26" s="30">
        <v>42</v>
      </c>
      <c r="K26" s="30">
        <v>42</v>
      </c>
      <c r="L26" s="30">
        <v>42</v>
      </c>
      <c r="M26" s="29">
        <v>46.5</v>
      </c>
      <c r="N26" s="30">
        <v>45.5</v>
      </c>
      <c r="O26" s="30">
        <v>46</v>
      </c>
      <c r="P26" s="30">
        <v>44</v>
      </c>
      <c r="Q26" s="30">
        <v>44</v>
      </c>
      <c r="R26" s="30">
        <v>43.5</v>
      </c>
      <c r="S26" s="30">
        <v>43.5</v>
      </c>
      <c r="T26" s="30">
        <v>42.5</v>
      </c>
      <c r="U26" s="31">
        <v>42</v>
      </c>
      <c r="V26" s="32">
        <f>+((V25/V27)/7)*1000</f>
        <v>43.593922427783191</v>
      </c>
    </row>
    <row r="27" spans="1:31" s="2" customFormat="1" ht="33" customHeight="1" x14ac:dyDescent="0.35">
      <c r="A27" s="94" t="s">
        <v>20</v>
      </c>
      <c r="B27" s="33">
        <v>556</v>
      </c>
      <c r="C27" s="34">
        <v>657</v>
      </c>
      <c r="D27" s="34">
        <v>660</v>
      </c>
      <c r="E27" s="34">
        <v>707</v>
      </c>
      <c r="F27" s="34">
        <v>708</v>
      </c>
      <c r="G27" s="34">
        <v>707</v>
      </c>
      <c r="H27" s="34">
        <v>680</v>
      </c>
      <c r="I27" s="34">
        <v>683</v>
      </c>
      <c r="J27" s="34">
        <v>597</v>
      </c>
      <c r="K27" s="34">
        <v>597</v>
      </c>
      <c r="L27" s="34">
        <v>323</v>
      </c>
      <c r="M27" s="33">
        <v>570</v>
      </c>
      <c r="N27" s="34">
        <v>627</v>
      </c>
      <c r="O27" s="34">
        <v>628</v>
      </c>
      <c r="P27" s="34">
        <v>557</v>
      </c>
      <c r="Q27" s="34">
        <v>556</v>
      </c>
      <c r="R27" s="34">
        <v>632</v>
      </c>
      <c r="S27" s="34">
        <v>633</v>
      </c>
      <c r="T27" s="34">
        <v>872</v>
      </c>
      <c r="U27" s="35">
        <v>374</v>
      </c>
      <c r="V27" s="36">
        <f>SUM(B27:U27)</f>
        <v>12324</v>
      </c>
      <c r="W27" s="2">
        <f>((V25*1000)/V27)/7</f>
        <v>43.593922427783191</v>
      </c>
    </row>
    <row r="28" spans="1:31" s="2" customFormat="1" ht="33" customHeight="1" x14ac:dyDescent="0.35">
      <c r="A28" s="95" t="s">
        <v>21</v>
      </c>
      <c r="B28" s="37">
        <f>((B27*B26)*7/1000-B18-B19)/3</f>
        <v>34.700944444444438</v>
      </c>
      <c r="C28" s="38">
        <f t="shared" ref="C28:U28" si="4">((C27*C26)*7/1000-C18-C19)/3</f>
        <v>40.25719444444443</v>
      </c>
      <c r="D28" s="38">
        <f t="shared" si="4"/>
        <v>40.417027777777783</v>
      </c>
      <c r="E28" s="38">
        <f t="shared" si="4"/>
        <v>43.125833333333333</v>
      </c>
      <c r="F28" s="38">
        <f t="shared" si="4"/>
        <v>42.401333333333334</v>
      </c>
      <c r="G28" s="38">
        <f t="shared" si="4"/>
        <v>42.712833333333343</v>
      </c>
      <c r="H28" s="38">
        <f t="shared" si="4"/>
        <v>39.990416666666668</v>
      </c>
      <c r="I28" s="38">
        <f t="shared" si="4"/>
        <v>40.240083333333338</v>
      </c>
      <c r="J28" s="38">
        <f t="shared" si="4"/>
        <v>34.883041666666664</v>
      </c>
      <c r="K28" s="38">
        <f t="shared" si="4"/>
        <v>34.883041666666664</v>
      </c>
      <c r="L28" s="38">
        <f t="shared" si="4"/>
        <v>18.778861111111112</v>
      </c>
      <c r="M28" s="37">
        <f t="shared" si="4"/>
        <v>36.90818055555556</v>
      </c>
      <c r="N28" s="38">
        <f t="shared" si="4"/>
        <v>39.631083333333322</v>
      </c>
      <c r="O28" s="38">
        <f t="shared" si="4"/>
        <v>40.41877777777777</v>
      </c>
      <c r="P28" s="38">
        <f t="shared" si="4"/>
        <v>34.116250000000008</v>
      </c>
      <c r="Q28" s="38">
        <f t="shared" si="4"/>
        <v>34.062972222222221</v>
      </c>
      <c r="R28" s="38">
        <f t="shared" si="4"/>
        <v>38.594888888888882</v>
      </c>
      <c r="S28" s="38">
        <f t="shared" si="4"/>
        <v>38.648166666666661</v>
      </c>
      <c r="T28" s="38">
        <f t="shared" si="4"/>
        <v>52.029250000000012</v>
      </c>
      <c r="U28" s="39">
        <f t="shared" si="4"/>
        <v>22.143916666666669</v>
      </c>
      <c r="V28" s="40"/>
    </row>
    <row r="29" spans="1:31" ht="33.75" customHeight="1" x14ac:dyDescent="0.35">
      <c r="A29" s="96" t="s">
        <v>22</v>
      </c>
      <c r="B29" s="41">
        <f t="shared" ref="B29:C29" si="5">((B27*B26)*7)/1000</f>
        <v>175.14</v>
      </c>
      <c r="C29" s="42">
        <f t="shared" si="5"/>
        <v>202.35599999999999</v>
      </c>
      <c r="D29" s="42">
        <f>((D27*D26)*7)/1000</f>
        <v>203.28</v>
      </c>
      <c r="E29" s="42">
        <f>((E27*E26)*7)/1000</f>
        <v>215.28149999999999</v>
      </c>
      <c r="F29" s="42">
        <f t="shared" ref="F29:G29" si="6">((F27*F26)*7)/1000</f>
        <v>213.108</v>
      </c>
      <c r="G29" s="42">
        <f t="shared" si="6"/>
        <v>215.28149999999999</v>
      </c>
      <c r="H29" s="42">
        <f>((H27*H26)*7)/1000</f>
        <v>202.3</v>
      </c>
      <c r="I29" s="42">
        <f t="shared" ref="I29:J29" si="7">((I27*I26)*7)/1000</f>
        <v>203.1925</v>
      </c>
      <c r="J29" s="42">
        <f t="shared" si="7"/>
        <v>175.518</v>
      </c>
      <c r="K29" s="42">
        <f>((K27*K26)*7)/1000</f>
        <v>175.518</v>
      </c>
      <c r="L29" s="42">
        <f t="shared" ref="L29" si="8">((L27*L26)*7)/1000</f>
        <v>94.962000000000003</v>
      </c>
      <c r="M29" s="41">
        <f>((M27*M26)*7)/1000</f>
        <v>185.535</v>
      </c>
      <c r="N29" s="42">
        <f>((N27*N26)*7)/1000</f>
        <v>199.6995</v>
      </c>
      <c r="O29" s="42">
        <f t="shared" ref="O29:U29" si="9">((O27*O26)*7)/1000</f>
        <v>202.21600000000001</v>
      </c>
      <c r="P29" s="42">
        <f t="shared" si="9"/>
        <v>171.55600000000001</v>
      </c>
      <c r="Q29" s="43">
        <f t="shared" si="9"/>
        <v>171.24799999999999</v>
      </c>
      <c r="R29" s="43">
        <f t="shared" si="9"/>
        <v>192.44399999999999</v>
      </c>
      <c r="S29" s="43">
        <f t="shared" si="9"/>
        <v>192.74850000000001</v>
      </c>
      <c r="T29" s="43">
        <f t="shared" si="9"/>
        <v>259.42</v>
      </c>
      <c r="U29" s="44">
        <f t="shared" si="9"/>
        <v>109.956</v>
      </c>
      <c r="V29" s="45"/>
    </row>
    <row r="30" spans="1:31" ht="33.75" customHeight="1" thickBot="1" x14ac:dyDescent="0.4">
      <c r="A30" s="97" t="s">
        <v>23</v>
      </c>
      <c r="B30" s="46">
        <f t="shared" ref="B30:C30" si="10">+(B25/B27)/7*1000</f>
        <v>45</v>
      </c>
      <c r="C30" s="47">
        <f t="shared" si="10"/>
        <v>43.999999999999993</v>
      </c>
      <c r="D30" s="47">
        <f>+(D25/D27)/7*1000</f>
        <v>44</v>
      </c>
      <c r="E30" s="47">
        <f t="shared" ref="E30:G30" si="11">+(E25/E27)/7*1000</f>
        <v>43.5</v>
      </c>
      <c r="F30" s="47">
        <f t="shared" si="11"/>
        <v>43</v>
      </c>
      <c r="G30" s="47">
        <f t="shared" si="11"/>
        <v>43.500000000000007</v>
      </c>
      <c r="H30" s="47">
        <f>+(H25/H27)/7*1000</f>
        <v>42.5</v>
      </c>
      <c r="I30" s="47">
        <f t="shared" ref="I30:L30" si="12">+(I25/I27)/7*1000</f>
        <v>42.499999999999993</v>
      </c>
      <c r="J30" s="47">
        <f t="shared" si="12"/>
        <v>41.999999999999993</v>
      </c>
      <c r="K30" s="47">
        <f t="shared" si="12"/>
        <v>41.999999999999993</v>
      </c>
      <c r="L30" s="47">
        <f t="shared" si="12"/>
        <v>41.999999999999993</v>
      </c>
      <c r="M30" s="46">
        <f>+(M25/M27)/7*1000</f>
        <v>46.5</v>
      </c>
      <c r="N30" s="47">
        <f t="shared" ref="N30:U30" si="13">+(N25/N27)/7*1000</f>
        <v>45.5</v>
      </c>
      <c r="O30" s="47">
        <f t="shared" si="13"/>
        <v>45.999999999999993</v>
      </c>
      <c r="P30" s="47">
        <f t="shared" si="13"/>
        <v>44</v>
      </c>
      <c r="Q30" s="47">
        <f t="shared" si="13"/>
        <v>44</v>
      </c>
      <c r="R30" s="47">
        <f t="shared" si="13"/>
        <v>43.499999999999993</v>
      </c>
      <c r="S30" s="47">
        <f t="shared" si="13"/>
        <v>43.5</v>
      </c>
      <c r="T30" s="47">
        <f t="shared" si="13"/>
        <v>42.5</v>
      </c>
      <c r="U30" s="48">
        <f t="shared" si="13"/>
        <v>41.999999999999993</v>
      </c>
      <c r="V30" s="49"/>
    </row>
    <row r="31" spans="1:31" ht="33.75" customHeight="1" x14ac:dyDescent="0.35">
      <c r="A31" s="50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</row>
    <row r="32" spans="1:31" ht="33.75" customHeight="1" x14ac:dyDescent="0.35">
      <c r="A32" s="50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0"/>
    </row>
    <row r="33" spans="1:30" ht="33.75" customHeight="1" x14ac:dyDescent="0.35">
      <c r="A33" s="50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0"/>
    </row>
    <row r="34" spans="1:30" ht="33.75" customHeight="1" x14ac:dyDescent="0.35">
      <c r="A34" s="50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0"/>
    </row>
    <row r="35" spans="1:30" s="2" customFormat="1" ht="33.75" customHeight="1" thickBot="1" x14ac:dyDescent="0.4"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3"/>
    </row>
    <row r="36" spans="1:30" ht="33.75" customHeight="1" x14ac:dyDescent="0.35">
      <c r="A36" s="88" t="s">
        <v>24</v>
      </c>
      <c r="B36" s="295" t="s">
        <v>25</v>
      </c>
      <c r="C36" s="296"/>
      <c r="D36" s="296"/>
      <c r="E36" s="296"/>
      <c r="F36" s="296"/>
      <c r="G36" s="296"/>
      <c r="H36" s="99"/>
      <c r="I36" s="53" t="s">
        <v>26</v>
      </c>
      <c r="J36" s="107"/>
      <c r="K36" s="301" t="s">
        <v>25</v>
      </c>
      <c r="L36" s="301"/>
      <c r="M36" s="301"/>
      <c r="N36" s="301"/>
      <c r="O36" s="295"/>
      <c r="P36" s="111"/>
      <c r="Q36" s="54"/>
      <c r="R36" s="54"/>
      <c r="S36" s="3"/>
      <c r="T36" s="3"/>
      <c r="U36" s="55"/>
      <c r="V36" s="3"/>
      <c r="W36" s="54"/>
      <c r="X36" s="54"/>
      <c r="Y36" s="54"/>
      <c r="Z36" s="3"/>
    </row>
    <row r="37" spans="1:30" ht="33.75" customHeight="1" x14ac:dyDescent="0.35">
      <c r="A37" s="89" t="s">
        <v>27</v>
      </c>
      <c r="B37" s="98"/>
      <c r="C37" s="15"/>
      <c r="D37" s="15"/>
      <c r="E37" s="15"/>
      <c r="F37" s="15"/>
      <c r="G37" s="15"/>
      <c r="H37" s="100" t="s">
        <v>10</v>
      </c>
      <c r="J37" s="108"/>
      <c r="K37" s="98"/>
      <c r="L37" s="15"/>
      <c r="M37" s="15"/>
      <c r="N37" s="15"/>
      <c r="O37" s="15"/>
      <c r="P37" s="100" t="s">
        <v>10</v>
      </c>
      <c r="Q37" s="57"/>
      <c r="R37" s="57"/>
      <c r="S37" s="58"/>
      <c r="T37" s="3"/>
      <c r="U37" s="3"/>
      <c r="V37" s="55"/>
      <c r="W37" s="3"/>
      <c r="X37" s="54"/>
      <c r="Y37" s="54"/>
      <c r="Z37" s="54"/>
    </row>
    <row r="38" spans="1:30" ht="33.75" customHeight="1" x14ac:dyDescent="0.35">
      <c r="A38" s="90" t="s">
        <v>11</v>
      </c>
      <c r="B38" s="78">
        <v>1</v>
      </c>
      <c r="C38" s="20">
        <v>2</v>
      </c>
      <c r="D38" s="20">
        <v>3</v>
      </c>
      <c r="E38" s="20">
        <v>4</v>
      </c>
      <c r="F38" s="20">
        <v>5</v>
      </c>
      <c r="G38" s="20">
        <v>6</v>
      </c>
      <c r="H38" s="100"/>
      <c r="J38" s="109" t="s">
        <v>11</v>
      </c>
      <c r="K38" s="98">
        <v>1</v>
      </c>
      <c r="L38" s="56">
        <v>2</v>
      </c>
      <c r="M38" s="56">
        <v>3</v>
      </c>
      <c r="N38" s="56">
        <v>4</v>
      </c>
      <c r="O38" s="56">
        <v>5</v>
      </c>
      <c r="P38" s="100"/>
      <c r="Q38" s="57"/>
      <c r="R38" s="57"/>
      <c r="S38" s="59"/>
      <c r="T38" s="2"/>
      <c r="U38" s="60"/>
      <c r="V38" s="60"/>
      <c r="W38" s="2"/>
      <c r="X38" s="2"/>
      <c r="Y38" s="2"/>
      <c r="Z38" s="2"/>
    </row>
    <row r="39" spans="1:30" ht="33.75" customHeight="1" x14ac:dyDescent="0.35">
      <c r="A39" s="91" t="s">
        <v>12</v>
      </c>
      <c r="B39" s="22">
        <v>31.781166666666667</v>
      </c>
      <c r="C39" s="79">
        <v>44.611520833333337</v>
      </c>
      <c r="D39" s="79">
        <v>54.249625000000002</v>
      </c>
      <c r="E39" s="79">
        <v>47.184083333333341</v>
      </c>
      <c r="F39" s="79">
        <v>43.335854166666671</v>
      </c>
      <c r="G39" s="79">
        <v>31.145624999999999</v>
      </c>
      <c r="H39" s="101">
        <f t="shared" ref="H39:H46" si="14">SUM(B39:G39)</f>
        <v>252.30787500000002</v>
      </c>
      <c r="I39" s="138"/>
      <c r="J39" s="91" t="s">
        <v>12</v>
      </c>
      <c r="K39" s="79">
        <v>23.2</v>
      </c>
      <c r="L39" s="79">
        <v>14.6</v>
      </c>
      <c r="M39" s="79">
        <v>11</v>
      </c>
      <c r="N39" s="79"/>
      <c r="O39" s="79"/>
      <c r="P39" s="101">
        <f t="shared" ref="P39:P46" si="15">SUM(K39:O39)</f>
        <v>48.8</v>
      </c>
      <c r="Q39" s="2"/>
      <c r="R39" s="61"/>
      <c r="S39" s="62"/>
      <c r="T39" s="2"/>
      <c r="U39" s="60"/>
      <c r="V39" s="60"/>
      <c r="W39" s="2"/>
      <c r="X39" s="2"/>
      <c r="Y39" s="2"/>
      <c r="Z39" s="2"/>
    </row>
    <row r="40" spans="1:30" ht="33.75" customHeight="1" x14ac:dyDescent="0.35">
      <c r="A40" s="92" t="s">
        <v>13</v>
      </c>
      <c r="B40" s="79">
        <v>31.781166666666667</v>
      </c>
      <c r="C40" s="79">
        <v>44.611520833333337</v>
      </c>
      <c r="D40" s="79">
        <v>54.249625000000002</v>
      </c>
      <c r="E40" s="79">
        <v>47.184083333333341</v>
      </c>
      <c r="F40" s="79">
        <v>43.335854166666671</v>
      </c>
      <c r="G40" s="79">
        <v>31.145624999999999</v>
      </c>
      <c r="H40" s="101">
        <f t="shared" si="14"/>
        <v>252.30787500000002</v>
      </c>
      <c r="I40" s="2"/>
      <c r="J40" s="92" t="s">
        <v>13</v>
      </c>
      <c r="K40" s="79">
        <v>23.2</v>
      </c>
      <c r="L40" s="79">
        <v>14.6</v>
      </c>
      <c r="M40" s="79">
        <v>11</v>
      </c>
      <c r="N40" s="79"/>
      <c r="O40" s="79"/>
      <c r="P40" s="101">
        <f t="shared" si="15"/>
        <v>48.8</v>
      </c>
      <c r="Q40" s="2"/>
      <c r="R40" s="61"/>
      <c r="S40" s="59"/>
      <c r="T40" s="2"/>
      <c r="U40" s="60"/>
      <c r="V40" s="60"/>
      <c r="W40" s="2"/>
      <c r="X40" s="2"/>
      <c r="Y40" s="2"/>
      <c r="Z40" s="2"/>
    </row>
    <row r="41" spans="1:30" ht="33.75" customHeight="1" x14ac:dyDescent="0.35">
      <c r="A41" s="91" t="s">
        <v>14</v>
      </c>
      <c r="B41" s="80"/>
      <c r="C41" s="23"/>
      <c r="D41" s="23"/>
      <c r="E41" s="23"/>
      <c r="F41" s="23"/>
      <c r="G41" s="23"/>
      <c r="H41" s="101">
        <f t="shared" si="14"/>
        <v>0</v>
      </c>
      <c r="I41" s="2"/>
      <c r="J41" s="91" t="s">
        <v>14</v>
      </c>
      <c r="K41" s="79"/>
      <c r="L41" s="23"/>
      <c r="M41" s="23"/>
      <c r="N41" s="23"/>
      <c r="O41" s="23"/>
      <c r="P41" s="101">
        <f t="shared" si="15"/>
        <v>0</v>
      </c>
      <c r="Q41" s="2"/>
      <c r="R41" s="61"/>
      <c r="S41" s="52"/>
      <c r="T41" s="2"/>
      <c r="U41" s="60"/>
      <c r="V41" s="60"/>
      <c r="W41" s="2"/>
      <c r="X41" s="2"/>
      <c r="Y41" s="2"/>
      <c r="Z41" s="2"/>
    </row>
    <row r="42" spans="1:30" ht="33.75" customHeight="1" x14ac:dyDescent="0.35">
      <c r="A42" s="92" t="s">
        <v>15</v>
      </c>
      <c r="B42" s="79">
        <v>31.835222222222228</v>
      </c>
      <c r="C42" s="79">
        <v>44.871986111111106</v>
      </c>
      <c r="D42" s="79">
        <v>54.732083333333321</v>
      </c>
      <c r="E42" s="79">
        <v>47.647444444444432</v>
      </c>
      <c r="F42" s="79">
        <v>43.797430555555543</v>
      </c>
      <c r="G42" s="79">
        <v>31.43758333333334</v>
      </c>
      <c r="H42" s="101">
        <f t="shared" si="14"/>
        <v>254.32174999999998</v>
      </c>
      <c r="I42" s="2"/>
      <c r="J42" s="92" t="s">
        <v>15</v>
      </c>
      <c r="K42" s="79">
        <v>21</v>
      </c>
      <c r="L42" s="79">
        <v>13.2</v>
      </c>
      <c r="M42" s="79">
        <v>9.9</v>
      </c>
      <c r="N42" s="79"/>
      <c r="O42" s="79"/>
      <c r="P42" s="101">
        <f t="shared" si="15"/>
        <v>44.1</v>
      </c>
      <c r="Q42" s="2"/>
      <c r="R42" s="61"/>
      <c r="S42" s="52"/>
      <c r="T42" s="2"/>
      <c r="U42" s="60"/>
      <c r="V42" s="60"/>
      <c r="W42" s="2"/>
      <c r="X42" s="2"/>
      <c r="Y42" s="2"/>
      <c r="Z42" s="2"/>
    </row>
    <row r="43" spans="1:30" ht="33.75" customHeight="1" x14ac:dyDescent="0.35">
      <c r="A43" s="91" t="s">
        <v>16</v>
      </c>
      <c r="B43" s="79">
        <v>31.835222222222228</v>
      </c>
      <c r="C43" s="79">
        <v>44.871986111111106</v>
      </c>
      <c r="D43" s="79">
        <v>54.732083333333321</v>
      </c>
      <c r="E43" s="79">
        <v>47.647444444444432</v>
      </c>
      <c r="F43" s="79">
        <v>43.797430555555543</v>
      </c>
      <c r="G43" s="79">
        <v>31.43758333333334</v>
      </c>
      <c r="H43" s="101">
        <f t="shared" si="14"/>
        <v>254.32174999999998</v>
      </c>
      <c r="I43" s="2"/>
      <c r="J43" s="91" t="s">
        <v>16</v>
      </c>
      <c r="K43" s="79">
        <v>21</v>
      </c>
      <c r="L43" s="79">
        <v>13.2</v>
      </c>
      <c r="M43" s="79">
        <v>9.9</v>
      </c>
      <c r="N43" s="79"/>
      <c r="O43" s="79"/>
      <c r="P43" s="101">
        <f t="shared" si="15"/>
        <v>44.1</v>
      </c>
      <c r="Q43" s="2"/>
      <c r="R43" s="61"/>
      <c r="S43" s="52"/>
      <c r="T43" s="2"/>
      <c r="U43" s="60"/>
      <c r="V43" s="60"/>
      <c r="W43" s="2"/>
      <c r="X43" s="2"/>
      <c r="Y43" s="2"/>
      <c r="Z43" s="2"/>
    </row>
    <row r="44" spans="1:30" ht="33.75" customHeight="1" x14ac:dyDescent="0.35">
      <c r="A44" s="92" t="s">
        <v>17</v>
      </c>
      <c r="B44" s="79"/>
      <c r="C44" s="79"/>
      <c r="D44" s="79"/>
      <c r="E44" s="79"/>
      <c r="F44" s="79"/>
      <c r="G44" s="79"/>
      <c r="H44" s="101">
        <f t="shared" si="14"/>
        <v>0</v>
      </c>
      <c r="I44" s="2"/>
      <c r="J44" s="92" t="s">
        <v>17</v>
      </c>
      <c r="K44" s="79"/>
      <c r="L44" s="79"/>
      <c r="M44" s="79"/>
      <c r="N44" s="79"/>
      <c r="O44" s="79"/>
      <c r="P44" s="101">
        <f t="shared" si="15"/>
        <v>0</v>
      </c>
      <c r="Q44" s="2"/>
      <c r="R44" s="61"/>
      <c r="S44" s="52"/>
      <c r="T44" s="2"/>
      <c r="U44" s="60"/>
      <c r="V44" s="60"/>
      <c r="W44" s="2"/>
      <c r="X44" s="2"/>
      <c r="Y44" s="2"/>
      <c r="Z44" s="2"/>
    </row>
    <row r="45" spans="1:30" ht="33.75" customHeight="1" x14ac:dyDescent="0.35">
      <c r="A45" s="91" t="s">
        <v>18</v>
      </c>
      <c r="B45" s="79">
        <v>31.835222222222228</v>
      </c>
      <c r="C45" s="79">
        <v>44.871986111111106</v>
      </c>
      <c r="D45" s="79">
        <v>54.732083333333321</v>
      </c>
      <c r="E45" s="79">
        <v>47.647444444444432</v>
      </c>
      <c r="F45" s="79">
        <v>43.797430555555543</v>
      </c>
      <c r="G45" s="79">
        <v>31.43758333333334</v>
      </c>
      <c r="H45" s="101">
        <f t="shared" si="14"/>
        <v>254.32174999999998</v>
      </c>
      <c r="I45" s="2"/>
      <c r="J45" s="91" t="s">
        <v>18</v>
      </c>
      <c r="K45" s="79">
        <v>21</v>
      </c>
      <c r="L45" s="79">
        <v>13.2</v>
      </c>
      <c r="M45" s="79">
        <v>9.9</v>
      </c>
      <c r="N45" s="79"/>
      <c r="O45" s="79"/>
      <c r="P45" s="101">
        <f t="shared" si="15"/>
        <v>44.1</v>
      </c>
      <c r="Q45" s="2"/>
      <c r="R45" s="61"/>
      <c r="S45" s="52"/>
      <c r="T45" s="2"/>
      <c r="U45" s="60"/>
      <c r="V45" s="60"/>
      <c r="W45" s="2"/>
      <c r="X45" s="2"/>
      <c r="Y45" s="2"/>
      <c r="Z45" s="2"/>
    </row>
    <row r="46" spans="1:30" ht="33.75" customHeight="1" x14ac:dyDescent="0.35">
      <c r="A46" s="92" t="s">
        <v>10</v>
      </c>
      <c r="B46" s="81">
        <f t="shared" ref="B46:G46" si="16">SUM(B39:B45)</f>
        <v>159.06800000000001</v>
      </c>
      <c r="C46" s="27">
        <f t="shared" si="16"/>
        <v>223.839</v>
      </c>
      <c r="D46" s="27">
        <f t="shared" si="16"/>
        <v>272.69549999999998</v>
      </c>
      <c r="E46" s="27">
        <f t="shared" si="16"/>
        <v>237.31049999999999</v>
      </c>
      <c r="F46" s="27">
        <f t="shared" si="16"/>
        <v>218.06399999999996</v>
      </c>
      <c r="G46" s="27">
        <f t="shared" si="16"/>
        <v>156.60400000000001</v>
      </c>
      <c r="H46" s="101">
        <f t="shared" si="14"/>
        <v>1267.5809999999999</v>
      </c>
      <c r="J46" s="77" t="s">
        <v>10</v>
      </c>
      <c r="K46" s="81">
        <f>SUM(K39:K45)</f>
        <v>109.4</v>
      </c>
      <c r="L46" s="27">
        <f>SUM(L39:L45)</f>
        <v>68.8</v>
      </c>
      <c r="M46" s="27">
        <f>SUM(M39:M45)</f>
        <v>51.699999999999996</v>
      </c>
      <c r="N46" s="27">
        <f>SUM(N39:N45)</f>
        <v>0</v>
      </c>
      <c r="O46" s="27">
        <f>SUM(O39:O45)</f>
        <v>0</v>
      </c>
      <c r="P46" s="101">
        <f t="shared" si="15"/>
        <v>229.89999999999998</v>
      </c>
      <c r="Q46" s="61"/>
      <c r="R46" s="61"/>
      <c r="S46" s="2"/>
      <c r="T46" s="2"/>
      <c r="U46" s="2"/>
      <c r="V46" s="2"/>
      <c r="W46" s="2"/>
      <c r="X46" s="2"/>
      <c r="Y46" s="2"/>
      <c r="Z46" s="2"/>
    </row>
    <row r="47" spans="1:30" ht="33.75" customHeight="1" x14ac:dyDescent="0.35">
      <c r="A47" s="93" t="s">
        <v>19</v>
      </c>
      <c r="B47" s="82">
        <v>52</v>
      </c>
      <c r="C47" s="30">
        <v>51</v>
      </c>
      <c r="D47" s="30">
        <v>49.5</v>
      </c>
      <c r="E47" s="30">
        <v>48.5</v>
      </c>
      <c r="F47" s="30">
        <v>48</v>
      </c>
      <c r="G47" s="30">
        <v>47</v>
      </c>
      <c r="H47" s="102">
        <f>+((H46/H48)/7)*1000</f>
        <v>49.27428571428571</v>
      </c>
      <c r="J47" s="110" t="s">
        <v>19</v>
      </c>
      <c r="K47" s="82">
        <v>61</v>
      </c>
      <c r="L47" s="30">
        <v>61</v>
      </c>
      <c r="M47" s="30">
        <v>61</v>
      </c>
      <c r="N47" s="30"/>
      <c r="O47" s="30"/>
      <c r="P47" s="102">
        <f>+((P46/P48)/7)*1000</f>
        <v>61.046202867764201</v>
      </c>
      <c r="Q47" s="63"/>
      <c r="R47" s="63"/>
    </row>
    <row r="48" spans="1:30" ht="33.75" customHeight="1" x14ac:dyDescent="0.35">
      <c r="A48" s="94" t="s">
        <v>20</v>
      </c>
      <c r="B48" s="83">
        <v>437</v>
      </c>
      <c r="C48" s="34">
        <v>627</v>
      </c>
      <c r="D48" s="34">
        <v>787</v>
      </c>
      <c r="E48" s="34">
        <v>699</v>
      </c>
      <c r="F48" s="34">
        <v>649</v>
      </c>
      <c r="G48" s="34">
        <v>476</v>
      </c>
      <c r="H48" s="103">
        <f>SUM(B48:G48)</f>
        <v>3675</v>
      </c>
      <c r="I48" s="64"/>
      <c r="J48" s="94" t="s">
        <v>20</v>
      </c>
      <c r="K48" s="106">
        <v>256</v>
      </c>
      <c r="L48" s="65">
        <v>161</v>
      </c>
      <c r="M48" s="65">
        <v>121</v>
      </c>
      <c r="N48" s="65"/>
      <c r="O48" s="65"/>
      <c r="P48" s="112">
        <f>SUM(K48:O48)</f>
        <v>538</v>
      </c>
      <c r="Q48" s="66"/>
      <c r="R48" s="66"/>
    </row>
    <row r="49" spans="1:30" ht="33.75" customHeight="1" x14ac:dyDescent="0.35">
      <c r="A49" s="95" t="s">
        <v>21</v>
      </c>
      <c r="B49" s="84">
        <f t="shared" ref="B49:G49" si="17">((B48*B47)*7/1000-B39-B40)/3</f>
        <v>31.835222222222228</v>
      </c>
      <c r="C49" s="38">
        <f t="shared" si="17"/>
        <v>44.871986111111106</v>
      </c>
      <c r="D49" s="38">
        <f t="shared" si="17"/>
        <v>54.732083333333321</v>
      </c>
      <c r="E49" s="38">
        <f t="shared" si="17"/>
        <v>47.647444444444432</v>
      </c>
      <c r="F49" s="38">
        <f t="shared" si="17"/>
        <v>43.797430555555543</v>
      </c>
      <c r="G49" s="38">
        <f t="shared" si="17"/>
        <v>31.43758333333334</v>
      </c>
      <c r="H49" s="104">
        <f>((H46*1000)/H48)/7</f>
        <v>49.274285714285718</v>
      </c>
      <c r="J49" s="95" t="s">
        <v>21</v>
      </c>
      <c r="K49" s="84">
        <f t="shared" ref="K49:O49" si="18">((K48*K47)*7/1000-K39-K40)/3</f>
        <v>20.970666666666663</v>
      </c>
      <c r="L49" s="38">
        <f t="shared" si="18"/>
        <v>13.182333333333332</v>
      </c>
      <c r="M49" s="38">
        <f t="shared" si="18"/>
        <v>9.8890000000000011</v>
      </c>
      <c r="N49" s="38">
        <f t="shared" si="18"/>
        <v>0</v>
      </c>
      <c r="O49" s="38">
        <f t="shared" si="18"/>
        <v>0</v>
      </c>
      <c r="P49" s="113">
        <f>((P46*1000)/P48)/7</f>
        <v>61.046202867764194</v>
      </c>
      <c r="Q49" s="66"/>
      <c r="R49" s="66"/>
    </row>
    <row r="50" spans="1:30" ht="33.75" customHeight="1" x14ac:dyDescent="0.35">
      <c r="A50" s="96" t="s">
        <v>22</v>
      </c>
      <c r="B50" s="85">
        <f t="shared" ref="B50:G50" si="19">((B48*B47)*7)/1000</f>
        <v>159.06800000000001</v>
      </c>
      <c r="C50" s="42">
        <f t="shared" si="19"/>
        <v>223.839</v>
      </c>
      <c r="D50" s="42">
        <f t="shared" si="19"/>
        <v>272.69549999999998</v>
      </c>
      <c r="E50" s="42">
        <f t="shared" si="19"/>
        <v>237.31049999999999</v>
      </c>
      <c r="F50" s="42">
        <f t="shared" si="19"/>
        <v>218.06399999999999</v>
      </c>
      <c r="G50" s="42">
        <f t="shared" si="19"/>
        <v>156.60400000000001</v>
      </c>
      <c r="H50" s="87"/>
      <c r="J50" s="96" t="s">
        <v>22</v>
      </c>
      <c r="K50" s="85">
        <f>((K48*K47)*7)/1000</f>
        <v>109.312</v>
      </c>
      <c r="L50" s="42">
        <f>((L48*L47)*7)/1000</f>
        <v>68.747</v>
      </c>
      <c r="M50" s="42">
        <f>((M48*M47)*7)/1000</f>
        <v>51.667000000000002</v>
      </c>
      <c r="N50" s="42">
        <f>((N48*N47)*7)/1000</f>
        <v>0</v>
      </c>
      <c r="O50" s="42">
        <f>((O48*O47)*7)/1000</f>
        <v>0</v>
      </c>
      <c r="P50" s="114"/>
    </row>
    <row r="51" spans="1:30" ht="33.75" customHeight="1" thickBot="1" x14ac:dyDescent="0.4">
      <c r="A51" s="97" t="s">
        <v>23</v>
      </c>
      <c r="B51" s="86">
        <f t="shared" ref="B51:G51" si="20">+(B46/B48)/7*1000</f>
        <v>52.000000000000007</v>
      </c>
      <c r="C51" s="47">
        <f t="shared" si="20"/>
        <v>51</v>
      </c>
      <c r="D51" s="47">
        <f t="shared" si="20"/>
        <v>49.499999999999993</v>
      </c>
      <c r="E51" s="47">
        <f t="shared" si="20"/>
        <v>48.499999999999993</v>
      </c>
      <c r="F51" s="47">
        <f t="shared" si="20"/>
        <v>47.999999999999993</v>
      </c>
      <c r="G51" s="47">
        <f t="shared" si="20"/>
        <v>47</v>
      </c>
      <c r="H51" s="105"/>
      <c r="I51" s="50"/>
      <c r="J51" s="97" t="s">
        <v>23</v>
      </c>
      <c r="K51" s="86">
        <f>+(K46/K48)/7*1000</f>
        <v>61.049107142857146</v>
      </c>
      <c r="L51" s="47">
        <f>+(L46/L48)/7*1000</f>
        <v>61.047027506654842</v>
      </c>
      <c r="M51" s="47">
        <f>+(M46/M48)/7*1000</f>
        <v>61.038961038961041</v>
      </c>
      <c r="N51" s="47" t="e">
        <f>+(N46/N48)/7*1000</f>
        <v>#DIV/0!</v>
      </c>
      <c r="O51" s="47" t="e">
        <f>+(O46/O48)/7*1000</f>
        <v>#DIV/0!</v>
      </c>
      <c r="P51" s="48"/>
      <c r="Q51" s="51"/>
      <c r="R51" s="51"/>
    </row>
    <row r="52" spans="1:30" ht="33.75" customHeight="1" x14ac:dyDescent="0.35">
      <c r="A52" s="50"/>
      <c r="B52" s="13"/>
      <c r="C52" s="13"/>
      <c r="D52" s="13"/>
      <c r="E52" s="13"/>
      <c r="F52" s="13"/>
      <c r="G52" s="13"/>
      <c r="H52" s="50"/>
      <c r="I52" s="50"/>
      <c r="J52" s="50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2"/>
      <c r="V52" s="2"/>
      <c r="W52" s="2"/>
      <c r="X52" s="2"/>
      <c r="Y52" s="2"/>
    </row>
    <row r="53" spans="1:30" ht="33.75" customHeight="1" x14ac:dyDescent="0.35">
      <c r="A53" s="50"/>
      <c r="B53" s="51"/>
      <c r="C53" s="51"/>
      <c r="D53" s="51"/>
      <c r="E53" s="51"/>
      <c r="F53" s="51"/>
      <c r="G53" s="51"/>
      <c r="H53" s="50"/>
      <c r="I53" s="50"/>
      <c r="J53" s="51"/>
      <c r="K53" s="51"/>
      <c r="L53" s="51"/>
      <c r="M53" s="51"/>
      <c r="N53" s="51"/>
      <c r="O53" s="51"/>
      <c r="P53" s="51"/>
      <c r="Q53" s="51"/>
      <c r="R53" s="52"/>
      <c r="S53" s="52"/>
      <c r="T53" s="52"/>
      <c r="U53" s="2"/>
      <c r="V53" s="2"/>
      <c r="W53" s="2"/>
      <c r="X53" s="2"/>
      <c r="AB53" s="3"/>
    </row>
    <row r="54" spans="1:30" ht="33.75" customHeight="1" thickBot="1" x14ac:dyDescent="0.4">
      <c r="A54" s="67"/>
      <c r="B54" s="68"/>
      <c r="C54" s="68"/>
      <c r="D54" s="68"/>
      <c r="E54" s="68"/>
      <c r="F54" s="68"/>
      <c r="G54" s="68"/>
      <c r="H54" s="68"/>
      <c r="I54" s="68"/>
      <c r="J54" s="302"/>
      <c r="K54" s="302"/>
      <c r="L54" s="68"/>
      <c r="M54" s="68"/>
      <c r="N54" s="68"/>
      <c r="O54" s="69"/>
      <c r="T54" s="52"/>
      <c r="U54" s="52"/>
      <c r="V54" s="52"/>
      <c r="W54" s="2"/>
      <c r="X54" s="2"/>
      <c r="Y54" s="2"/>
      <c r="Z54" s="2"/>
      <c r="AB54" s="2"/>
      <c r="AC54" s="2"/>
      <c r="AD54" s="2"/>
    </row>
    <row r="55" spans="1:30" ht="33.75" customHeight="1" x14ac:dyDescent="0.35">
      <c r="A55" s="118" t="s">
        <v>28</v>
      </c>
      <c r="B55" s="300" t="s">
        <v>8</v>
      </c>
      <c r="C55" s="301"/>
      <c r="D55" s="301"/>
      <c r="E55" s="301"/>
      <c r="F55" s="295"/>
      <c r="G55" s="115"/>
      <c r="H55" s="70"/>
      <c r="I55" s="70"/>
      <c r="J55" s="71"/>
      <c r="K55" s="71"/>
      <c r="T55" s="52"/>
      <c r="U55" s="52"/>
      <c r="V55" s="52"/>
      <c r="W55" s="2"/>
      <c r="X55" s="2"/>
      <c r="Y55" s="2"/>
      <c r="Z55" s="2"/>
      <c r="AB55" s="2"/>
      <c r="AC55" s="2"/>
      <c r="AD55" s="2"/>
    </row>
    <row r="56" spans="1:30" ht="33.75" customHeight="1" x14ac:dyDescent="0.35">
      <c r="A56" s="89" t="s">
        <v>27</v>
      </c>
      <c r="B56" s="98"/>
      <c r="C56" s="15"/>
      <c r="D56" s="15"/>
      <c r="E56" s="15"/>
      <c r="F56" s="15"/>
      <c r="G56" s="100" t="s">
        <v>10</v>
      </c>
      <c r="I56" s="54"/>
      <c r="J56" s="54"/>
      <c r="K56" s="54"/>
      <c r="L56" s="54"/>
      <c r="M56" s="72"/>
      <c r="N56" s="72"/>
      <c r="O56" s="72"/>
      <c r="P56" s="54"/>
      <c r="Q56" s="54"/>
      <c r="R56" s="73"/>
      <c r="S56" s="73"/>
      <c r="T56" s="73"/>
      <c r="U56" s="2"/>
      <c r="V56" s="2"/>
      <c r="W56" s="2"/>
      <c r="X56" s="2"/>
      <c r="Z56" s="2"/>
      <c r="AA56" s="2"/>
      <c r="AB56" s="2"/>
    </row>
    <row r="57" spans="1:30" ht="33.75" customHeight="1" x14ac:dyDescent="0.35">
      <c r="A57" s="89" t="s">
        <v>11</v>
      </c>
      <c r="B57" s="98">
        <v>1</v>
      </c>
      <c r="C57" s="56">
        <v>2</v>
      </c>
      <c r="D57" s="56">
        <v>3</v>
      </c>
      <c r="E57" s="56">
        <v>4</v>
      </c>
      <c r="F57" s="56">
        <v>5</v>
      </c>
      <c r="G57" s="100"/>
      <c r="H57" s="54"/>
      <c r="I57" s="54"/>
      <c r="J57" s="54"/>
      <c r="K57" s="54"/>
      <c r="L57" s="54"/>
      <c r="M57" s="72"/>
      <c r="N57" s="72"/>
      <c r="O57" s="72"/>
      <c r="P57" s="54"/>
      <c r="Q57" s="54"/>
      <c r="R57" s="73"/>
      <c r="S57" s="73"/>
      <c r="T57" s="73"/>
      <c r="U57" s="2"/>
      <c r="V57" s="2"/>
      <c r="W57" s="2"/>
      <c r="X57" s="2"/>
      <c r="Y57" s="2"/>
      <c r="Z57" s="2"/>
      <c r="AA57" s="2"/>
      <c r="AB57" s="2"/>
    </row>
    <row r="58" spans="1:30" ht="33.75" customHeight="1" x14ac:dyDescent="0.35">
      <c r="A58" s="91" t="s">
        <v>12</v>
      </c>
      <c r="B58" s="79">
        <v>36.945</v>
      </c>
      <c r="C58" s="79">
        <v>54.911249999999995</v>
      </c>
      <c r="D58" s="79">
        <v>41.363750000000003</v>
      </c>
      <c r="E58" s="79">
        <v>39.097500000000004</v>
      </c>
      <c r="F58" s="79"/>
      <c r="G58" s="101">
        <f t="shared" ref="G58:G65" si="21">SUM(B58:F58)</f>
        <v>172.3175</v>
      </c>
      <c r="H58" s="74"/>
      <c r="I58" s="2"/>
      <c r="J58" s="54"/>
      <c r="K58" s="54"/>
      <c r="L58" s="54"/>
      <c r="M58" s="72"/>
      <c r="N58" s="72"/>
      <c r="O58" s="72"/>
      <c r="P58" s="54"/>
      <c r="Q58" s="54"/>
      <c r="R58" s="73"/>
      <c r="S58" s="73"/>
      <c r="T58" s="73"/>
      <c r="U58" s="2"/>
      <c r="V58" s="2"/>
      <c r="W58" s="2"/>
      <c r="X58" s="2"/>
      <c r="Y58" s="2"/>
      <c r="Z58" s="2"/>
      <c r="AA58" s="2"/>
      <c r="AB58" s="2"/>
    </row>
    <row r="59" spans="1:30" ht="33.75" customHeight="1" x14ac:dyDescent="0.35">
      <c r="A59" s="92" t="s">
        <v>13</v>
      </c>
      <c r="B59" s="79">
        <v>36.945</v>
      </c>
      <c r="C59" s="79">
        <v>54.911249999999995</v>
      </c>
      <c r="D59" s="79">
        <v>41.363750000000003</v>
      </c>
      <c r="E59" s="79">
        <v>39.097500000000004</v>
      </c>
      <c r="F59" s="79"/>
      <c r="G59" s="101">
        <f t="shared" si="21"/>
        <v>172.3175</v>
      </c>
      <c r="H59" s="74"/>
      <c r="I59" s="2"/>
      <c r="J59" s="54"/>
      <c r="K59" s="54"/>
      <c r="L59" s="54"/>
      <c r="M59" s="72"/>
      <c r="N59" s="72"/>
      <c r="O59" s="72"/>
      <c r="P59" s="54"/>
      <c r="Q59" s="54"/>
      <c r="R59" s="73"/>
      <c r="S59" s="73"/>
      <c r="T59" s="73"/>
      <c r="U59" s="2"/>
      <c r="V59" s="2"/>
      <c r="W59" s="2"/>
      <c r="X59" s="2"/>
      <c r="Y59" s="2"/>
      <c r="Z59" s="2"/>
      <c r="AA59" s="2"/>
      <c r="AB59" s="2"/>
    </row>
    <row r="60" spans="1:30" ht="33.75" customHeight="1" x14ac:dyDescent="0.35">
      <c r="A60" s="91" t="s">
        <v>14</v>
      </c>
      <c r="B60" s="79"/>
      <c r="C60" s="23"/>
      <c r="D60" s="23"/>
      <c r="E60" s="23"/>
      <c r="F60" s="23"/>
      <c r="G60" s="101">
        <f t="shared" si="21"/>
        <v>0</v>
      </c>
      <c r="H60" s="74"/>
      <c r="I60" s="2"/>
      <c r="J60" s="54"/>
      <c r="K60" s="54"/>
      <c r="L60" s="54"/>
      <c r="M60" s="72"/>
      <c r="N60" s="72"/>
      <c r="O60" s="72"/>
      <c r="P60" s="54"/>
      <c r="Q60" s="54"/>
      <c r="R60" s="73"/>
      <c r="S60" s="73"/>
      <c r="T60" s="73"/>
      <c r="U60" s="2"/>
      <c r="V60" s="2"/>
      <c r="W60" s="2"/>
      <c r="X60" s="2"/>
      <c r="Y60" s="2"/>
      <c r="Z60" s="2"/>
      <c r="AA60" s="2"/>
      <c r="AB60" s="2"/>
    </row>
    <row r="61" spans="1:30" ht="33.75" customHeight="1" x14ac:dyDescent="0.35">
      <c r="A61" s="92" t="s">
        <v>15</v>
      </c>
      <c r="B61" s="79">
        <v>34.1</v>
      </c>
      <c r="C61" s="79">
        <v>50.6</v>
      </c>
      <c r="D61" s="79">
        <v>38.200000000000003</v>
      </c>
      <c r="E61" s="79">
        <v>36.200000000000003</v>
      </c>
      <c r="F61" s="79"/>
      <c r="G61" s="101">
        <f t="shared" si="21"/>
        <v>159.10000000000002</v>
      </c>
      <c r="H61" s="74"/>
      <c r="I61" s="2"/>
      <c r="J61" s="54"/>
      <c r="K61" s="54"/>
      <c r="L61" s="54"/>
      <c r="M61" s="72"/>
      <c r="N61" s="72"/>
      <c r="O61" s="72"/>
      <c r="P61" s="54"/>
      <c r="Q61" s="54"/>
      <c r="R61" s="73"/>
      <c r="S61" s="73"/>
      <c r="T61" s="73"/>
      <c r="U61" s="3"/>
      <c r="V61" s="3"/>
      <c r="W61" s="2"/>
      <c r="X61" s="2"/>
      <c r="Y61" s="2"/>
      <c r="Z61" s="2"/>
      <c r="AA61" s="2"/>
      <c r="AB61" s="2"/>
    </row>
    <row r="62" spans="1:30" ht="33.75" customHeight="1" x14ac:dyDescent="0.35">
      <c r="A62" s="91" t="s">
        <v>16</v>
      </c>
      <c r="B62" s="79">
        <v>34.200000000000003</v>
      </c>
      <c r="C62" s="79">
        <v>50.7</v>
      </c>
      <c r="D62" s="79">
        <v>38.299999999999997</v>
      </c>
      <c r="E62" s="79">
        <v>36.200000000000003</v>
      </c>
      <c r="F62" s="79"/>
      <c r="G62" s="101">
        <f t="shared" si="21"/>
        <v>159.4</v>
      </c>
      <c r="H62" s="74"/>
      <c r="I62" s="2"/>
      <c r="J62" s="54"/>
      <c r="K62" s="54"/>
      <c r="L62" s="54"/>
      <c r="M62" s="72"/>
      <c r="N62" s="72"/>
      <c r="O62" s="72"/>
      <c r="P62" s="54"/>
      <c r="Q62" s="54"/>
      <c r="R62" s="73"/>
      <c r="S62" s="73"/>
      <c r="T62" s="73"/>
      <c r="U62" s="3"/>
      <c r="V62" s="3"/>
      <c r="W62" s="2"/>
      <c r="X62" s="2"/>
      <c r="Y62" s="2"/>
      <c r="Z62" s="2"/>
      <c r="AA62" s="2"/>
      <c r="AB62" s="2"/>
    </row>
    <row r="63" spans="1:30" ht="33.75" customHeight="1" x14ac:dyDescent="0.35">
      <c r="A63" s="92" t="s">
        <v>17</v>
      </c>
      <c r="B63" s="79"/>
      <c r="C63" s="79"/>
      <c r="D63" s="79"/>
      <c r="E63" s="79"/>
      <c r="F63" s="79"/>
      <c r="G63" s="101">
        <f t="shared" si="21"/>
        <v>0</v>
      </c>
      <c r="H63" s="74"/>
      <c r="I63" s="2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3"/>
      <c r="V63" s="3"/>
      <c r="Y63" s="2"/>
      <c r="Z63" s="2"/>
      <c r="AA63" s="2"/>
      <c r="AB63" s="2"/>
    </row>
    <row r="64" spans="1:30" ht="33.75" customHeight="1" x14ac:dyDescent="0.35">
      <c r="A64" s="91" t="s">
        <v>18</v>
      </c>
      <c r="B64" s="79">
        <v>34.200000000000003</v>
      </c>
      <c r="C64" s="79">
        <v>50.7</v>
      </c>
      <c r="D64" s="79">
        <v>38.299999999999997</v>
      </c>
      <c r="E64" s="79">
        <v>36.200000000000003</v>
      </c>
      <c r="F64" s="79"/>
      <c r="G64" s="101">
        <f t="shared" si="21"/>
        <v>159.4</v>
      </c>
      <c r="H64" s="74"/>
      <c r="I64" s="2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3"/>
      <c r="V64" s="3"/>
      <c r="Y64" s="2"/>
      <c r="Z64" s="2"/>
      <c r="AA64" s="2"/>
      <c r="AB64" s="2"/>
    </row>
    <row r="65" spans="1:28" ht="33.75" customHeight="1" x14ac:dyDescent="0.35">
      <c r="A65" s="119" t="s">
        <v>10</v>
      </c>
      <c r="B65" s="81">
        <f>SUM(B58:B64)</f>
        <v>176.39</v>
      </c>
      <c r="C65" s="27">
        <f t="shared" ref="C65:F65" si="22">SUM(C58:C64)</f>
        <v>261.82249999999999</v>
      </c>
      <c r="D65" s="27">
        <f t="shared" si="22"/>
        <v>197.52750000000003</v>
      </c>
      <c r="E65" s="27">
        <f t="shared" si="22"/>
        <v>186.79500000000002</v>
      </c>
      <c r="F65" s="27">
        <f t="shared" si="22"/>
        <v>0</v>
      </c>
      <c r="G65" s="101">
        <f t="shared" si="21"/>
        <v>822.53500000000008</v>
      </c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3"/>
      <c r="V65" s="3"/>
      <c r="W65" s="3"/>
      <c r="X65" s="3"/>
      <c r="Y65" s="2"/>
      <c r="Z65" s="2"/>
      <c r="AA65" s="2"/>
      <c r="AB65" s="2"/>
    </row>
    <row r="66" spans="1:28" ht="33.75" customHeight="1" x14ac:dyDescent="0.35">
      <c r="A66" s="93" t="s">
        <v>19</v>
      </c>
      <c r="B66" s="82">
        <v>66</v>
      </c>
      <c r="C66" s="30">
        <v>66</v>
      </c>
      <c r="D66" s="30">
        <v>66</v>
      </c>
      <c r="E66" s="30">
        <v>66</v>
      </c>
      <c r="F66" s="30"/>
      <c r="G66" s="102">
        <f>+((G65/G67)/7)*1000</f>
        <v>67.030804335424989</v>
      </c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3"/>
      <c r="V66" s="3"/>
      <c r="W66" s="3"/>
      <c r="X66" s="3"/>
      <c r="Y66" s="2"/>
      <c r="Z66" s="2"/>
      <c r="AA66" s="2"/>
      <c r="AB66" s="2"/>
    </row>
    <row r="67" spans="1:28" ht="33.75" customHeight="1" x14ac:dyDescent="0.35">
      <c r="A67" s="94" t="s">
        <v>20</v>
      </c>
      <c r="B67" s="106">
        <v>376</v>
      </c>
      <c r="C67" s="65">
        <v>558</v>
      </c>
      <c r="D67" s="65">
        <v>421</v>
      </c>
      <c r="E67" s="65">
        <v>398</v>
      </c>
      <c r="F67" s="65"/>
      <c r="G67" s="112">
        <f>SUM(B67:F67)</f>
        <v>1753</v>
      </c>
      <c r="I67" s="75"/>
      <c r="M67" s="3"/>
      <c r="N67" s="3"/>
      <c r="O67" s="3"/>
      <c r="P67" s="3"/>
      <c r="Q67" s="3"/>
    </row>
    <row r="68" spans="1:28" ht="33.75" customHeight="1" x14ac:dyDescent="0.35">
      <c r="A68" s="95" t="s">
        <v>21</v>
      </c>
      <c r="B68" s="84">
        <f t="shared" ref="B68:F68" si="23">((B67*B66)*7/1000-B58-B59)/3</f>
        <v>33.274000000000001</v>
      </c>
      <c r="C68" s="38">
        <f t="shared" si="23"/>
        <v>49.3245</v>
      </c>
      <c r="D68" s="38">
        <f t="shared" si="23"/>
        <v>37.258166666666661</v>
      </c>
      <c r="E68" s="38">
        <f t="shared" si="23"/>
        <v>35.227000000000004</v>
      </c>
      <c r="F68" s="38">
        <f t="shared" si="23"/>
        <v>0</v>
      </c>
      <c r="G68" s="116">
        <f>((G65*1000)/G67)/7</f>
        <v>67.030804335425003</v>
      </c>
      <c r="M68" s="3"/>
      <c r="N68" s="3"/>
      <c r="O68" s="3"/>
      <c r="P68" s="3"/>
      <c r="Q68" s="3"/>
    </row>
    <row r="69" spans="1:28" ht="33.75" customHeight="1" x14ac:dyDescent="0.35">
      <c r="A69" s="96" t="s">
        <v>22</v>
      </c>
      <c r="B69" s="85">
        <f>((B67*B66)*7)/1000</f>
        <v>173.71199999999999</v>
      </c>
      <c r="C69" s="42">
        <f>((C67*C66)*7)/1000</f>
        <v>257.79599999999999</v>
      </c>
      <c r="D69" s="42">
        <f>((D67*D66)*7)/1000</f>
        <v>194.50200000000001</v>
      </c>
      <c r="E69" s="42">
        <f>((E67*E66)*7)/1000</f>
        <v>183.876</v>
      </c>
      <c r="F69" s="42">
        <f>((F67*F66)*7)/1000</f>
        <v>0</v>
      </c>
      <c r="G69" s="87"/>
      <c r="H69" s="50"/>
      <c r="Q69" s="3"/>
    </row>
    <row r="70" spans="1:28" ht="33.75" customHeight="1" thickBot="1" x14ac:dyDescent="0.4">
      <c r="A70" s="97" t="s">
        <v>23</v>
      </c>
      <c r="B70" s="86">
        <f>+(B65/B67)/7*1000</f>
        <v>67.017477203647417</v>
      </c>
      <c r="C70" s="47">
        <f>+(C65/C67)/7*1000</f>
        <v>67.03084997439835</v>
      </c>
      <c r="D70" s="47">
        <f>+(D65/D67)/7*1000</f>
        <v>67.026637258228718</v>
      </c>
      <c r="E70" s="47">
        <f>+(E65/E67)/7*1000</f>
        <v>67.047738693467338</v>
      </c>
      <c r="F70" s="47" t="e">
        <f>+(F65/F67)/7*1000</f>
        <v>#DIV/0!</v>
      </c>
      <c r="G70" s="117"/>
      <c r="Q70" s="3"/>
    </row>
    <row r="71" spans="1:28" ht="33.75" customHeight="1" x14ac:dyDescent="0.35"/>
    <row r="72" spans="1:28" ht="33.75" customHeight="1" x14ac:dyDescent="0.35">
      <c r="B72" s="54"/>
      <c r="C72" s="54"/>
      <c r="D72" s="54"/>
      <c r="E72" s="54"/>
      <c r="F72" s="54"/>
      <c r="G72" s="54"/>
      <c r="H72" s="54"/>
      <c r="I72" s="66"/>
    </row>
    <row r="73" spans="1:28" ht="33.75" customHeight="1" x14ac:dyDescent="0.35"/>
    <row r="74" spans="1:28" ht="33.75" customHeight="1" x14ac:dyDescent="0.35">
      <c r="A74" s="54"/>
      <c r="B74" s="73"/>
      <c r="C74" s="73"/>
      <c r="D74" s="73"/>
      <c r="E74" s="73"/>
      <c r="F74" s="73"/>
      <c r="G74" s="73"/>
      <c r="H74" s="54"/>
      <c r="I74" s="54"/>
      <c r="J74" s="54"/>
    </row>
    <row r="75" spans="1:28" ht="33.75" customHeight="1" x14ac:dyDescent="0.35">
      <c r="A75" s="54"/>
      <c r="B75" s="54"/>
      <c r="C75" s="54"/>
      <c r="D75" s="54"/>
      <c r="E75" s="54"/>
      <c r="F75" s="54"/>
      <c r="G75" s="54"/>
      <c r="H75" s="54"/>
      <c r="I75" s="54"/>
      <c r="J75" s="54"/>
    </row>
    <row r="76" spans="1:28" ht="33.75" customHeight="1" x14ac:dyDescent="0.35">
      <c r="A76" s="54"/>
      <c r="B76" s="54"/>
      <c r="C76" s="54"/>
      <c r="D76" s="54"/>
      <c r="E76" s="54"/>
      <c r="F76" s="54"/>
      <c r="G76" s="54"/>
      <c r="H76" s="54"/>
      <c r="I76" s="54"/>
      <c r="J76" s="54"/>
    </row>
    <row r="77" spans="1:28" ht="33.75" customHeight="1" x14ac:dyDescent="0.35">
      <c r="A77" s="54"/>
      <c r="B77" s="54"/>
      <c r="C77" s="54"/>
      <c r="D77" s="54"/>
      <c r="E77" s="54"/>
      <c r="F77" s="54"/>
      <c r="G77" s="54"/>
      <c r="H77" s="54"/>
      <c r="I77" s="54"/>
      <c r="J77" s="54"/>
    </row>
    <row r="78" spans="1:28" ht="33.75" customHeight="1" x14ac:dyDescent="0.35">
      <c r="A78" s="54"/>
      <c r="B78" s="54"/>
      <c r="C78" s="54"/>
      <c r="D78" s="54"/>
      <c r="E78" s="54"/>
      <c r="F78" s="54"/>
      <c r="G78" s="54"/>
      <c r="H78" s="54"/>
      <c r="I78" s="54"/>
      <c r="J78" s="54"/>
    </row>
    <row r="79" spans="1:28" ht="33.75" customHeight="1" x14ac:dyDescent="0.35">
      <c r="A79" s="54"/>
      <c r="B79" s="54"/>
      <c r="C79" s="54"/>
      <c r="D79" s="54"/>
      <c r="E79" s="54"/>
      <c r="F79" s="54"/>
      <c r="G79" s="54"/>
      <c r="H79" s="54"/>
      <c r="I79" s="54"/>
      <c r="J79" s="54"/>
    </row>
    <row r="80" spans="1:28" ht="33.75" customHeight="1" x14ac:dyDescent="0.35"/>
    <row r="81" ht="33.75" customHeight="1" x14ac:dyDescent="0.35"/>
    <row r="82" ht="33.75" customHeight="1" x14ac:dyDescent="0.35"/>
    <row r="83" ht="33.75" customHeight="1" x14ac:dyDescent="0.35"/>
    <row r="84" ht="33.75" customHeight="1" x14ac:dyDescent="0.35"/>
    <row r="85" ht="33.75" customHeight="1" x14ac:dyDescent="0.35"/>
    <row r="86" ht="33.75" customHeight="1" x14ac:dyDescent="0.35"/>
    <row r="87" ht="33.75" customHeight="1" x14ac:dyDescent="0.35"/>
    <row r="88" ht="33.75" customHeight="1" x14ac:dyDescent="0.35"/>
    <row r="89" ht="33.75" customHeight="1" x14ac:dyDescent="0.35"/>
    <row r="90" ht="33.75" customHeight="1" x14ac:dyDescent="0.35"/>
    <row r="91" ht="33.75" customHeight="1" x14ac:dyDescent="0.35"/>
    <row r="92" ht="33.75" customHeight="1" x14ac:dyDescent="0.35"/>
    <row r="93" ht="33.75" customHeight="1" x14ac:dyDescent="0.35"/>
    <row r="94" ht="33.75" customHeight="1" x14ac:dyDescent="0.35"/>
    <row r="95" ht="33.75" customHeight="1" x14ac:dyDescent="0.35"/>
    <row r="96" ht="33.75" customHeight="1" x14ac:dyDescent="0.35"/>
    <row r="97" ht="33.75" customHeight="1" x14ac:dyDescent="0.35"/>
    <row r="98" ht="33.75" customHeight="1" x14ac:dyDescent="0.35"/>
    <row r="99" ht="33.75" customHeight="1" x14ac:dyDescent="0.35"/>
    <row r="100" ht="33.75" customHeight="1" x14ac:dyDescent="0.35"/>
    <row r="101" ht="33.75" customHeight="1" x14ac:dyDescent="0.35"/>
    <row r="102" ht="33.75" customHeight="1" x14ac:dyDescent="0.35"/>
    <row r="103" ht="33.75" customHeight="1" x14ac:dyDescent="0.35"/>
    <row r="104" ht="33.75" customHeight="1" x14ac:dyDescent="0.35"/>
    <row r="105" ht="33.75" customHeight="1" x14ac:dyDescent="0.35"/>
    <row r="106" ht="33.75" customHeight="1" x14ac:dyDescent="0.35"/>
    <row r="107" ht="33.75" customHeight="1" x14ac:dyDescent="0.35"/>
    <row r="108" ht="33.75" customHeight="1" x14ac:dyDescent="0.35"/>
    <row r="109" ht="33.75" customHeight="1" x14ac:dyDescent="0.35"/>
    <row r="110" ht="33.75" customHeight="1" x14ac:dyDescent="0.35"/>
    <row r="111" ht="33.75" customHeight="1" x14ac:dyDescent="0.35"/>
    <row r="112" ht="33.75" customHeight="1" x14ac:dyDescent="0.35"/>
    <row r="113" ht="33.75" customHeight="1" x14ac:dyDescent="0.35"/>
    <row r="114" ht="33.75" customHeight="1" x14ac:dyDescent="0.35"/>
    <row r="115" ht="33.75" customHeight="1" x14ac:dyDescent="0.35"/>
    <row r="116" ht="33.75" customHeight="1" x14ac:dyDescent="0.35"/>
    <row r="117" ht="33.75" customHeight="1" x14ac:dyDescent="0.35"/>
    <row r="118" ht="33.75" customHeight="1" x14ac:dyDescent="0.35"/>
    <row r="119" ht="33.75" customHeight="1" x14ac:dyDescent="0.35"/>
    <row r="120" ht="33.75" customHeight="1" x14ac:dyDescent="0.35"/>
    <row r="121" ht="33.75" customHeight="1" x14ac:dyDescent="0.35"/>
    <row r="122" ht="33.75" customHeight="1" x14ac:dyDescent="0.35"/>
    <row r="123" ht="33.75" customHeight="1" x14ac:dyDescent="0.35"/>
    <row r="124" ht="33.75" customHeight="1" x14ac:dyDescent="0.35"/>
    <row r="125" ht="33.75" customHeight="1" x14ac:dyDescent="0.35"/>
    <row r="126" ht="33.75" customHeight="1" x14ac:dyDescent="0.35"/>
    <row r="127" ht="33.75" customHeight="1" x14ac:dyDescent="0.35"/>
    <row r="128" ht="33.75" customHeight="1" x14ac:dyDescent="0.35"/>
    <row r="129" ht="33.75" customHeight="1" x14ac:dyDescent="0.35"/>
    <row r="130" ht="33.75" customHeight="1" x14ac:dyDescent="0.35"/>
    <row r="131" ht="33.75" customHeight="1" x14ac:dyDescent="0.35"/>
    <row r="132" ht="33.75" customHeight="1" x14ac:dyDescent="0.35"/>
    <row r="133" ht="33.75" customHeight="1" x14ac:dyDescent="0.35"/>
    <row r="134" ht="33.75" customHeight="1" x14ac:dyDescent="0.35"/>
    <row r="135" ht="33.75" customHeight="1" x14ac:dyDescent="0.35"/>
    <row r="136" ht="33.75" customHeight="1" x14ac:dyDescent="0.35"/>
    <row r="137" ht="33.75" customHeight="1" x14ac:dyDescent="0.35"/>
    <row r="138" ht="33.75" customHeight="1" x14ac:dyDescent="0.35"/>
    <row r="139" ht="33.75" customHeight="1" x14ac:dyDescent="0.35"/>
    <row r="140" ht="33.75" customHeight="1" x14ac:dyDescent="0.35"/>
    <row r="141" ht="33.75" customHeight="1" x14ac:dyDescent="0.35"/>
    <row r="142" ht="33.75" customHeight="1" x14ac:dyDescent="0.35"/>
    <row r="143" ht="33.75" customHeight="1" x14ac:dyDescent="0.35"/>
    <row r="144" ht="33.75" customHeight="1" x14ac:dyDescent="0.35"/>
    <row r="145" ht="33.75" customHeight="1" x14ac:dyDescent="0.35"/>
    <row r="146" ht="33.75" customHeight="1" x14ac:dyDescent="0.35"/>
    <row r="147" ht="33.75" customHeight="1" x14ac:dyDescent="0.35"/>
    <row r="148" ht="33.75" customHeight="1" x14ac:dyDescent="0.35"/>
    <row r="149" ht="33.75" customHeight="1" x14ac:dyDescent="0.35"/>
    <row r="150" ht="33.75" customHeight="1" x14ac:dyDescent="0.35"/>
    <row r="151" ht="33.75" customHeight="1" x14ac:dyDescent="0.35"/>
    <row r="152" ht="33.75" customHeight="1" x14ac:dyDescent="0.35"/>
    <row r="153" ht="33.75" customHeight="1" x14ac:dyDescent="0.35"/>
    <row r="154" ht="33.75" customHeight="1" x14ac:dyDescent="0.35"/>
    <row r="155" ht="33.75" customHeight="1" x14ac:dyDescent="0.35"/>
    <row r="156" ht="33.75" customHeight="1" x14ac:dyDescent="0.35"/>
    <row r="157" ht="33.75" customHeight="1" x14ac:dyDescent="0.35"/>
    <row r="158" ht="33.75" customHeight="1" x14ac:dyDescent="0.35"/>
    <row r="159" ht="33.75" customHeight="1" x14ac:dyDescent="0.35"/>
    <row r="160" ht="33.75" customHeight="1" x14ac:dyDescent="0.35"/>
    <row r="161" ht="33.75" customHeight="1" x14ac:dyDescent="0.35"/>
    <row r="162" ht="33.75" customHeight="1" x14ac:dyDescent="0.35"/>
    <row r="163" ht="33.75" customHeight="1" x14ac:dyDescent="0.35"/>
    <row r="164" ht="33.75" customHeight="1" x14ac:dyDescent="0.35"/>
    <row r="165" ht="33.75" customHeight="1" x14ac:dyDescent="0.35"/>
    <row r="166" ht="33.75" customHeight="1" x14ac:dyDescent="0.35"/>
    <row r="167" ht="33.75" customHeight="1" x14ac:dyDescent="0.35"/>
    <row r="168" ht="33.75" customHeight="1" x14ac:dyDescent="0.35"/>
    <row r="169" ht="33.75" customHeight="1" x14ac:dyDescent="0.35"/>
    <row r="170" ht="33.75" customHeight="1" x14ac:dyDescent="0.35"/>
    <row r="171" ht="33.75" customHeight="1" x14ac:dyDescent="0.35"/>
    <row r="172" ht="33.75" customHeight="1" x14ac:dyDescent="0.35"/>
    <row r="173" ht="33.75" customHeight="1" x14ac:dyDescent="0.35"/>
    <row r="174" ht="33.75" customHeight="1" x14ac:dyDescent="0.35"/>
    <row r="175" ht="33.75" customHeight="1" x14ac:dyDescent="0.35"/>
    <row r="176" ht="33.75" customHeight="1" x14ac:dyDescent="0.35"/>
    <row r="177" ht="33.75" customHeight="1" x14ac:dyDescent="0.35"/>
    <row r="178" ht="33.75" customHeight="1" x14ac:dyDescent="0.35"/>
    <row r="179" ht="33.75" customHeight="1" x14ac:dyDescent="0.35"/>
    <row r="180" ht="33.75" customHeight="1" x14ac:dyDescent="0.35"/>
    <row r="181" ht="33.75" customHeight="1" x14ac:dyDescent="0.35"/>
    <row r="182" ht="33.75" customHeight="1" x14ac:dyDescent="0.35"/>
    <row r="183" ht="33.75" customHeight="1" x14ac:dyDescent="0.35"/>
    <row r="184" ht="33.75" customHeight="1" x14ac:dyDescent="0.35"/>
    <row r="185" ht="33.75" customHeight="1" x14ac:dyDescent="0.35"/>
    <row r="186" ht="33.75" customHeight="1" x14ac:dyDescent="0.35"/>
    <row r="187" ht="33.75" customHeight="1" x14ac:dyDescent="0.35"/>
    <row r="188" ht="33.75" customHeight="1" x14ac:dyDescent="0.35"/>
    <row r="189" ht="33.75" customHeight="1" x14ac:dyDescent="0.35"/>
    <row r="190" ht="33.75" customHeight="1" x14ac:dyDescent="0.35"/>
    <row r="191" ht="33.75" customHeight="1" x14ac:dyDescent="0.35"/>
    <row r="192" ht="33.75" customHeight="1" x14ac:dyDescent="0.35"/>
    <row r="193" ht="33.75" customHeight="1" x14ac:dyDescent="0.35"/>
    <row r="194" ht="33.75" customHeight="1" x14ac:dyDescent="0.35"/>
    <row r="195" ht="33.75" customHeight="1" x14ac:dyDescent="0.35"/>
    <row r="196" ht="33.75" customHeight="1" x14ac:dyDescent="0.35"/>
    <row r="197" ht="33.75" customHeight="1" x14ac:dyDescent="0.35"/>
    <row r="198" ht="33.75" customHeight="1" x14ac:dyDescent="0.35"/>
    <row r="199" ht="33.75" customHeight="1" x14ac:dyDescent="0.35"/>
    <row r="200" ht="33.75" customHeight="1" x14ac:dyDescent="0.35"/>
    <row r="201" ht="33.75" customHeight="1" x14ac:dyDescent="0.35"/>
    <row r="202" ht="33.75" customHeight="1" x14ac:dyDescent="0.35"/>
    <row r="203" ht="33.75" customHeight="1" x14ac:dyDescent="0.35"/>
    <row r="204" ht="33.75" customHeight="1" x14ac:dyDescent="0.35"/>
    <row r="205" ht="33.75" customHeight="1" x14ac:dyDescent="0.35"/>
    <row r="206" ht="33.75" customHeight="1" x14ac:dyDescent="0.35"/>
    <row r="207" ht="33.75" customHeight="1" x14ac:dyDescent="0.35"/>
    <row r="208" ht="33.75" customHeight="1" x14ac:dyDescent="0.35"/>
    <row r="209" ht="33.75" customHeight="1" x14ac:dyDescent="0.35"/>
    <row r="210" ht="33.75" customHeight="1" x14ac:dyDescent="0.35"/>
    <row r="211" ht="33.75" customHeight="1" x14ac:dyDescent="0.35"/>
    <row r="212" ht="33.75" customHeight="1" x14ac:dyDescent="0.35"/>
    <row r="213" ht="33.75" customHeight="1" x14ac:dyDescent="0.35"/>
    <row r="214" ht="33.75" customHeight="1" x14ac:dyDescent="0.35"/>
    <row r="215" ht="33.75" customHeight="1" x14ac:dyDescent="0.35"/>
    <row r="216" ht="33.75" customHeight="1" x14ac:dyDescent="0.35"/>
    <row r="217" ht="33.75" customHeight="1" x14ac:dyDescent="0.35"/>
    <row r="218" ht="33.75" customHeight="1" x14ac:dyDescent="0.35"/>
    <row r="219" ht="33.75" customHeight="1" x14ac:dyDescent="0.35"/>
    <row r="220" ht="33.75" customHeight="1" x14ac:dyDescent="0.35"/>
    <row r="221" ht="33.75" customHeight="1" x14ac:dyDescent="0.35"/>
    <row r="222" ht="33.75" customHeight="1" x14ac:dyDescent="0.35"/>
    <row r="223" ht="33.75" customHeight="1" x14ac:dyDescent="0.35"/>
    <row r="224" ht="33.75" customHeight="1" x14ac:dyDescent="0.35"/>
    <row r="225" ht="33.75" customHeight="1" x14ac:dyDescent="0.35"/>
    <row r="226" ht="33.75" customHeight="1" x14ac:dyDescent="0.35"/>
    <row r="227" ht="33.75" customHeight="1" x14ac:dyDescent="0.35"/>
    <row r="228" ht="33.75" customHeight="1" x14ac:dyDescent="0.35"/>
    <row r="229" ht="33.75" customHeight="1" x14ac:dyDescent="0.35"/>
    <row r="230" ht="33.75" customHeight="1" x14ac:dyDescent="0.35"/>
    <row r="231" ht="33.75" customHeight="1" x14ac:dyDescent="0.35"/>
    <row r="232" ht="33.75" customHeight="1" x14ac:dyDescent="0.35"/>
    <row r="233" ht="33.75" customHeight="1" x14ac:dyDescent="0.35"/>
    <row r="234" ht="33.75" customHeight="1" x14ac:dyDescent="0.35"/>
    <row r="235" ht="33.75" customHeight="1" x14ac:dyDescent="0.35"/>
    <row r="236" ht="33.75" customHeight="1" x14ac:dyDescent="0.35"/>
    <row r="237" ht="33.75" customHeight="1" x14ac:dyDescent="0.35"/>
    <row r="238" ht="33.75" customHeight="1" x14ac:dyDescent="0.35"/>
    <row r="239" ht="33.75" customHeight="1" x14ac:dyDescent="0.35"/>
  </sheetData>
  <mergeCells count="10">
    <mergeCell ref="J54:K54"/>
    <mergeCell ref="B55:F55"/>
    <mergeCell ref="A3:C3"/>
    <mergeCell ref="E9:G9"/>
    <mergeCell ref="R9:S9"/>
    <mergeCell ref="K11:L11"/>
    <mergeCell ref="B15:L15"/>
    <mergeCell ref="M15:U15"/>
    <mergeCell ref="B36:G36"/>
    <mergeCell ref="K36:O3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39"/>
  <sheetViews>
    <sheetView topLeftCell="A37" zoomScale="30" zoomScaleNormal="30" workbookViewId="0">
      <selection activeCell="G67" activeCellId="1" sqref="B27:L27 G67"/>
    </sheetView>
  </sheetViews>
  <sheetFormatPr baseColWidth="10" defaultRowHeight="14.5" x14ac:dyDescent="0.35"/>
  <cols>
    <col min="1" max="1" width="52.453125" style="18" bestFit="1" customWidth="1"/>
    <col min="2" max="3" width="22.7265625" style="18" bestFit="1" customWidth="1"/>
    <col min="4" max="7" width="21.26953125" style="18" bestFit="1" customWidth="1"/>
    <col min="8" max="8" width="21.1796875" style="18" bestFit="1" customWidth="1"/>
    <col min="9" max="9" width="28.26953125" style="18" bestFit="1" customWidth="1"/>
    <col min="10" max="10" width="33.453125" style="18" bestFit="1" customWidth="1"/>
    <col min="11" max="11" width="26.26953125" style="18" bestFit="1" customWidth="1"/>
    <col min="12" max="12" width="21.26953125" style="18" bestFit="1" customWidth="1"/>
    <col min="13" max="14" width="21.26953125" style="18" customWidth="1"/>
    <col min="15" max="15" width="21.26953125" style="18" bestFit="1" customWidth="1"/>
    <col min="16" max="16" width="21.26953125" style="18" customWidth="1"/>
    <col min="17" max="17" width="27.81640625" style="18" customWidth="1"/>
    <col min="18" max="18" width="23.453125" style="18" customWidth="1"/>
    <col min="19" max="19" width="21.453125" style="18" customWidth="1"/>
    <col min="20" max="22" width="20.7265625" style="18" customWidth="1"/>
    <col min="23" max="23" width="32.26953125" style="18" bestFit="1" customWidth="1"/>
    <col min="24" max="24" width="20.7265625" style="18" customWidth="1"/>
    <col min="25" max="25" width="22" style="18" customWidth="1"/>
    <col min="26" max="29" width="21.26953125" style="18" customWidth="1"/>
    <col min="30" max="30" width="22.26953125" style="18" customWidth="1"/>
    <col min="31" max="32" width="11.453125" style="18"/>
    <col min="33" max="33" width="14.81640625" style="18" bestFit="1" customWidth="1"/>
    <col min="34" max="258" width="11.453125" style="18"/>
    <col min="259" max="259" width="34.453125" style="18" customWidth="1"/>
    <col min="260" max="261" width="19.453125" style="18" bestFit="1" customWidth="1"/>
    <col min="262" max="262" width="19.7265625" style="18" customWidth="1"/>
    <col min="263" max="264" width="20.453125" style="18" customWidth="1"/>
    <col min="265" max="266" width="19.7265625" style="18" customWidth="1"/>
    <col min="267" max="267" width="25.26953125" style="18" customWidth="1"/>
    <col min="268" max="268" width="26" style="18" customWidth="1"/>
    <col min="269" max="269" width="22.26953125" style="18" customWidth="1"/>
    <col min="270" max="270" width="24.81640625" style="18" customWidth="1"/>
    <col min="271" max="271" width="21.1796875" style="18" customWidth="1"/>
    <col min="272" max="272" width="21.453125" style="18" customWidth="1"/>
    <col min="273" max="273" width="27.81640625" style="18" customWidth="1"/>
    <col min="274" max="274" width="23.453125" style="18" customWidth="1"/>
    <col min="275" max="275" width="21.453125" style="18" customWidth="1"/>
    <col min="276" max="278" width="20.7265625" style="18" customWidth="1"/>
    <col min="279" max="279" width="32.26953125" style="18" bestFit="1" customWidth="1"/>
    <col min="280" max="280" width="20.7265625" style="18" customWidth="1"/>
    <col min="281" max="281" width="22" style="18" customWidth="1"/>
    <col min="282" max="285" width="21.26953125" style="18" customWidth="1"/>
    <col min="286" max="286" width="22.26953125" style="18" customWidth="1"/>
    <col min="287" max="288" width="11.453125" style="18"/>
    <col min="289" max="289" width="14.81640625" style="18" bestFit="1" customWidth="1"/>
    <col min="290" max="514" width="11.453125" style="18"/>
    <col min="515" max="515" width="34.453125" style="18" customWidth="1"/>
    <col min="516" max="517" width="19.453125" style="18" bestFit="1" customWidth="1"/>
    <col min="518" max="518" width="19.7265625" style="18" customWidth="1"/>
    <col min="519" max="520" width="20.453125" style="18" customWidth="1"/>
    <col min="521" max="522" width="19.7265625" style="18" customWidth="1"/>
    <col min="523" max="523" width="25.26953125" style="18" customWidth="1"/>
    <col min="524" max="524" width="26" style="18" customWidth="1"/>
    <col min="525" max="525" width="22.26953125" style="18" customWidth="1"/>
    <col min="526" max="526" width="24.81640625" style="18" customWidth="1"/>
    <col min="527" max="527" width="21.1796875" style="18" customWidth="1"/>
    <col min="528" max="528" width="21.453125" style="18" customWidth="1"/>
    <col min="529" max="529" width="27.81640625" style="18" customWidth="1"/>
    <col min="530" max="530" width="23.453125" style="18" customWidth="1"/>
    <col min="531" max="531" width="21.453125" style="18" customWidth="1"/>
    <col min="532" max="534" width="20.7265625" style="18" customWidth="1"/>
    <col min="535" max="535" width="32.26953125" style="18" bestFit="1" customWidth="1"/>
    <col min="536" max="536" width="20.7265625" style="18" customWidth="1"/>
    <col min="537" max="537" width="22" style="18" customWidth="1"/>
    <col min="538" max="541" width="21.26953125" style="18" customWidth="1"/>
    <col min="542" max="542" width="22.26953125" style="18" customWidth="1"/>
    <col min="543" max="544" width="11.453125" style="18"/>
    <col min="545" max="545" width="14.81640625" style="18" bestFit="1" customWidth="1"/>
    <col min="546" max="770" width="11.453125" style="18"/>
    <col min="771" max="771" width="34.453125" style="18" customWidth="1"/>
    <col min="772" max="773" width="19.453125" style="18" bestFit="1" customWidth="1"/>
    <col min="774" max="774" width="19.7265625" style="18" customWidth="1"/>
    <col min="775" max="776" width="20.453125" style="18" customWidth="1"/>
    <col min="777" max="778" width="19.7265625" style="18" customWidth="1"/>
    <col min="779" max="779" width="25.26953125" style="18" customWidth="1"/>
    <col min="780" max="780" width="26" style="18" customWidth="1"/>
    <col min="781" max="781" width="22.26953125" style="18" customWidth="1"/>
    <col min="782" max="782" width="24.81640625" style="18" customWidth="1"/>
    <col min="783" max="783" width="21.1796875" style="18" customWidth="1"/>
    <col min="784" max="784" width="21.453125" style="18" customWidth="1"/>
    <col min="785" max="785" width="27.81640625" style="18" customWidth="1"/>
    <col min="786" max="786" width="23.453125" style="18" customWidth="1"/>
    <col min="787" max="787" width="21.453125" style="18" customWidth="1"/>
    <col min="788" max="790" width="20.7265625" style="18" customWidth="1"/>
    <col min="791" max="791" width="32.26953125" style="18" bestFit="1" customWidth="1"/>
    <col min="792" max="792" width="20.7265625" style="18" customWidth="1"/>
    <col min="793" max="793" width="22" style="18" customWidth="1"/>
    <col min="794" max="797" width="21.26953125" style="18" customWidth="1"/>
    <col min="798" max="798" width="22.26953125" style="18" customWidth="1"/>
    <col min="799" max="800" width="11.453125" style="18"/>
    <col min="801" max="801" width="14.81640625" style="18" bestFit="1" customWidth="1"/>
    <col min="802" max="1026" width="11.453125" style="18"/>
    <col min="1027" max="1027" width="34.453125" style="18" customWidth="1"/>
    <col min="1028" max="1029" width="19.453125" style="18" bestFit="1" customWidth="1"/>
    <col min="1030" max="1030" width="19.7265625" style="18" customWidth="1"/>
    <col min="1031" max="1032" width="20.453125" style="18" customWidth="1"/>
    <col min="1033" max="1034" width="19.7265625" style="18" customWidth="1"/>
    <col min="1035" max="1035" width="25.26953125" style="18" customWidth="1"/>
    <col min="1036" max="1036" width="26" style="18" customWidth="1"/>
    <col min="1037" max="1037" width="22.26953125" style="18" customWidth="1"/>
    <col min="1038" max="1038" width="24.81640625" style="18" customWidth="1"/>
    <col min="1039" max="1039" width="21.1796875" style="18" customWidth="1"/>
    <col min="1040" max="1040" width="21.453125" style="18" customWidth="1"/>
    <col min="1041" max="1041" width="27.81640625" style="18" customWidth="1"/>
    <col min="1042" max="1042" width="23.453125" style="18" customWidth="1"/>
    <col min="1043" max="1043" width="21.453125" style="18" customWidth="1"/>
    <col min="1044" max="1046" width="20.7265625" style="18" customWidth="1"/>
    <col min="1047" max="1047" width="32.26953125" style="18" bestFit="1" customWidth="1"/>
    <col min="1048" max="1048" width="20.7265625" style="18" customWidth="1"/>
    <col min="1049" max="1049" width="22" style="18" customWidth="1"/>
    <col min="1050" max="1053" width="21.26953125" style="18" customWidth="1"/>
    <col min="1054" max="1054" width="22.26953125" style="18" customWidth="1"/>
    <col min="1055" max="1056" width="11.453125" style="18"/>
    <col min="1057" max="1057" width="14.81640625" style="18" bestFit="1" customWidth="1"/>
    <col min="1058" max="1282" width="11.453125" style="18"/>
    <col min="1283" max="1283" width="34.453125" style="18" customWidth="1"/>
    <col min="1284" max="1285" width="19.453125" style="18" bestFit="1" customWidth="1"/>
    <col min="1286" max="1286" width="19.7265625" style="18" customWidth="1"/>
    <col min="1287" max="1288" width="20.453125" style="18" customWidth="1"/>
    <col min="1289" max="1290" width="19.7265625" style="18" customWidth="1"/>
    <col min="1291" max="1291" width="25.26953125" style="18" customWidth="1"/>
    <col min="1292" max="1292" width="26" style="18" customWidth="1"/>
    <col min="1293" max="1293" width="22.26953125" style="18" customWidth="1"/>
    <col min="1294" max="1294" width="24.81640625" style="18" customWidth="1"/>
    <col min="1295" max="1295" width="21.1796875" style="18" customWidth="1"/>
    <col min="1296" max="1296" width="21.453125" style="18" customWidth="1"/>
    <col min="1297" max="1297" width="27.81640625" style="18" customWidth="1"/>
    <col min="1298" max="1298" width="23.453125" style="18" customWidth="1"/>
    <col min="1299" max="1299" width="21.453125" style="18" customWidth="1"/>
    <col min="1300" max="1302" width="20.7265625" style="18" customWidth="1"/>
    <col min="1303" max="1303" width="32.26953125" style="18" bestFit="1" customWidth="1"/>
    <col min="1304" max="1304" width="20.7265625" style="18" customWidth="1"/>
    <col min="1305" max="1305" width="22" style="18" customWidth="1"/>
    <col min="1306" max="1309" width="21.26953125" style="18" customWidth="1"/>
    <col min="1310" max="1310" width="22.26953125" style="18" customWidth="1"/>
    <col min="1311" max="1312" width="11.453125" style="18"/>
    <col min="1313" max="1313" width="14.81640625" style="18" bestFit="1" customWidth="1"/>
    <col min="1314" max="1538" width="11.453125" style="18"/>
    <col min="1539" max="1539" width="34.453125" style="18" customWidth="1"/>
    <col min="1540" max="1541" width="19.453125" style="18" bestFit="1" customWidth="1"/>
    <col min="1542" max="1542" width="19.7265625" style="18" customWidth="1"/>
    <col min="1543" max="1544" width="20.453125" style="18" customWidth="1"/>
    <col min="1545" max="1546" width="19.7265625" style="18" customWidth="1"/>
    <col min="1547" max="1547" width="25.26953125" style="18" customWidth="1"/>
    <col min="1548" max="1548" width="26" style="18" customWidth="1"/>
    <col min="1549" max="1549" width="22.26953125" style="18" customWidth="1"/>
    <col min="1550" max="1550" width="24.81640625" style="18" customWidth="1"/>
    <col min="1551" max="1551" width="21.1796875" style="18" customWidth="1"/>
    <col min="1552" max="1552" width="21.453125" style="18" customWidth="1"/>
    <col min="1553" max="1553" width="27.81640625" style="18" customWidth="1"/>
    <col min="1554" max="1554" width="23.453125" style="18" customWidth="1"/>
    <col min="1555" max="1555" width="21.453125" style="18" customWidth="1"/>
    <col min="1556" max="1558" width="20.7265625" style="18" customWidth="1"/>
    <col min="1559" max="1559" width="32.26953125" style="18" bestFit="1" customWidth="1"/>
    <col min="1560" max="1560" width="20.7265625" style="18" customWidth="1"/>
    <col min="1561" max="1561" width="22" style="18" customWidth="1"/>
    <col min="1562" max="1565" width="21.26953125" style="18" customWidth="1"/>
    <col min="1566" max="1566" width="22.26953125" style="18" customWidth="1"/>
    <col min="1567" max="1568" width="11.453125" style="18"/>
    <col min="1569" max="1569" width="14.81640625" style="18" bestFit="1" customWidth="1"/>
    <col min="1570" max="1794" width="11.453125" style="18"/>
    <col min="1795" max="1795" width="34.453125" style="18" customWidth="1"/>
    <col min="1796" max="1797" width="19.453125" style="18" bestFit="1" customWidth="1"/>
    <col min="1798" max="1798" width="19.7265625" style="18" customWidth="1"/>
    <col min="1799" max="1800" width="20.453125" style="18" customWidth="1"/>
    <col min="1801" max="1802" width="19.7265625" style="18" customWidth="1"/>
    <col min="1803" max="1803" width="25.26953125" style="18" customWidth="1"/>
    <col min="1804" max="1804" width="26" style="18" customWidth="1"/>
    <col min="1805" max="1805" width="22.26953125" style="18" customWidth="1"/>
    <col min="1806" max="1806" width="24.81640625" style="18" customWidth="1"/>
    <col min="1807" max="1807" width="21.1796875" style="18" customWidth="1"/>
    <col min="1808" max="1808" width="21.453125" style="18" customWidth="1"/>
    <col min="1809" max="1809" width="27.81640625" style="18" customWidth="1"/>
    <col min="1810" max="1810" width="23.453125" style="18" customWidth="1"/>
    <col min="1811" max="1811" width="21.453125" style="18" customWidth="1"/>
    <col min="1812" max="1814" width="20.7265625" style="18" customWidth="1"/>
    <col min="1815" max="1815" width="32.26953125" style="18" bestFit="1" customWidth="1"/>
    <col min="1816" max="1816" width="20.7265625" style="18" customWidth="1"/>
    <col min="1817" max="1817" width="22" style="18" customWidth="1"/>
    <col min="1818" max="1821" width="21.26953125" style="18" customWidth="1"/>
    <col min="1822" max="1822" width="22.26953125" style="18" customWidth="1"/>
    <col min="1823" max="1824" width="11.453125" style="18"/>
    <col min="1825" max="1825" width="14.81640625" style="18" bestFit="1" customWidth="1"/>
    <col min="1826" max="2050" width="11.453125" style="18"/>
    <col min="2051" max="2051" width="34.453125" style="18" customWidth="1"/>
    <col min="2052" max="2053" width="19.453125" style="18" bestFit="1" customWidth="1"/>
    <col min="2054" max="2054" width="19.7265625" style="18" customWidth="1"/>
    <col min="2055" max="2056" width="20.453125" style="18" customWidth="1"/>
    <col min="2057" max="2058" width="19.7265625" style="18" customWidth="1"/>
    <col min="2059" max="2059" width="25.26953125" style="18" customWidth="1"/>
    <col min="2060" max="2060" width="26" style="18" customWidth="1"/>
    <col min="2061" max="2061" width="22.26953125" style="18" customWidth="1"/>
    <col min="2062" max="2062" width="24.81640625" style="18" customWidth="1"/>
    <col min="2063" max="2063" width="21.1796875" style="18" customWidth="1"/>
    <col min="2064" max="2064" width="21.453125" style="18" customWidth="1"/>
    <col min="2065" max="2065" width="27.81640625" style="18" customWidth="1"/>
    <col min="2066" max="2066" width="23.453125" style="18" customWidth="1"/>
    <col min="2067" max="2067" width="21.453125" style="18" customWidth="1"/>
    <col min="2068" max="2070" width="20.7265625" style="18" customWidth="1"/>
    <col min="2071" max="2071" width="32.26953125" style="18" bestFit="1" customWidth="1"/>
    <col min="2072" max="2072" width="20.7265625" style="18" customWidth="1"/>
    <col min="2073" max="2073" width="22" style="18" customWidth="1"/>
    <col min="2074" max="2077" width="21.26953125" style="18" customWidth="1"/>
    <col min="2078" max="2078" width="22.26953125" style="18" customWidth="1"/>
    <col min="2079" max="2080" width="11.453125" style="18"/>
    <col min="2081" max="2081" width="14.81640625" style="18" bestFit="1" customWidth="1"/>
    <col min="2082" max="2306" width="11.453125" style="18"/>
    <col min="2307" max="2307" width="34.453125" style="18" customWidth="1"/>
    <col min="2308" max="2309" width="19.453125" style="18" bestFit="1" customWidth="1"/>
    <col min="2310" max="2310" width="19.7265625" style="18" customWidth="1"/>
    <col min="2311" max="2312" width="20.453125" style="18" customWidth="1"/>
    <col min="2313" max="2314" width="19.7265625" style="18" customWidth="1"/>
    <col min="2315" max="2315" width="25.26953125" style="18" customWidth="1"/>
    <col min="2316" max="2316" width="26" style="18" customWidth="1"/>
    <col min="2317" max="2317" width="22.26953125" style="18" customWidth="1"/>
    <col min="2318" max="2318" width="24.81640625" style="18" customWidth="1"/>
    <col min="2319" max="2319" width="21.1796875" style="18" customWidth="1"/>
    <col min="2320" max="2320" width="21.453125" style="18" customWidth="1"/>
    <col min="2321" max="2321" width="27.81640625" style="18" customWidth="1"/>
    <col min="2322" max="2322" width="23.453125" style="18" customWidth="1"/>
    <col min="2323" max="2323" width="21.453125" style="18" customWidth="1"/>
    <col min="2324" max="2326" width="20.7265625" style="18" customWidth="1"/>
    <col min="2327" max="2327" width="32.26953125" style="18" bestFit="1" customWidth="1"/>
    <col min="2328" max="2328" width="20.7265625" style="18" customWidth="1"/>
    <col min="2329" max="2329" width="22" style="18" customWidth="1"/>
    <col min="2330" max="2333" width="21.26953125" style="18" customWidth="1"/>
    <col min="2334" max="2334" width="22.26953125" style="18" customWidth="1"/>
    <col min="2335" max="2336" width="11.453125" style="18"/>
    <col min="2337" max="2337" width="14.81640625" style="18" bestFit="1" customWidth="1"/>
    <col min="2338" max="2562" width="11.453125" style="18"/>
    <col min="2563" max="2563" width="34.453125" style="18" customWidth="1"/>
    <col min="2564" max="2565" width="19.453125" style="18" bestFit="1" customWidth="1"/>
    <col min="2566" max="2566" width="19.7265625" style="18" customWidth="1"/>
    <col min="2567" max="2568" width="20.453125" style="18" customWidth="1"/>
    <col min="2569" max="2570" width="19.7265625" style="18" customWidth="1"/>
    <col min="2571" max="2571" width="25.26953125" style="18" customWidth="1"/>
    <col min="2572" max="2572" width="26" style="18" customWidth="1"/>
    <col min="2573" max="2573" width="22.26953125" style="18" customWidth="1"/>
    <col min="2574" max="2574" width="24.81640625" style="18" customWidth="1"/>
    <col min="2575" max="2575" width="21.1796875" style="18" customWidth="1"/>
    <col min="2576" max="2576" width="21.453125" style="18" customWidth="1"/>
    <col min="2577" max="2577" width="27.81640625" style="18" customWidth="1"/>
    <col min="2578" max="2578" width="23.453125" style="18" customWidth="1"/>
    <col min="2579" max="2579" width="21.453125" style="18" customWidth="1"/>
    <col min="2580" max="2582" width="20.7265625" style="18" customWidth="1"/>
    <col min="2583" max="2583" width="32.26953125" style="18" bestFit="1" customWidth="1"/>
    <col min="2584" max="2584" width="20.7265625" style="18" customWidth="1"/>
    <col min="2585" max="2585" width="22" style="18" customWidth="1"/>
    <col min="2586" max="2589" width="21.26953125" style="18" customWidth="1"/>
    <col min="2590" max="2590" width="22.26953125" style="18" customWidth="1"/>
    <col min="2591" max="2592" width="11.453125" style="18"/>
    <col min="2593" max="2593" width="14.81640625" style="18" bestFit="1" customWidth="1"/>
    <col min="2594" max="2818" width="11.453125" style="18"/>
    <col min="2819" max="2819" width="34.453125" style="18" customWidth="1"/>
    <col min="2820" max="2821" width="19.453125" style="18" bestFit="1" customWidth="1"/>
    <col min="2822" max="2822" width="19.7265625" style="18" customWidth="1"/>
    <col min="2823" max="2824" width="20.453125" style="18" customWidth="1"/>
    <col min="2825" max="2826" width="19.7265625" style="18" customWidth="1"/>
    <col min="2827" max="2827" width="25.26953125" style="18" customWidth="1"/>
    <col min="2828" max="2828" width="26" style="18" customWidth="1"/>
    <col min="2829" max="2829" width="22.26953125" style="18" customWidth="1"/>
    <col min="2830" max="2830" width="24.81640625" style="18" customWidth="1"/>
    <col min="2831" max="2831" width="21.1796875" style="18" customWidth="1"/>
    <col min="2832" max="2832" width="21.453125" style="18" customWidth="1"/>
    <col min="2833" max="2833" width="27.81640625" style="18" customWidth="1"/>
    <col min="2834" max="2834" width="23.453125" style="18" customWidth="1"/>
    <col min="2835" max="2835" width="21.453125" style="18" customWidth="1"/>
    <col min="2836" max="2838" width="20.7265625" style="18" customWidth="1"/>
    <col min="2839" max="2839" width="32.26953125" style="18" bestFit="1" customWidth="1"/>
    <col min="2840" max="2840" width="20.7265625" style="18" customWidth="1"/>
    <col min="2841" max="2841" width="22" style="18" customWidth="1"/>
    <col min="2842" max="2845" width="21.26953125" style="18" customWidth="1"/>
    <col min="2846" max="2846" width="22.26953125" style="18" customWidth="1"/>
    <col min="2847" max="2848" width="11.453125" style="18"/>
    <col min="2849" max="2849" width="14.81640625" style="18" bestFit="1" customWidth="1"/>
    <col min="2850" max="3074" width="11.453125" style="18"/>
    <col min="3075" max="3075" width="34.453125" style="18" customWidth="1"/>
    <col min="3076" max="3077" width="19.453125" style="18" bestFit="1" customWidth="1"/>
    <col min="3078" max="3078" width="19.7265625" style="18" customWidth="1"/>
    <col min="3079" max="3080" width="20.453125" style="18" customWidth="1"/>
    <col min="3081" max="3082" width="19.7265625" style="18" customWidth="1"/>
    <col min="3083" max="3083" width="25.26953125" style="18" customWidth="1"/>
    <col min="3084" max="3084" width="26" style="18" customWidth="1"/>
    <col min="3085" max="3085" width="22.26953125" style="18" customWidth="1"/>
    <col min="3086" max="3086" width="24.81640625" style="18" customWidth="1"/>
    <col min="3087" max="3087" width="21.1796875" style="18" customWidth="1"/>
    <col min="3088" max="3088" width="21.453125" style="18" customWidth="1"/>
    <col min="3089" max="3089" width="27.81640625" style="18" customWidth="1"/>
    <col min="3090" max="3090" width="23.453125" style="18" customWidth="1"/>
    <col min="3091" max="3091" width="21.453125" style="18" customWidth="1"/>
    <col min="3092" max="3094" width="20.7265625" style="18" customWidth="1"/>
    <col min="3095" max="3095" width="32.26953125" style="18" bestFit="1" customWidth="1"/>
    <col min="3096" max="3096" width="20.7265625" style="18" customWidth="1"/>
    <col min="3097" max="3097" width="22" style="18" customWidth="1"/>
    <col min="3098" max="3101" width="21.26953125" style="18" customWidth="1"/>
    <col min="3102" max="3102" width="22.26953125" style="18" customWidth="1"/>
    <col min="3103" max="3104" width="11.453125" style="18"/>
    <col min="3105" max="3105" width="14.81640625" style="18" bestFit="1" customWidth="1"/>
    <col min="3106" max="3330" width="11.453125" style="18"/>
    <col min="3331" max="3331" width="34.453125" style="18" customWidth="1"/>
    <col min="3332" max="3333" width="19.453125" style="18" bestFit="1" customWidth="1"/>
    <col min="3334" max="3334" width="19.7265625" style="18" customWidth="1"/>
    <col min="3335" max="3336" width="20.453125" style="18" customWidth="1"/>
    <col min="3337" max="3338" width="19.7265625" style="18" customWidth="1"/>
    <col min="3339" max="3339" width="25.26953125" style="18" customWidth="1"/>
    <col min="3340" max="3340" width="26" style="18" customWidth="1"/>
    <col min="3341" max="3341" width="22.26953125" style="18" customWidth="1"/>
    <col min="3342" max="3342" width="24.81640625" style="18" customWidth="1"/>
    <col min="3343" max="3343" width="21.1796875" style="18" customWidth="1"/>
    <col min="3344" max="3344" width="21.453125" style="18" customWidth="1"/>
    <col min="3345" max="3345" width="27.81640625" style="18" customWidth="1"/>
    <col min="3346" max="3346" width="23.453125" style="18" customWidth="1"/>
    <col min="3347" max="3347" width="21.453125" style="18" customWidth="1"/>
    <col min="3348" max="3350" width="20.7265625" style="18" customWidth="1"/>
    <col min="3351" max="3351" width="32.26953125" style="18" bestFit="1" customWidth="1"/>
    <col min="3352" max="3352" width="20.7265625" style="18" customWidth="1"/>
    <col min="3353" max="3353" width="22" style="18" customWidth="1"/>
    <col min="3354" max="3357" width="21.26953125" style="18" customWidth="1"/>
    <col min="3358" max="3358" width="22.26953125" style="18" customWidth="1"/>
    <col min="3359" max="3360" width="11.453125" style="18"/>
    <col min="3361" max="3361" width="14.81640625" style="18" bestFit="1" customWidth="1"/>
    <col min="3362" max="3586" width="11.453125" style="18"/>
    <col min="3587" max="3587" width="34.453125" style="18" customWidth="1"/>
    <col min="3588" max="3589" width="19.453125" style="18" bestFit="1" customWidth="1"/>
    <col min="3590" max="3590" width="19.7265625" style="18" customWidth="1"/>
    <col min="3591" max="3592" width="20.453125" style="18" customWidth="1"/>
    <col min="3593" max="3594" width="19.7265625" style="18" customWidth="1"/>
    <col min="3595" max="3595" width="25.26953125" style="18" customWidth="1"/>
    <col min="3596" max="3596" width="26" style="18" customWidth="1"/>
    <col min="3597" max="3597" width="22.26953125" style="18" customWidth="1"/>
    <col min="3598" max="3598" width="24.81640625" style="18" customWidth="1"/>
    <col min="3599" max="3599" width="21.1796875" style="18" customWidth="1"/>
    <col min="3600" max="3600" width="21.453125" style="18" customWidth="1"/>
    <col min="3601" max="3601" width="27.81640625" style="18" customWidth="1"/>
    <col min="3602" max="3602" width="23.453125" style="18" customWidth="1"/>
    <col min="3603" max="3603" width="21.453125" style="18" customWidth="1"/>
    <col min="3604" max="3606" width="20.7265625" style="18" customWidth="1"/>
    <col min="3607" max="3607" width="32.26953125" style="18" bestFit="1" customWidth="1"/>
    <col min="3608" max="3608" width="20.7265625" style="18" customWidth="1"/>
    <col min="3609" max="3609" width="22" style="18" customWidth="1"/>
    <col min="3610" max="3613" width="21.26953125" style="18" customWidth="1"/>
    <col min="3614" max="3614" width="22.26953125" style="18" customWidth="1"/>
    <col min="3615" max="3616" width="11.453125" style="18"/>
    <col min="3617" max="3617" width="14.81640625" style="18" bestFit="1" customWidth="1"/>
    <col min="3618" max="3842" width="11.453125" style="18"/>
    <col min="3843" max="3843" width="34.453125" style="18" customWidth="1"/>
    <col min="3844" max="3845" width="19.453125" style="18" bestFit="1" customWidth="1"/>
    <col min="3846" max="3846" width="19.7265625" style="18" customWidth="1"/>
    <col min="3847" max="3848" width="20.453125" style="18" customWidth="1"/>
    <col min="3849" max="3850" width="19.7265625" style="18" customWidth="1"/>
    <col min="3851" max="3851" width="25.26953125" style="18" customWidth="1"/>
    <col min="3852" max="3852" width="26" style="18" customWidth="1"/>
    <col min="3853" max="3853" width="22.26953125" style="18" customWidth="1"/>
    <col min="3854" max="3854" width="24.81640625" style="18" customWidth="1"/>
    <col min="3855" max="3855" width="21.1796875" style="18" customWidth="1"/>
    <col min="3856" max="3856" width="21.453125" style="18" customWidth="1"/>
    <col min="3857" max="3857" width="27.81640625" style="18" customWidth="1"/>
    <col min="3858" max="3858" width="23.453125" style="18" customWidth="1"/>
    <col min="3859" max="3859" width="21.453125" style="18" customWidth="1"/>
    <col min="3860" max="3862" width="20.7265625" style="18" customWidth="1"/>
    <col min="3863" max="3863" width="32.26953125" style="18" bestFit="1" customWidth="1"/>
    <col min="3864" max="3864" width="20.7265625" style="18" customWidth="1"/>
    <col min="3865" max="3865" width="22" style="18" customWidth="1"/>
    <col min="3866" max="3869" width="21.26953125" style="18" customWidth="1"/>
    <col min="3870" max="3870" width="22.26953125" style="18" customWidth="1"/>
    <col min="3871" max="3872" width="11.453125" style="18"/>
    <col min="3873" max="3873" width="14.81640625" style="18" bestFit="1" customWidth="1"/>
    <col min="3874" max="4098" width="11.453125" style="18"/>
    <col min="4099" max="4099" width="34.453125" style="18" customWidth="1"/>
    <col min="4100" max="4101" width="19.453125" style="18" bestFit="1" customWidth="1"/>
    <col min="4102" max="4102" width="19.7265625" style="18" customWidth="1"/>
    <col min="4103" max="4104" width="20.453125" style="18" customWidth="1"/>
    <col min="4105" max="4106" width="19.7265625" style="18" customWidth="1"/>
    <col min="4107" max="4107" width="25.26953125" style="18" customWidth="1"/>
    <col min="4108" max="4108" width="26" style="18" customWidth="1"/>
    <col min="4109" max="4109" width="22.26953125" style="18" customWidth="1"/>
    <col min="4110" max="4110" width="24.81640625" style="18" customWidth="1"/>
    <col min="4111" max="4111" width="21.1796875" style="18" customWidth="1"/>
    <col min="4112" max="4112" width="21.453125" style="18" customWidth="1"/>
    <col min="4113" max="4113" width="27.81640625" style="18" customWidth="1"/>
    <col min="4114" max="4114" width="23.453125" style="18" customWidth="1"/>
    <col min="4115" max="4115" width="21.453125" style="18" customWidth="1"/>
    <col min="4116" max="4118" width="20.7265625" style="18" customWidth="1"/>
    <col min="4119" max="4119" width="32.26953125" style="18" bestFit="1" customWidth="1"/>
    <col min="4120" max="4120" width="20.7265625" style="18" customWidth="1"/>
    <col min="4121" max="4121" width="22" style="18" customWidth="1"/>
    <col min="4122" max="4125" width="21.26953125" style="18" customWidth="1"/>
    <col min="4126" max="4126" width="22.26953125" style="18" customWidth="1"/>
    <col min="4127" max="4128" width="11.453125" style="18"/>
    <col min="4129" max="4129" width="14.81640625" style="18" bestFit="1" customWidth="1"/>
    <col min="4130" max="4354" width="11.453125" style="18"/>
    <col min="4355" max="4355" width="34.453125" style="18" customWidth="1"/>
    <col min="4356" max="4357" width="19.453125" style="18" bestFit="1" customWidth="1"/>
    <col min="4358" max="4358" width="19.7265625" style="18" customWidth="1"/>
    <col min="4359" max="4360" width="20.453125" style="18" customWidth="1"/>
    <col min="4361" max="4362" width="19.7265625" style="18" customWidth="1"/>
    <col min="4363" max="4363" width="25.26953125" style="18" customWidth="1"/>
    <col min="4364" max="4364" width="26" style="18" customWidth="1"/>
    <col min="4365" max="4365" width="22.26953125" style="18" customWidth="1"/>
    <col min="4366" max="4366" width="24.81640625" style="18" customWidth="1"/>
    <col min="4367" max="4367" width="21.1796875" style="18" customWidth="1"/>
    <col min="4368" max="4368" width="21.453125" style="18" customWidth="1"/>
    <col min="4369" max="4369" width="27.81640625" style="18" customWidth="1"/>
    <col min="4370" max="4370" width="23.453125" style="18" customWidth="1"/>
    <col min="4371" max="4371" width="21.453125" style="18" customWidth="1"/>
    <col min="4372" max="4374" width="20.7265625" style="18" customWidth="1"/>
    <col min="4375" max="4375" width="32.26953125" style="18" bestFit="1" customWidth="1"/>
    <col min="4376" max="4376" width="20.7265625" style="18" customWidth="1"/>
    <col min="4377" max="4377" width="22" style="18" customWidth="1"/>
    <col min="4378" max="4381" width="21.26953125" style="18" customWidth="1"/>
    <col min="4382" max="4382" width="22.26953125" style="18" customWidth="1"/>
    <col min="4383" max="4384" width="11.453125" style="18"/>
    <col min="4385" max="4385" width="14.81640625" style="18" bestFit="1" customWidth="1"/>
    <col min="4386" max="4610" width="11.453125" style="18"/>
    <col min="4611" max="4611" width="34.453125" style="18" customWidth="1"/>
    <col min="4612" max="4613" width="19.453125" style="18" bestFit="1" customWidth="1"/>
    <col min="4614" max="4614" width="19.7265625" style="18" customWidth="1"/>
    <col min="4615" max="4616" width="20.453125" style="18" customWidth="1"/>
    <col min="4617" max="4618" width="19.7265625" style="18" customWidth="1"/>
    <col min="4619" max="4619" width="25.26953125" style="18" customWidth="1"/>
    <col min="4620" max="4620" width="26" style="18" customWidth="1"/>
    <col min="4621" max="4621" width="22.26953125" style="18" customWidth="1"/>
    <col min="4622" max="4622" width="24.81640625" style="18" customWidth="1"/>
    <col min="4623" max="4623" width="21.1796875" style="18" customWidth="1"/>
    <col min="4624" max="4624" width="21.453125" style="18" customWidth="1"/>
    <col min="4625" max="4625" width="27.81640625" style="18" customWidth="1"/>
    <col min="4626" max="4626" width="23.453125" style="18" customWidth="1"/>
    <col min="4627" max="4627" width="21.453125" style="18" customWidth="1"/>
    <col min="4628" max="4630" width="20.7265625" style="18" customWidth="1"/>
    <col min="4631" max="4631" width="32.26953125" style="18" bestFit="1" customWidth="1"/>
    <col min="4632" max="4632" width="20.7265625" style="18" customWidth="1"/>
    <col min="4633" max="4633" width="22" style="18" customWidth="1"/>
    <col min="4634" max="4637" width="21.26953125" style="18" customWidth="1"/>
    <col min="4638" max="4638" width="22.26953125" style="18" customWidth="1"/>
    <col min="4639" max="4640" width="11.453125" style="18"/>
    <col min="4641" max="4641" width="14.81640625" style="18" bestFit="1" customWidth="1"/>
    <col min="4642" max="4866" width="11.453125" style="18"/>
    <col min="4867" max="4867" width="34.453125" style="18" customWidth="1"/>
    <col min="4868" max="4869" width="19.453125" style="18" bestFit="1" customWidth="1"/>
    <col min="4870" max="4870" width="19.7265625" style="18" customWidth="1"/>
    <col min="4871" max="4872" width="20.453125" style="18" customWidth="1"/>
    <col min="4873" max="4874" width="19.7265625" style="18" customWidth="1"/>
    <col min="4875" max="4875" width="25.26953125" style="18" customWidth="1"/>
    <col min="4876" max="4876" width="26" style="18" customWidth="1"/>
    <col min="4877" max="4877" width="22.26953125" style="18" customWidth="1"/>
    <col min="4878" max="4878" width="24.81640625" style="18" customWidth="1"/>
    <col min="4879" max="4879" width="21.1796875" style="18" customWidth="1"/>
    <col min="4880" max="4880" width="21.453125" style="18" customWidth="1"/>
    <col min="4881" max="4881" width="27.81640625" style="18" customWidth="1"/>
    <col min="4882" max="4882" width="23.453125" style="18" customWidth="1"/>
    <col min="4883" max="4883" width="21.453125" style="18" customWidth="1"/>
    <col min="4884" max="4886" width="20.7265625" style="18" customWidth="1"/>
    <col min="4887" max="4887" width="32.26953125" style="18" bestFit="1" customWidth="1"/>
    <col min="4888" max="4888" width="20.7265625" style="18" customWidth="1"/>
    <col min="4889" max="4889" width="22" style="18" customWidth="1"/>
    <col min="4890" max="4893" width="21.26953125" style="18" customWidth="1"/>
    <col min="4894" max="4894" width="22.26953125" style="18" customWidth="1"/>
    <col min="4895" max="4896" width="11.453125" style="18"/>
    <col min="4897" max="4897" width="14.81640625" style="18" bestFit="1" customWidth="1"/>
    <col min="4898" max="5122" width="11.453125" style="18"/>
    <col min="5123" max="5123" width="34.453125" style="18" customWidth="1"/>
    <col min="5124" max="5125" width="19.453125" style="18" bestFit="1" customWidth="1"/>
    <col min="5126" max="5126" width="19.7265625" style="18" customWidth="1"/>
    <col min="5127" max="5128" width="20.453125" style="18" customWidth="1"/>
    <col min="5129" max="5130" width="19.7265625" style="18" customWidth="1"/>
    <col min="5131" max="5131" width="25.26953125" style="18" customWidth="1"/>
    <col min="5132" max="5132" width="26" style="18" customWidth="1"/>
    <col min="5133" max="5133" width="22.26953125" style="18" customWidth="1"/>
    <col min="5134" max="5134" width="24.81640625" style="18" customWidth="1"/>
    <col min="5135" max="5135" width="21.1796875" style="18" customWidth="1"/>
    <col min="5136" max="5136" width="21.453125" style="18" customWidth="1"/>
    <col min="5137" max="5137" width="27.81640625" style="18" customWidth="1"/>
    <col min="5138" max="5138" width="23.453125" style="18" customWidth="1"/>
    <col min="5139" max="5139" width="21.453125" style="18" customWidth="1"/>
    <col min="5140" max="5142" width="20.7265625" style="18" customWidth="1"/>
    <col min="5143" max="5143" width="32.26953125" style="18" bestFit="1" customWidth="1"/>
    <col min="5144" max="5144" width="20.7265625" style="18" customWidth="1"/>
    <col min="5145" max="5145" width="22" style="18" customWidth="1"/>
    <col min="5146" max="5149" width="21.26953125" style="18" customWidth="1"/>
    <col min="5150" max="5150" width="22.26953125" style="18" customWidth="1"/>
    <col min="5151" max="5152" width="11.453125" style="18"/>
    <col min="5153" max="5153" width="14.81640625" style="18" bestFit="1" customWidth="1"/>
    <col min="5154" max="5378" width="11.453125" style="18"/>
    <col min="5379" max="5379" width="34.453125" style="18" customWidth="1"/>
    <col min="5380" max="5381" width="19.453125" style="18" bestFit="1" customWidth="1"/>
    <col min="5382" max="5382" width="19.7265625" style="18" customWidth="1"/>
    <col min="5383" max="5384" width="20.453125" style="18" customWidth="1"/>
    <col min="5385" max="5386" width="19.7265625" style="18" customWidth="1"/>
    <col min="5387" max="5387" width="25.26953125" style="18" customWidth="1"/>
    <col min="5388" max="5388" width="26" style="18" customWidth="1"/>
    <col min="5389" max="5389" width="22.26953125" style="18" customWidth="1"/>
    <col min="5390" max="5390" width="24.81640625" style="18" customWidth="1"/>
    <col min="5391" max="5391" width="21.1796875" style="18" customWidth="1"/>
    <col min="5392" max="5392" width="21.453125" style="18" customWidth="1"/>
    <col min="5393" max="5393" width="27.81640625" style="18" customWidth="1"/>
    <col min="5394" max="5394" width="23.453125" style="18" customWidth="1"/>
    <col min="5395" max="5395" width="21.453125" style="18" customWidth="1"/>
    <col min="5396" max="5398" width="20.7265625" style="18" customWidth="1"/>
    <col min="5399" max="5399" width="32.26953125" style="18" bestFit="1" customWidth="1"/>
    <col min="5400" max="5400" width="20.7265625" style="18" customWidth="1"/>
    <col min="5401" max="5401" width="22" style="18" customWidth="1"/>
    <col min="5402" max="5405" width="21.26953125" style="18" customWidth="1"/>
    <col min="5406" max="5406" width="22.26953125" style="18" customWidth="1"/>
    <col min="5407" max="5408" width="11.453125" style="18"/>
    <col min="5409" max="5409" width="14.81640625" style="18" bestFit="1" customWidth="1"/>
    <col min="5410" max="5634" width="11.453125" style="18"/>
    <col min="5635" max="5635" width="34.453125" style="18" customWidth="1"/>
    <col min="5636" max="5637" width="19.453125" style="18" bestFit="1" customWidth="1"/>
    <col min="5638" max="5638" width="19.7265625" style="18" customWidth="1"/>
    <col min="5639" max="5640" width="20.453125" style="18" customWidth="1"/>
    <col min="5641" max="5642" width="19.7265625" style="18" customWidth="1"/>
    <col min="5643" max="5643" width="25.26953125" style="18" customWidth="1"/>
    <col min="5644" max="5644" width="26" style="18" customWidth="1"/>
    <col min="5645" max="5645" width="22.26953125" style="18" customWidth="1"/>
    <col min="5646" max="5646" width="24.81640625" style="18" customWidth="1"/>
    <col min="5647" max="5647" width="21.1796875" style="18" customWidth="1"/>
    <col min="5648" max="5648" width="21.453125" style="18" customWidth="1"/>
    <col min="5649" max="5649" width="27.81640625" style="18" customWidth="1"/>
    <col min="5650" max="5650" width="23.453125" style="18" customWidth="1"/>
    <col min="5651" max="5651" width="21.453125" style="18" customWidth="1"/>
    <col min="5652" max="5654" width="20.7265625" style="18" customWidth="1"/>
    <col min="5655" max="5655" width="32.26953125" style="18" bestFit="1" customWidth="1"/>
    <col min="5656" max="5656" width="20.7265625" style="18" customWidth="1"/>
    <col min="5657" max="5657" width="22" style="18" customWidth="1"/>
    <col min="5658" max="5661" width="21.26953125" style="18" customWidth="1"/>
    <col min="5662" max="5662" width="22.26953125" style="18" customWidth="1"/>
    <col min="5663" max="5664" width="11.453125" style="18"/>
    <col min="5665" max="5665" width="14.81640625" style="18" bestFit="1" customWidth="1"/>
    <col min="5666" max="5890" width="11.453125" style="18"/>
    <col min="5891" max="5891" width="34.453125" style="18" customWidth="1"/>
    <col min="5892" max="5893" width="19.453125" style="18" bestFit="1" customWidth="1"/>
    <col min="5894" max="5894" width="19.7265625" style="18" customWidth="1"/>
    <col min="5895" max="5896" width="20.453125" style="18" customWidth="1"/>
    <col min="5897" max="5898" width="19.7265625" style="18" customWidth="1"/>
    <col min="5899" max="5899" width="25.26953125" style="18" customWidth="1"/>
    <col min="5900" max="5900" width="26" style="18" customWidth="1"/>
    <col min="5901" max="5901" width="22.26953125" style="18" customWidth="1"/>
    <col min="5902" max="5902" width="24.81640625" style="18" customWidth="1"/>
    <col min="5903" max="5903" width="21.1796875" style="18" customWidth="1"/>
    <col min="5904" max="5904" width="21.453125" style="18" customWidth="1"/>
    <col min="5905" max="5905" width="27.81640625" style="18" customWidth="1"/>
    <col min="5906" max="5906" width="23.453125" style="18" customWidth="1"/>
    <col min="5907" max="5907" width="21.453125" style="18" customWidth="1"/>
    <col min="5908" max="5910" width="20.7265625" style="18" customWidth="1"/>
    <col min="5911" max="5911" width="32.26953125" style="18" bestFit="1" customWidth="1"/>
    <col min="5912" max="5912" width="20.7265625" style="18" customWidth="1"/>
    <col min="5913" max="5913" width="22" style="18" customWidth="1"/>
    <col min="5914" max="5917" width="21.26953125" style="18" customWidth="1"/>
    <col min="5918" max="5918" width="22.26953125" style="18" customWidth="1"/>
    <col min="5919" max="5920" width="11.453125" style="18"/>
    <col min="5921" max="5921" width="14.81640625" style="18" bestFit="1" customWidth="1"/>
    <col min="5922" max="6146" width="11.453125" style="18"/>
    <col min="6147" max="6147" width="34.453125" style="18" customWidth="1"/>
    <col min="6148" max="6149" width="19.453125" style="18" bestFit="1" customWidth="1"/>
    <col min="6150" max="6150" width="19.7265625" style="18" customWidth="1"/>
    <col min="6151" max="6152" width="20.453125" style="18" customWidth="1"/>
    <col min="6153" max="6154" width="19.7265625" style="18" customWidth="1"/>
    <col min="6155" max="6155" width="25.26953125" style="18" customWidth="1"/>
    <col min="6156" max="6156" width="26" style="18" customWidth="1"/>
    <col min="6157" max="6157" width="22.26953125" style="18" customWidth="1"/>
    <col min="6158" max="6158" width="24.81640625" style="18" customWidth="1"/>
    <col min="6159" max="6159" width="21.1796875" style="18" customWidth="1"/>
    <col min="6160" max="6160" width="21.453125" style="18" customWidth="1"/>
    <col min="6161" max="6161" width="27.81640625" style="18" customWidth="1"/>
    <col min="6162" max="6162" width="23.453125" style="18" customWidth="1"/>
    <col min="6163" max="6163" width="21.453125" style="18" customWidth="1"/>
    <col min="6164" max="6166" width="20.7265625" style="18" customWidth="1"/>
    <col min="6167" max="6167" width="32.26953125" style="18" bestFit="1" customWidth="1"/>
    <col min="6168" max="6168" width="20.7265625" style="18" customWidth="1"/>
    <col min="6169" max="6169" width="22" style="18" customWidth="1"/>
    <col min="6170" max="6173" width="21.26953125" style="18" customWidth="1"/>
    <col min="6174" max="6174" width="22.26953125" style="18" customWidth="1"/>
    <col min="6175" max="6176" width="11.453125" style="18"/>
    <col min="6177" max="6177" width="14.81640625" style="18" bestFit="1" customWidth="1"/>
    <col min="6178" max="6402" width="11.453125" style="18"/>
    <col min="6403" max="6403" width="34.453125" style="18" customWidth="1"/>
    <col min="6404" max="6405" width="19.453125" style="18" bestFit="1" customWidth="1"/>
    <col min="6406" max="6406" width="19.7265625" style="18" customWidth="1"/>
    <col min="6407" max="6408" width="20.453125" style="18" customWidth="1"/>
    <col min="6409" max="6410" width="19.7265625" style="18" customWidth="1"/>
    <col min="6411" max="6411" width="25.26953125" style="18" customWidth="1"/>
    <col min="6412" max="6412" width="26" style="18" customWidth="1"/>
    <col min="6413" max="6413" width="22.26953125" style="18" customWidth="1"/>
    <col min="6414" max="6414" width="24.81640625" style="18" customWidth="1"/>
    <col min="6415" max="6415" width="21.1796875" style="18" customWidth="1"/>
    <col min="6416" max="6416" width="21.453125" style="18" customWidth="1"/>
    <col min="6417" max="6417" width="27.81640625" style="18" customWidth="1"/>
    <col min="6418" max="6418" width="23.453125" style="18" customWidth="1"/>
    <col min="6419" max="6419" width="21.453125" style="18" customWidth="1"/>
    <col min="6420" max="6422" width="20.7265625" style="18" customWidth="1"/>
    <col min="6423" max="6423" width="32.26953125" style="18" bestFit="1" customWidth="1"/>
    <col min="6424" max="6424" width="20.7265625" style="18" customWidth="1"/>
    <col min="6425" max="6425" width="22" style="18" customWidth="1"/>
    <col min="6426" max="6429" width="21.26953125" style="18" customWidth="1"/>
    <col min="6430" max="6430" width="22.26953125" style="18" customWidth="1"/>
    <col min="6431" max="6432" width="11.453125" style="18"/>
    <col min="6433" max="6433" width="14.81640625" style="18" bestFit="1" customWidth="1"/>
    <col min="6434" max="6658" width="11.453125" style="18"/>
    <col min="6659" max="6659" width="34.453125" style="18" customWidth="1"/>
    <col min="6660" max="6661" width="19.453125" style="18" bestFit="1" customWidth="1"/>
    <col min="6662" max="6662" width="19.7265625" style="18" customWidth="1"/>
    <col min="6663" max="6664" width="20.453125" style="18" customWidth="1"/>
    <col min="6665" max="6666" width="19.7265625" style="18" customWidth="1"/>
    <col min="6667" max="6667" width="25.26953125" style="18" customWidth="1"/>
    <col min="6668" max="6668" width="26" style="18" customWidth="1"/>
    <col min="6669" max="6669" width="22.26953125" style="18" customWidth="1"/>
    <col min="6670" max="6670" width="24.81640625" style="18" customWidth="1"/>
    <col min="6671" max="6671" width="21.1796875" style="18" customWidth="1"/>
    <col min="6672" max="6672" width="21.453125" style="18" customWidth="1"/>
    <col min="6673" max="6673" width="27.81640625" style="18" customWidth="1"/>
    <col min="6674" max="6674" width="23.453125" style="18" customWidth="1"/>
    <col min="6675" max="6675" width="21.453125" style="18" customWidth="1"/>
    <col min="6676" max="6678" width="20.7265625" style="18" customWidth="1"/>
    <col min="6679" max="6679" width="32.26953125" style="18" bestFit="1" customWidth="1"/>
    <col min="6680" max="6680" width="20.7265625" style="18" customWidth="1"/>
    <col min="6681" max="6681" width="22" style="18" customWidth="1"/>
    <col min="6682" max="6685" width="21.26953125" style="18" customWidth="1"/>
    <col min="6686" max="6686" width="22.26953125" style="18" customWidth="1"/>
    <col min="6687" max="6688" width="11.453125" style="18"/>
    <col min="6689" max="6689" width="14.81640625" style="18" bestFit="1" customWidth="1"/>
    <col min="6690" max="6914" width="11.453125" style="18"/>
    <col min="6915" max="6915" width="34.453125" style="18" customWidth="1"/>
    <col min="6916" max="6917" width="19.453125" style="18" bestFit="1" customWidth="1"/>
    <col min="6918" max="6918" width="19.7265625" style="18" customWidth="1"/>
    <col min="6919" max="6920" width="20.453125" style="18" customWidth="1"/>
    <col min="6921" max="6922" width="19.7265625" style="18" customWidth="1"/>
    <col min="6923" max="6923" width="25.26953125" style="18" customWidth="1"/>
    <col min="6924" max="6924" width="26" style="18" customWidth="1"/>
    <col min="6925" max="6925" width="22.26953125" style="18" customWidth="1"/>
    <col min="6926" max="6926" width="24.81640625" style="18" customWidth="1"/>
    <col min="6927" max="6927" width="21.1796875" style="18" customWidth="1"/>
    <col min="6928" max="6928" width="21.453125" style="18" customWidth="1"/>
    <col min="6929" max="6929" width="27.81640625" style="18" customWidth="1"/>
    <col min="6930" max="6930" width="23.453125" style="18" customWidth="1"/>
    <col min="6931" max="6931" width="21.453125" style="18" customWidth="1"/>
    <col min="6932" max="6934" width="20.7265625" style="18" customWidth="1"/>
    <col min="6935" max="6935" width="32.26953125" style="18" bestFit="1" customWidth="1"/>
    <col min="6936" max="6936" width="20.7265625" style="18" customWidth="1"/>
    <col min="6937" max="6937" width="22" style="18" customWidth="1"/>
    <col min="6938" max="6941" width="21.26953125" style="18" customWidth="1"/>
    <col min="6942" max="6942" width="22.26953125" style="18" customWidth="1"/>
    <col min="6943" max="6944" width="11.453125" style="18"/>
    <col min="6945" max="6945" width="14.81640625" style="18" bestFit="1" customWidth="1"/>
    <col min="6946" max="7170" width="11.453125" style="18"/>
    <col min="7171" max="7171" width="34.453125" style="18" customWidth="1"/>
    <col min="7172" max="7173" width="19.453125" style="18" bestFit="1" customWidth="1"/>
    <col min="7174" max="7174" width="19.7265625" style="18" customWidth="1"/>
    <col min="7175" max="7176" width="20.453125" style="18" customWidth="1"/>
    <col min="7177" max="7178" width="19.7265625" style="18" customWidth="1"/>
    <col min="7179" max="7179" width="25.26953125" style="18" customWidth="1"/>
    <col min="7180" max="7180" width="26" style="18" customWidth="1"/>
    <col min="7181" max="7181" width="22.26953125" style="18" customWidth="1"/>
    <col min="7182" max="7182" width="24.81640625" style="18" customWidth="1"/>
    <col min="7183" max="7183" width="21.1796875" style="18" customWidth="1"/>
    <col min="7184" max="7184" width="21.453125" style="18" customWidth="1"/>
    <col min="7185" max="7185" width="27.81640625" style="18" customWidth="1"/>
    <col min="7186" max="7186" width="23.453125" style="18" customWidth="1"/>
    <col min="7187" max="7187" width="21.453125" style="18" customWidth="1"/>
    <col min="7188" max="7190" width="20.7265625" style="18" customWidth="1"/>
    <col min="7191" max="7191" width="32.26953125" style="18" bestFit="1" customWidth="1"/>
    <col min="7192" max="7192" width="20.7265625" style="18" customWidth="1"/>
    <col min="7193" max="7193" width="22" style="18" customWidth="1"/>
    <col min="7194" max="7197" width="21.26953125" style="18" customWidth="1"/>
    <col min="7198" max="7198" width="22.26953125" style="18" customWidth="1"/>
    <col min="7199" max="7200" width="11.453125" style="18"/>
    <col min="7201" max="7201" width="14.81640625" style="18" bestFit="1" customWidth="1"/>
    <col min="7202" max="7426" width="11.453125" style="18"/>
    <col min="7427" max="7427" width="34.453125" style="18" customWidth="1"/>
    <col min="7428" max="7429" width="19.453125" style="18" bestFit="1" customWidth="1"/>
    <col min="7430" max="7430" width="19.7265625" style="18" customWidth="1"/>
    <col min="7431" max="7432" width="20.453125" style="18" customWidth="1"/>
    <col min="7433" max="7434" width="19.7265625" style="18" customWidth="1"/>
    <col min="7435" max="7435" width="25.26953125" style="18" customWidth="1"/>
    <col min="7436" max="7436" width="26" style="18" customWidth="1"/>
    <col min="7437" max="7437" width="22.26953125" style="18" customWidth="1"/>
    <col min="7438" max="7438" width="24.81640625" style="18" customWidth="1"/>
    <col min="7439" max="7439" width="21.1796875" style="18" customWidth="1"/>
    <col min="7440" max="7440" width="21.453125" style="18" customWidth="1"/>
    <col min="7441" max="7441" width="27.81640625" style="18" customWidth="1"/>
    <col min="7442" max="7442" width="23.453125" style="18" customWidth="1"/>
    <col min="7443" max="7443" width="21.453125" style="18" customWidth="1"/>
    <col min="7444" max="7446" width="20.7265625" style="18" customWidth="1"/>
    <col min="7447" max="7447" width="32.26953125" style="18" bestFit="1" customWidth="1"/>
    <col min="7448" max="7448" width="20.7265625" style="18" customWidth="1"/>
    <col min="7449" max="7449" width="22" style="18" customWidth="1"/>
    <col min="7450" max="7453" width="21.26953125" style="18" customWidth="1"/>
    <col min="7454" max="7454" width="22.26953125" style="18" customWidth="1"/>
    <col min="7455" max="7456" width="11.453125" style="18"/>
    <col min="7457" max="7457" width="14.81640625" style="18" bestFit="1" customWidth="1"/>
    <col min="7458" max="7682" width="11.453125" style="18"/>
    <col min="7683" max="7683" width="34.453125" style="18" customWidth="1"/>
    <col min="7684" max="7685" width="19.453125" style="18" bestFit="1" customWidth="1"/>
    <col min="7686" max="7686" width="19.7265625" style="18" customWidth="1"/>
    <col min="7687" max="7688" width="20.453125" style="18" customWidth="1"/>
    <col min="7689" max="7690" width="19.7265625" style="18" customWidth="1"/>
    <col min="7691" max="7691" width="25.26953125" style="18" customWidth="1"/>
    <col min="7692" max="7692" width="26" style="18" customWidth="1"/>
    <col min="7693" max="7693" width="22.26953125" style="18" customWidth="1"/>
    <col min="7694" max="7694" width="24.81640625" style="18" customWidth="1"/>
    <col min="7695" max="7695" width="21.1796875" style="18" customWidth="1"/>
    <col min="7696" max="7696" width="21.453125" style="18" customWidth="1"/>
    <col min="7697" max="7697" width="27.81640625" style="18" customWidth="1"/>
    <col min="7698" max="7698" width="23.453125" style="18" customWidth="1"/>
    <col min="7699" max="7699" width="21.453125" style="18" customWidth="1"/>
    <col min="7700" max="7702" width="20.7265625" style="18" customWidth="1"/>
    <col min="7703" max="7703" width="32.26953125" style="18" bestFit="1" customWidth="1"/>
    <col min="7704" max="7704" width="20.7265625" style="18" customWidth="1"/>
    <col min="7705" max="7705" width="22" style="18" customWidth="1"/>
    <col min="7706" max="7709" width="21.26953125" style="18" customWidth="1"/>
    <col min="7710" max="7710" width="22.26953125" style="18" customWidth="1"/>
    <col min="7711" max="7712" width="11.453125" style="18"/>
    <col min="7713" max="7713" width="14.81640625" style="18" bestFit="1" customWidth="1"/>
    <col min="7714" max="7938" width="11.453125" style="18"/>
    <col min="7939" max="7939" width="34.453125" style="18" customWidth="1"/>
    <col min="7940" max="7941" width="19.453125" style="18" bestFit="1" customWidth="1"/>
    <col min="7942" max="7942" width="19.7265625" style="18" customWidth="1"/>
    <col min="7943" max="7944" width="20.453125" style="18" customWidth="1"/>
    <col min="7945" max="7946" width="19.7265625" style="18" customWidth="1"/>
    <col min="7947" max="7947" width="25.26953125" style="18" customWidth="1"/>
    <col min="7948" max="7948" width="26" style="18" customWidth="1"/>
    <col min="7949" max="7949" width="22.26953125" style="18" customWidth="1"/>
    <col min="7950" max="7950" width="24.81640625" style="18" customWidth="1"/>
    <col min="7951" max="7951" width="21.1796875" style="18" customWidth="1"/>
    <col min="7952" max="7952" width="21.453125" style="18" customWidth="1"/>
    <col min="7953" max="7953" width="27.81640625" style="18" customWidth="1"/>
    <col min="7954" max="7954" width="23.453125" style="18" customWidth="1"/>
    <col min="7955" max="7955" width="21.453125" style="18" customWidth="1"/>
    <col min="7956" max="7958" width="20.7265625" style="18" customWidth="1"/>
    <col min="7959" max="7959" width="32.26953125" style="18" bestFit="1" customWidth="1"/>
    <col min="7960" max="7960" width="20.7265625" style="18" customWidth="1"/>
    <col min="7961" max="7961" width="22" style="18" customWidth="1"/>
    <col min="7962" max="7965" width="21.26953125" style="18" customWidth="1"/>
    <col min="7966" max="7966" width="22.26953125" style="18" customWidth="1"/>
    <col min="7967" max="7968" width="11.453125" style="18"/>
    <col min="7969" max="7969" width="14.81640625" style="18" bestFit="1" customWidth="1"/>
    <col min="7970" max="8194" width="11.453125" style="18"/>
    <col min="8195" max="8195" width="34.453125" style="18" customWidth="1"/>
    <col min="8196" max="8197" width="19.453125" style="18" bestFit="1" customWidth="1"/>
    <col min="8198" max="8198" width="19.7265625" style="18" customWidth="1"/>
    <col min="8199" max="8200" width="20.453125" style="18" customWidth="1"/>
    <col min="8201" max="8202" width="19.7265625" style="18" customWidth="1"/>
    <col min="8203" max="8203" width="25.26953125" style="18" customWidth="1"/>
    <col min="8204" max="8204" width="26" style="18" customWidth="1"/>
    <col min="8205" max="8205" width="22.26953125" style="18" customWidth="1"/>
    <col min="8206" max="8206" width="24.81640625" style="18" customWidth="1"/>
    <col min="8207" max="8207" width="21.1796875" style="18" customWidth="1"/>
    <col min="8208" max="8208" width="21.453125" style="18" customWidth="1"/>
    <col min="8209" max="8209" width="27.81640625" style="18" customWidth="1"/>
    <col min="8210" max="8210" width="23.453125" style="18" customWidth="1"/>
    <col min="8211" max="8211" width="21.453125" style="18" customWidth="1"/>
    <col min="8212" max="8214" width="20.7265625" style="18" customWidth="1"/>
    <col min="8215" max="8215" width="32.26953125" style="18" bestFit="1" customWidth="1"/>
    <col min="8216" max="8216" width="20.7265625" style="18" customWidth="1"/>
    <col min="8217" max="8217" width="22" style="18" customWidth="1"/>
    <col min="8218" max="8221" width="21.26953125" style="18" customWidth="1"/>
    <col min="8222" max="8222" width="22.26953125" style="18" customWidth="1"/>
    <col min="8223" max="8224" width="11.453125" style="18"/>
    <col min="8225" max="8225" width="14.81640625" style="18" bestFit="1" customWidth="1"/>
    <col min="8226" max="8450" width="11.453125" style="18"/>
    <col min="8451" max="8451" width="34.453125" style="18" customWidth="1"/>
    <col min="8452" max="8453" width="19.453125" style="18" bestFit="1" customWidth="1"/>
    <col min="8454" max="8454" width="19.7265625" style="18" customWidth="1"/>
    <col min="8455" max="8456" width="20.453125" style="18" customWidth="1"/>
    <col min="8457" max="8458" width="19.7265625" style="18" customWidth="1"/>
    <col min="8459" max="8459" width="25.26953125" style="18" customWidth="1"/>
    <col min="8460" max="8460" width="26" style="18" customWidth="1"/>
    <col min="8461" max="8461" width="22.26953125" style="18" customWidth="1"/>
    <col min="8462" max="8462" width="24.81640625" style="18" customWidth="1"/>
    <col min="8463" max="8463" width="21.1796875" style="18" customWidth="1"/>
    <col min="8464" max="8464" width="21.453125" style="18" customWidth="1"/>
    <col min="8465" max="8465" width="27.81640625" style="18" customWidth="1"/>
    <col min="8466" max="8466" width="23.453125" style="18" customWidth="1"/>
    <col min="8467" max="8467" width="21.453125" style="18" customWidth="1"/>
    <col min="8468" max="8470" width="20.7265625" style="18" customWidth="1"/>
    <col min="8471" max="8471" width="32.26953125" style="18" bestFit="1" customWidth="1"/>
    <col min="8472" max="8472" width="20.7265625" style="18" customWidth="1"/>
    <col min="8473" max="8473" width="22" style="18" customWidth="1"/>
    <col min="8474" max="8477" width="21.26953125" style="18" customWidth="1"/>
    <col min="8478" max="8478" width="22.26953125" style="18" customWidth="1"/>
    <col min="8479" max="8480" width="11.453125" style="18"/>
    <col min="8481" max="8481" width="14.81640625" style="18" bestFit="1" customWidth="1"/>
    <col min="8482" max="8706" width="11.453125" style="18"/>
    <col min="8707" max="8707" width="34.453125" style="18" customWidth="1"/>
    <col min="8708" max="8709" width="19.453125" style="18" bestFit="1" customWidth="1"/>
    <col min="8710" max="8710" width="19.7265625" style="18" customWidth="1"/>
    <col min="8711" max="8712" width="20.453125" style="18" customWidth="1"/>
    <col min="8713" max="8714" width="19.7265625" style="18" customWidth="1"/>
    <col min="8715" max="8715" width="25.26953125" style="18" customWidth="1"/>
    <col min="8716" max="8716" width="26" style="18" customWidth="1"/>
    <col min="8717" max="8717" width="22.26953125" style="18" customWidth="1"/>
    <col min="8718" max="8718" width="24.81640625" style="18" customWidth="1"/>
    <col min="8719" max="8719" width="21.1796875" style="18" customWidth="1"/>
    <col min="8720" max="8720" width="21.453125" style="18" customWidth="1"/>
    <col min="8721" max="8721" width="27.81640625" style="18" customWidth="1"/>
    <col min="8722" max="8722" width="23.453125" style="18" customWidth="1"/>
    <col min="8723" max="8723" width="21.453125" style="18" customWidth="1"/>
    <col min="8724" max="8726" width="20.7265625" style="18" customWidth="1"/>
    <col min="8727" max="8727" width="32.26953125" style="18" bestFit="1" customWidth="1"/>
    <col min="8728" max="8728" width="20.7265625" style="18" customWidth="1"/>
    <col min="8729" max="8729" width="22" style="18" customWidth="1"/>
    <col min="8730" max="8733" width="21.26953125" style="18" customWidth="1"/>
    <col min="8734" max="8734" width="22.26953125" style="18" customWidth="1"/>
    <col min="8735" max="8736" width="11.453125" style="18"/>
    <col min="8737" max="8737" width="14.81640625" style="18" bestFit="1" customWidth="1"/>
    <col min="8738" max="8962" width="11.453125" style="18"/>
    <col min="8963" max="8963" width="34.453125" style="18" customWidth="1"/>
    <col min="8964" max="8965" width="19.453125" style="18" bestFit="1" customWidth="1"/>
    <col min="8966" max="8966" width="19.7265625" style="18" customWidth="1"/>
    <col min="8967" max="8968" width="20.453125" style="18" customWidth="1"/>
    <col min="8969" max="8970" width="19.7265625" style="18" customWidth="1"/>
    <col min="8971" max="8971" width="25.26953125" style="18" customWidth="1"/>
    <col min="8972" max="8972" width="26" style="18" customWidth="1"/>
    <col min="8973" max="8973" width="22.26953125" style="18" customWidth="1"/>
    <col min="8974" max="8974" width="24.81640625" style="18" customWidth="1"/>
    <col min="8975" max="8975" width="21.1796875" style="18" customWidth="1"/>
    <col min="8976" max="8976" width="21.453125" style="18" customWidth="1"/>
    <col min="8977" max="8977" width="27.81640625" style="18" customWidth="1"/>
    <col min="8978" max="8978" width="23.453125" style="18" customWidth="1"/>
    <col min="8979" max="8979" width="21.453125" style="18" customWidth="1"/>
    <col min="8980" max="8982" width="20.7265625" style="18" customWidth="1"/>
    <col min="8983" max="8983" width="32.26953125" style="18" bestFit="1" customWidth="1"/>
    <col min="8984" max="8984" width="20.7265625" style="18" customWidth="1"/>
    <col min="8985" max="8985" width="22" style="18" customWidth="1"/>
    <col min="8986" max="8989" width="21.26953125" style="18" customWidth="1"/>
    <col min="8990" max="8990" width="22.26953125" style="18" customWidth="1"/>
    <col min="8991" max="8992" width="11.453125" style="18"/>
    <col min="8993" max="8993" width="14.81640625" style="18" bestFit="1" customWidth="1"/>
    <col min="8994" max="9218" width="11.453125" style="18"/>
    <col min="9219" max="9219" width="34.453125" style="18" customWidth="1"/>
    <col min="9220" max="9221" width="19.453125" style="18" bestFit="1" customWidth="1"/>
    <col min="9222" max="9222" width="19.7265625" style="18" customWidth="1"/>
    <col min="9223" max="9224" width="20.453125" style="18" customWidth="1"/>
    <col min="9225" max="9226" width="19.7265625" style="18" customWidth="1"/>
    <col min="9227" max="9227" width="25.26953125" style="18" customWidth="1"/>
    <col min="9228" max="9228" width="26" style="18" customWidth="1"/>
    <col min="9229" max="9229" width="22.26953125" style="18" customWidth="1"/>
    <col min="9230" max="9230" width="24.81640625" style="18" customWidth="1"/>
    <col min="9231" max="9231" width="21.1796875" style="18" customWidth="1"/>
    <col min="9232" max="9232" width="21.453125" style="18" customWidth="1"/>
    <col min="9233" max="9233" width="27.81640625" style="18" customWidth="1"/>
    <col min="9234" max="9234" width="23.453125" style="18" customWidth="1"/>
    <col min="9235" max="9235" width="21.453125" style="18" customWidth="1"/>
    <col min="9236" max="9238" width="20.7265625" style="18" customWidth="1"/>
    <col min="9239" max="9239" width="32.26953125" style="18" bestFit="1" customWidth="1"/>
    <col min="9240" max="9240" width="20.7265625" style="18" customWidth="1"/>
    <col min="9241" max="9241" width="22" style="18" customWidth="1"/>
    <col min="9242" max="9245" width="21.26953125" style="18" customWidth="1"/>
    <col min="9246" max="9246" width="22.26953125" style="18" customWidth="1"/>
    <col min="9247" max="9248" width="11.453125" style="18"/>
    <col min="9249" max="9249" width="14.81640625" style="18" bestFit="1" customWidth="1"/>
    <col min="9250" max="9474" width="11.453125" style="18"/>
    <col min="9475" max="9475" width="34.453125" style="18" customWidth="1"/>
    <col min="9476" max="9477" width="19.453125" style="18" bestFit="1" customWidth="1"/>
    <col min="9478" max="9478" width="19.7265625" style="18" customWidth="1"/>
    <col min="9479" max="9480" width="20.453125" style="18" customWidth="1"/>
    <col min="9481" max="9482" width="19.7265625" style="18" customWidth="1"/>
    <col min="9483" max="9483" width="25.26953125" style="18" customWidth="1"/>
    <col min="9484" max="9484" width="26" style="18" customWidth="1"/>
    <col min="9485" max="9485" width="22.26953125" style="18" customWidth="1"/>
    <col min="9486" max="9486" width="24.81640625" style="18" customWidth="1"/>
    <col min="9487" max="9487" width="21.1796875" style="18" customWidth="1"/>
    <col min="9488" max="9488" width="21.453125" style="18" customWidth="1"/>
    <col min="9489" max="9489" width="27.81640625" style="18" customWidth="1"/>
    <col min="9490" max="9490" width="23.453125" style="18" customWidth="1"/>
    <col min="9491" max="9491" width="21.453125" style="18" customWidth="1"/>
    <col min="9492" max="9494" width="20.7265625" style="18" customWidth="1"/>
    <col min="9495" max="9495" width="32.26953125" style="18" bestFit="1" customWidth="1"/>
    <col min="9496" max="9496" width="20.7265625" style="18" customWidth="1"/>
    <col min="9497" max="9497" width="22" style="18" customWidth="1"/>
    <col min="9498" max="9501" width="21.26953125" style="18" customWidth="1"/>
    <col min="9502" max="9502" width="22.26953125" style="18" customWidth="1"/>
    <col min="9503" max="9504" width="11.453125" style="18"/>
    <col min="9505" max="9505" width="14.81640625" style="18" bestFit="1" customWidth="1"/>
    <col min="9506" max="9730" width="11.453125" style="18"/>
    <col min="9731" max="9731" width="34.453125" style="18" customWidth="1"/>
    <col min="9732" max="9733" width="19.453125" style="18" bestFit="1" customWidth="1"/>
    <col min="9734" max="9734" width="19.7265625" style="18" customWidth="1"/>
    <col min="9735" max="9736" width="20.453125" style="18" customWidth="1"/>
    <col min="9737" max="9738" width="19.7265625" style="18" customWidth="1"/>
    <col min="9739" max="9739" width="25.26953125" style="18" customWidth="1"/>
    <col min="9740" max="9740" width="26" style="18" customWidth="1"/>
    <col min="9741" max="9741" width="22.26953125" style="18" customWidth="1"/>
    <col min="9742" max="9742" width="24.81640625" style="18" customWidth="1"/>
    <col min="9743" max="9743" width="21.1796875" style="18" customWidth="1"/>
    <col min="9744" max="9744" width="21.453125" style="18" customWidth="1"/>
    <col min="9745" max="9745" width="27.81640625" style="18" customWidth="1"/>
    <col min="9746" max="9746" width="23.453125" style="18" customWidth="1"/>
    <col min="9747" max="9747" width="21.453125" style="18" customWidth="1"/>
    <col min="9748" max="9750" width="20.7265625" style="18" customWidth="1"/>
    <col min="9751" max="9751" width="32.26953125" style="18" bestFit="1" customWidth="1"/>
    <col min="9752" max="9752" width="20.7265625" style="18" customWidth="1"/>
    <col min="9753" max="9753" width="22" style="18" customWidth="1"/>
    <col min="9754" max="9757" width="21.26953125" style="18" customWidth="1"/>
    <col min="9758" max="9758" width="22.26953125" style="18" customWidth="1"/>
    <col min="9759" max="9760" width="11.453125" style="18"/>
    <col min="9761" max="9761" width="14.81640625" style="18" bestFit="1" customWidth="1"/>
    <col min="9762" max="9986" width="11.453125" style="18"/>
    <col min="9987" max="9987" width="34.453125" style="18" customWidth="1"/>
    <col min="9988" max="9989" width="19.453125" style="18" bestFit="1" customWidth="1"/>
    <col min="9990" max="9990" width="19.7265625" style="18" customWidth="1"/>
    <col min="9991" max="9992" width="20.453125" style="18" customWidth="1"/>
    <col min="9993" max="9994" width="19.7265625" style="18" customWidth="1"/>
    <col min="9995" max="9995" width="25.26953125" style="18" customWidth="1"/>
    <col min="9996" max="9996" width="26" style="18" customWidth="1"/>
    <col min="9997" max="9997" width="22.26953125" style="18" customWidth="1"/>
    <col min="9998" max="9998" width="24.81640625" style="18" customWidth="1"/>
    <col min="9999" max="9999" width="21.1796875" style="18" customWidth="1"/>
    <col min="10000" max="10000" width="21.453125" style="18" customWidth="1"/>
    <col min="10001" max="10001" width="27.81640625" style="18" customWidth="1"/>
    <col min="10002" max="10002" width="23.453125" style="18" customWidth="1"/>
    <col min="10003" max="10003" width="21.453125" style="18" customWidth="1"/>
    <col min="10004" max="10006" width="20.7265625" style="18" customWidth="1"/>
    <col min="10007" max="10007" width="32.26953125" style="18" bestFit="1" customWidth="1"/>
    <col min="10008" max="10008" width="20.7265625" style="18" customWidth="1"/>
    <col min="10009" max="10009" width="22" style="18" customWidth="1"/>
    <col min="10010" max="10013" width="21.26953125" style="18" customWidth="1"/>
    <col min="10014" max="10014" width="22.26953125" style="18" customWidth="1"/>
    <col min="10015" max="10016" width="11.453125" style="18"/>
    <col min="10017" max="10017" width="14.81640625" style="18" bestFit="1" customWidth="1"/>
    <col min="10018" max="10242" width="11.453125" style="18"/>
    <col min="10243" max="10243" width="34.453125" style="18" customWidth="1"/>
    <col min="10244" max="10245" width="19.453125" style="18" bestFit="1" customWidth="1"/>
    <col min="10246" max="10246" width="19.7265625" style="18" customWidth="1"/>
    <col min="10247" max="10248" width="20.453125" style="18" customWidth="1"/>
    <col min="10249" max="10250" width="19.7265625" style="18" customWidth="1"/>
    <col min="10251" max="10251" width="25.26953125" style="18" customWidth="1"/>
    <col min="10252" max="10252" width="26" style="18" customWidth="1"/>
    <col min="10253" max="10253" width="22.26953125" style="18" customWidth="1"/>
    <col min="10254" max="10254" width="24.81640625" style="18" customWidth="1"/>
    <col min="10255" max="10255" width="21.1796875" style="18" customWidth="1"/>
    <col min="10256" max="10256" width="21.453125" style="18" customWidth="1"/>
    <col min="10257" max="10257" width="27.81640625" style="18" customWidth="1"/>
    <col min="10258" max="10258" width="23.453125" style="18" customWidth="1"/>
    <col min="10259" max="10259" width="21.453125" style="18" customWidth="1"/>
    <col min="10260" max="10262" width="20.7265625" style="18" customWidth="1"/>
    <col min="10263" max="10263" width="32.26953125" style="18" bestFit="1" customWidth="1"/>
    <col min="10264" max="10264" width="20.7265625" style="18" customWidth="1"/>
    <col min="10265" max="10265" width="22" style="18" customWidth="1"/>
    <col min="10266" max="10269" width="21.26953125" style="18" customWidth="1"/>
    <col min="10270" max="10270" width="22.26953125" style="18" customWidth="1"/>
    <col min="10271" max="10272" width="11.453125" style="18"/>
    <col min="10273" max="10273" width="14.81640625" style="18" bestFit="1" customWidth="1"/>
    <col min="10274" max="10498" width="11.453125" style="18"/>
    <col min="10499" max="10499" width="34.453125" style="18" customWidth="1"/>
    <col min="10500" max="10501" width="19.453125" style="18" bestFit="1" customWidth="1"/>
    <col min="10502" max="10502" width="19.7265625" style="18" customWidth="1"/>
    <col min="10503" max="10504" width="20.453125" style="18" customWidth="1"/>
    <col min="10505" max="10506" width="19.7265625" style="18" customWidth="1"/>
    <col min="10507" max="10507" width="25.26953125" style="18" customWidth="1"/>
    <col min="10508" max="10508" width="26" style="18" customWidth="1"/>
    <col min="10509" max="10509" width="22.26953125" style="18" customWidth="1"/>
    <col min="10510" max="10510" width="24.81640625" style="18" customWidth="1"/>
    <col min="10511" max="10511" width="21.1796875" style="18" customWidth="1"/>
    <col min="10512" max="10512" width="21.453125" style="18" customWidth="1"/>
    <col min="10513" max="10513" width="27.81640625" style="18" customWidth="1"/>
    <col min="10514" max="10514" width="23.453125" style="18" customWidth="1"/>
    <col min="10515" max="10515" width="21.453125" style="18" customWidth="1"/>
    <col min="10516" max="10518" width="20.7265625" style="18" customWidth="1"/>
    <col min="10519" max="10519" width="32.26953125" style="18" bestFit="1" customWidth="1"/>
    <col min="10520" max="10520" width="20.7265625" style="18" customWidth="1"/>
    <col min="10521" max="10521" width="22" style="18" customWidth="1"/>
    <col min="10522" max="10525" width="21.26953125" style="18" customWidth="1"/>
    <col min="10526" max="10526" width="22.26953125" style="18" customWidth="1"/>
    <col min="10527" max="10528" width="11.453125" style="18"/>
    <col min="10529" max="10529" width="14.81640625" style="18" bestFit="1" customWidth="1"/>
    <col min="10530" max="10754" width="11.453125" style="18"/>
    <col min="10755" max="10755" width="34.453125" style="18" customWidth="1"/>
    <col min="10756" max="10757" width="19.453125" style="18" bestFit="1" customWidth="1"/>
    <col min="10758" max="10758" width="19.7265625" style="18" customWidth="1"/>
    <col min="10759" max="10760" width="20.453125" style="18" customWidth="1"/>
    <col min="10761" max="10762" width="19.7265625" style="18" customWidth="1"/>
    <col min="10763" max="10763" width="25.26953125" style="18" customWidth="1"/>
    <col min="10764" max="10764" width="26" style="18" customWidth="1"/>
    <col min="10765" max="10765" width="22.26953125" style="18" customWidth="1"/>
    <col min="10766" max="10766" width="24.81640625" style="18" customWidth="1"/>
    <col min="10767" max="10767" width="21.1796875" style="18" customWidth="1"/>
    <col min="10768" max="10768" width="21.453125" style="18" customWidth="1"/>
    <col min="10769" max="10769" width="27.81640625" style="18" customWidth="1"/>
    <col min="10770" max="10770" width="23.453125" style="18" customWidth="1"/>
    <col min="10771" max="10771" width="21.453125" style="18" customWidth="1"/>
    <col min="10772" max="10774" width="20.7265625" style="18" customWidth="1"/>
    <col min="10775" max="10775" width="32.26953125" style="18" bestFit="1" customWidth="1"/>
    <col min="10776" max="10776" width="20.7265625" style="18" customWidth="1"/>
    <col min="10777" max="10777" width="22" style="18" customWidth="1"/>
    <col min="10778" max="10781" width="21.26953125" style="18" customWidth="1"/>
    <col min="10782" max="10782" width="22.26953125" style="18" customWidth="1"/>
    <col min="10783" max="10784" width="11.453125" style="18"/>
    <col min="10785" max="10785" width="14.81640625" style="18" bestFit="1" customWidth="1"/>
    <col min="10786" max="11010" width="11.453125" style="18"/>
    <col min="11011" max="11011" width="34.453125" style="18" customWidth="1"/>
    <col min="11012" max="11013" width="19.453125" style="18" bestFit="1" customWidth="1"/>
    <col min="11014" max="11014" width="19.7265625" style="18" customWidth="1"/>
    <col min="11015" max="11016" width="20.453125" style="18" customWidth="1"/>
    <col min="11017" max="11018" width="19.7265625" style="18" customWidth="1"/>
    <col min="11019" max="11019" width="25.26953125" style="18" customWidth="1"/>
    <col min="11020" max="11020" width="26" style="18" customWidth="1"/>
    <col min="11021" max="11021" width="22.26953125" style="18" customWidth="1"/>
    <col min="11022" max="11022" width="24.81640625" style="18" customWidth="1"/>
    <col min="11023" max="11023" width="21.1796875" style="18" customWidth="1"/>
    <col min="11024" max="11024" width="21.453125" style="18" customWidth="1"/>
    <col min="11025" max="11025" width="27.81640625" style="18" customWidth="1"/>
    <col min="11026" max="11026" width="23.453125" style="18" customWidth="1"/>
    <col min="11027" max="11027" width="21.453125" style="18" customWidth="1"/>
    <col min="11028" max="11030" width="20.7265625" style="18" customWidth="1"/>
    <col min="11031" max="11031" width="32.26953125" style="18" bestFit="1" customWidth="1"/>
    <col min="11032" max="11032" width="20.7265625" style="18" customWidth="1"/>
    <col min="11033" max="11033" width="22" style="18" customWidth="1"/>
    <col min="11034" max="11037" width="21.26953125" style="18" customWidth="1"/>
    <col min="11038" max="11038" width="22.26953125" style="18" customWidth="1"/>
    <col min="11039" max="11040" width="11.453125" style="18"/>
    <col min="11041" max="11041" width="14.81640625" style="18" bestFit="1" customWidth="1"/>
    <col min="11042" max="11266" width="11.453125" style="18"/>
    <col min="11267" max="11267" width="34.453125" style="18" customWidth="1"/>
    <col min="11268" max="11269" width="19.453125" style="18" bestFit="1" customWidth="1"/>
    <col min="11270" max="11270" width="19.7265625" style="18" customWidth="1"/>
    <col min="11271" max="11272" width="20.453125" style="18" customWidth="1"/>
    <col min="11273" max="11274" width="19.7265625" style="18" customWidth="1"/>
    <col min="11275" max="11275" width="25.26953125" style="18" customWidth="1"/>
    <col min="11276" max="11276" width="26" style="18" customWidth="1"/>
    <col min="11277" max="11277" width="22.26953125" style="18" customWidth="1"/>
    <col min="11278" max="11278" width="24.81640625" style="18" customWidth="1"/>
    <col min="11279" max="11279" width="21.1796875" style="18" customWidth="1"/>
    <col min="11280" max="11280" width="21.453125" style="18" customWidth="1"/>
    <col min="11281" max="11281" width="27.81640625" style="18" customWidth="1"/>
    <col min="11282" max="11282" width="23.453125" style="18" customWidth="1"/>
    <col min="11283" max="11283" width="21.453125" style="18" customWidth="1"/>
    <col min="11284" max="11286" width="20.7265625" style="18" customWidth="1"/>
    <col min="11287" max="11287" width="32.26953125" style="18" bestFit="1" customWidth="1"/>
    <col min="11288" max="11288" width="20.7265625" style="18" customWidth="1"/>
    <col min="11289" max="11289" width="22" style="18" customWidth="1"/>
    <col min="11290" max="11293" width="21.26953125" style="18" customWidth="1"/>
    <col min="11294" max="11294" width="22.26953125" style="18" customWidth="1"/>
    <col min="11295" max="11296" width="11.453125" style="18"/>
    <col min="11297" max="11297" width="14.81640625" style="18" bestFit="1" customWidth="1"/>
    <col min="11298" max="11522" width="11.453125" style="18"/>
    <col min="11523" max="11523" width="34.453125" style="18" customWidth="1"/>
    <col min="11524" max="11525" width="19.453125" style="18" bestFit="1" customWidth="1"/>
    <col min="11526" max="11526" width="19.7265625" style="18" customWidth="1"/>
    <col min="11527" max="11528" width="20.453125" style="18" customWidth="1"/>
    <col min="11529" max="11530" width="19.7265625" style="18" customWidth="1"/>
    <col min="11531" max="11531" width="25.26953125" style="18" customWidth="1"/>
    <col min="11532" max="11532" width="26" style="18" customWidth="1"/>
    <col min="11533" max="11533" width="22.26953125" style="18" customWidth="1"/>
    <col min="11534" max="11534" width="24.81640625" style="18" customWidth="1"/>
    <col min="11535" max="11535" width="21.1796875" style="18" customWidth="1"/>
    <col min="11536" max="11536" width="21.453125" style="18" customWidth="1"/>
    <col min="11537" max="11537" width="27.81640625" style="18" customWidth="1"/>
    <col min="11538" max="11538" width="23.453125" style="18" customWidth="1"/>
    <col min="11539" max="11539" width="21.453125" style="18" customWidth="1"/>
    <col min="11540" max="11542" width="20.7265625" style="18" customWidth="1"/>
    <col min="11543" max="11543" width="32.26953125" style="18" bestFit="1" customWidth="1"/>
    <col min="11544" max="11544" width="20.7265625" style="18" customWidth="1"/>
    <col min="11545" max="11545" width="22" style="18" customWidth="1"/>
    <col min="11546" max="11549" width="21.26953125" style="18" customWidth="1"/>
    <col min="11550" max="11550" width="22.26953125" style="18" customWidth="1"/>
    <col min="11551" max="11552" width="11.453125" style="18"/>
    <col min="11553" max="11553" width="14.81640625" style="18" bestFit="1" customWidth="1"/>
    <col min="11554" max="11778" width="11.453125" style="18"/>
    <col min="11779" max="11779" width="34.453125" style="18" customWidth="1"/>
    <col min="11780" max="11781" width="19.453125" style="18" bestFit="1" customWidth="1"/>
    <col min="11782" max="11782" width="19.7265625" style="18" customWidth="1"/>
    <col min="11783" max="11784" width="20.453125" style="18" customWidth="1"/>
    <col min="11785" max="11786" width="19.7265625" style="18" customWidth="1"/>
    <col min="11787" max="11787" width="25.26953125" style="18" customWidth="1"/>
    <col min="11788" max="11788" width="26" style="18" customWidth="1"/>
    <col min="11789" max="11789" width="22.26953125" style="18" customWidth="1"/>
    <col min="11790" max="11790" width="24.81640625" style="18" customWidth="1"/>
    <col min="11791" max="11791" width="21.1796875" style="18" customWidth="1"/>
    <col min="11792" max="11792" width="21.453125" style="18" customWidth="1"/>
    <col min="11793" max="11793" width="27.81640625" style="18" customWidth="1"/>
    <col min="11794" max="11794" width="23.453125" style="18" customWidth="1"/>
    <col min="11795" max="11795" width="21.453125" style="18" customWidth="1"/>
    <col min="11796" max="11798" width="20.7265625" style="18" customWidth="1"/>
    <col min="11799" max="11799" width="32.26953125" style="18" bestFit="1" customWidth="1"/>
    <col min="11800" max="11800" width="20.7265625" style="18" customWidth="1"/>
    <col min="11801" max="11801" width="22" style="18" customWidth="1"/>
    <col min="11802" max="11805" width="21.26953125" style="18" customWidth="1"/>
    <col min="11806" max="11806" width="22.26953125" style="18" customWidth="1"/>
    <col min="11807" max="11808" width="11.453125" style="18"/>
    <col min="11809" max="11809" width="14.81640625" style="18" bestFit="1" customWidth="1"/>
    <col min="11810" max="12034" width="11.453125" style="18"/>
    <col min="12035" max="12035" width="34.453125" style="18" customWidth="1"/>
    <col min="12036" max="12037" width="19.453125" style="18" bestFit="1" customWidth="1"/>
    <col min="12038" max="12038" width="19.7265625" style="18" customWidth="1"/>
    <col min="12039" max="12040" width="20.453125" style="18" customWidth="1"/>
    <col min="12041" max="12042" width="19.7265625" style="18" customWidth="1"/>
    <col min="12043" max="12043" width="25.26953125" style="18" customWidth="1"/>
    <col min="12044" max="12044" width="26" style="18" customWidth="1"/>
    <col min="12045" max="12045" width="22.26953125" style="18" customWidth="1"/>
    <col min="12046" max="12046" width="24.81640625" style="18" customWidth="1"/>
    <col min="12047" max="12047" width="21.1796875" style="18" customWidth="1"/>
    <col min="12048" max="12048" width="21.453125" style="18" customWidth="1"/>
    <col min="12049" max="12049" width="27.81640625" style="18" customWidth="1"/>
    <col min="12050" max="12050" width="23.453125" style="18" customWidth="1"/>
    <col min="12051" max="12051" width="21.453125" style="18" customWidth="1"/>
    <col min="12052" max="12054" width="20.7265625" style="18" customWidth="1"/>
    <col min="12055" max="12055" width="32.26953125" style="18" bestFit="1" customWidth="1"/>
    <col min="12056" max="12056" width="20.7265625" style="18" customWidth="1"/>
    <col min="12057" max="12057" width="22" style="18" customWidth="1"/>
    <col min="12058" max="12061" width="21.26953125" style="18" customWidth="1"/>
    <col min="12062" max="12062" width="22.26953125" style="18" customWidth="1"/>
    <col min="12063" max="12064" width="11.453125" style="18"/>
    <col min="12065" max="12065" width="14.81640625" style="18" bestFit="1" customWidth="1"/>
    <col min="12066" max="12290" width="11.453125" style="18"/>
    <col min="12291" max="12291" width="34.453125" style="18" customWidth="1"/>
    <col min="12292" max="12293" width="19.453125" style="18" bestFit="1" customWidth="1"/>
    <col min="12294" max="12294" width="19.7265625" style="18" customWidth="1"/>
    <col min="12295" max="12296" width="20.453125" style="18" customWidth="1"/>
    <col min="12297" max="12298" width="19.7265625" style="18" customWidth="1"/>
    <col min="12299" max="12299" width="25.26953125" style="18" customWidth="1"/>
    <col min="12300" max="12300" width="26" style="18" customWidth="1"/>
    <col min="12301" max="12301" width="22.26953125" style="18" customWidth="1"/>
    <col min="12302" max="12302" width="24.81640625" style="18" customWidth="1"/>
    <col min="12303" max="12303" width="21.1796875" style="18" customWidth="1"/>
    <col min="12304" max="12304" width="21.453125" style="18" customWidth="1"/>
    <col min="12305" max="12305" width="27.81640625" style="18" customWidth="1"/>
    <col min="12306" max="12306" width="23.453125" style="18" customWidth="1"/>
    <col min="12307" max="12307" width="21.453125" style="18" customWidth="1"/>
    <col min="12308" max="12310" width="20.7265625" style="18" customWidth="1"/>
    <col min="12311" max="12311" width="32.26953125" style="18" bestFit="1" customWidth="1"/>
    <col min="12312" max="12312" width="20.7265625" style="18" customWidth="1"/>
    <col min="12313" max="12313" width="22" style="18" customWidth="1"/>
    <col min="12314" max="12317" width="21.26953125" style="18" customWidth="1"/>
    <col min="12318" max="12318" width="22.26953125" style="18" customWidth="1"/>
    <col min="12319" max="12320" width="11.453125" style="18"/>
    <col min="12321" max="12321" width="14.81640625" style="18" bestFit="1" customWidth="1"/>
    <col min="12322" max="12546" width="11.453125" style="18"/>
    <col min="12547" max="12547" width="34.453125" style="18" customWidth="1"/>
    <col min="12548" max="12549" width="19.453125" style="18" bestFit="1" customWidth="1"/>
    <col min="12550" max="12550" width="19.7265625" style="18" customWidth="1"/>
    <col min="12551" max="12552" width="20.453125" style="18" customWidth="1"/>
    <col min="12553" max="12554" width="19.7265625" style="18" customWidth="1"/>
    <col min="12555" max="12555" width="25.26953125" style="18" customWidth="1"/>
    <col min="12556" max="12556" width="26" style="18" customWidth="1"/>
    <col min="12557" max="12557" width="22.26953125" style="18" customWidth="1"/>
    <col min="12558" max="12558" width="24.81640625" style="18" customWidth="1"/>
    <col min="12559" max="12559" width="21.1796875" style="18" customWidth="1"/>
    <col min="12560" max="12560" width="21.453125" style="18" customWidth="1"/>
    <col min="12561" max="12561" width="27.81640625" style="18" customWidth="1"/>
    <col min="12562" max="12562" width="23.453125" style="18" customWidth="1"/>
    <col min="12563" max="12563" width="21.453125" style="18" customWidth="1"/>
    <col min="12564" max="12566" width="20.7265625" style="18" customWidth="1"/>
    <col min="12567" max="12567" width="32.26953125" style="18" bestFit="1" customWidth="1"/>
    <col min="12568" max="12568" width="20.7265625" style="18" customWidth="1"/>
    <col min="12569" max="12569" width="22" style="18" customWidth="1"/>
    <col min="12570" max="12573" width="21.26953125" style="18" customWidth="1"/>
    <col min="12574" max="12574" width="22.26953125" style="18" customWidth="1"/>
    <col min="12575" max="12576" width="11.453125" style="18"/>
    <col min="12577" max="12577" width="14.81640625" style="18" bestFit="1" customWidth="1"/>
    <col min="12578" max="12802" width="11.453125" style="18"/>
    <col min="12803" max="12803" width="34.453125" style="18" customWidth="1"/>
    <col min="12804" max="12805" width="19.453125" style="18" bestFit="1" customWidth="1"/>
    <col min="12806" max="12806" width="19.7265625" style="18" customWidth="1"/>
    <col min="12807" max="12808" width="20.453125" style="18" customWidth="1"/>
    <col min="12809" max="12810" width="19.7265625" style="18" customWidth="1"/>
    <col min="12811" max="12811" width="25.26953125" style="18" customWidth="1"/>
    <col min="12812" max="12812" width="26" style="18" customWidth="1"/>
    <col min="12813" max="12813" width="22.26953125" style="18" customWidth="1"/>
    <col min="12814" max="12814" width="24.81640625" style="18" customWidth="1"/>
    <col min="12815" max="12815" width="21.1796875" style="18" customWidth="1"/>
    <col min="12816" max="12816" width="21.453125" style="18" customWidth="1"/>
    <col min="12817" max="12817" width="27.81640625" style="18" customWidth="1"/>
    <col min="12818" max="12818" width="23.453125" style="18" customWidth="1"/>
    <col min="12819" max="12819" width="21.453125" style="18" customWidth="1"/>
    <col min="12820" max="12822" width="20.7265625" style="18" customWidth="1"/>
    <col min="12823" max="12823" width="32.26953125" style="18" bestFit="1" customWidth="1"/>
    <col min="12824" max="12824" width="20.7265625" style="18" customWidth="1"/>
    <col min="12825" max="12825" width="22" style="18" customWidth="1"/>
    <col min="12826" max="12829" width="21.26953125" style="18" customWidth="1"/>
    <col min="12830" max="12830" width="22.26953125" style="18" customWidth="1"/>
    <col min="12831" max="12832" width="11.453125" style="18"/>
    <col min="12833" max="12833" width="14.81640625" style="18" bestFit="1" customWidth="1"/>
    <col min="12834" max="13058" width="11.453125" style="18"/>
    <col min="13059" max="13059" width="34.453125" style="18" customWidth="1"/>
    <col min="13060" max="13061" width="19.453125" style="18" bestFit="1" customWidth="1"/>
    <col min="13062" max="13062" width="19.7265625" style="18" customWidth="1"/>
    <col min="13063" max="13064" width="20.453125" style="18" customWidth="1"/>
    <col min="13065" max="13066" width="19.7265625" style="18" customWidth="1"/>
    <col min="13067" max="13067" width="25.26953125" style="18" customWidth="1"/>
    <col min="13068" max="13068" width="26" style="18" customWidth="1"/>
    <col min="13069" max="13069" width="22.26953125" style="18" customWidth="1"/>
    <col min="13070" max="13070" width="24.81640625" style="18" customWidth="1"/>
    <col min="13071" max="13071" width="21.1796875" style="18" customWidth="1"/>
    <col min="13072" max="13072" width="21.453125" style="18" customWidth="1"/>
    <col min="13073" max="13073" width="27.81640625" style="18" customWidth="1"/>
    <col min="13074" max="13074" width="23.453125" style="18" customWidth="1"/>
    <col min="13075" max="13075" width="21.453125" style="18" customWidth="1"/>
    <col min="13076" max="13078" width="20.7265625" style="18" customWidth="1"/>
    <col min="13079" max="13079" width="32.26953125" style="18" bestFit="1" customWidth="1"/>
    <col min="13080" max="13080" width="20.7265625" style="18" customWidth="1"/>
    <col min="13081" max="13081" width="22" style="18" customWidth="1"/>
    <col min="13082" max="13085" width="21.26953125" style="18" customWidth="1"/>
    <col min="13086" max="13086" width="22.26953125" style="18" customWidth="1"/>
    <col min="13087" max="13088" width="11.453125" style="18"/>
    <col min="13089" max="13089" width="14.81640625" style="18" bestFit="1" customWidth="1"/>
    <col min="13090" max="13314" width="11.453125" style="18"/>
    <col min="13315" max="13315" width="34.453125" style="18" customWidth="1"/>
    <col min="13316" max="13317" width="19.453125" style="18" bestFit="1" customWidth="1"/>
    <col min="13318" max="13318" width="19.7265625" style="18" customWidth="1"/>
    <col min="13319" max="13320" width="20.453125" style="18" customWidth="1"/>
    <col min="13321" max="13322" width="19.7265625" style="18" customWidth="1"/>
    <col min="13323" max="13323" width="25.26953125" style="18" customWidth="1"/>
    <col min="13324" max="13324" width="26" style="18" customWidth="1"/>
    <col min="13325" max="13325" width="22.26953125" style="18" customWidth="1"/>
    <col min="13326" max="13326" width="24.81640625" style="18" customWidth="1"/>
    <col min="13327" max="13327" width="21.1796875" style="18" customWidth="1"/>
    <col min="13328" max="13328" width="21.453125" style="18" customWidth="1"/>
    <col min="13329" max="13329" width="27.81640625" style="18" customWidth="1"/>
    <col min="13330" max="13330" width="23.453125" style="18" customWidth="1"/>
    <col min="13331" max="13331" width="21.453125" style="18" customWidth="1"/>
    <col min="13332" max="13334" width="20.7265625" style="18" customWidth="1"/>
    <col min="13335" max="13335" width="32.26953125" style="18" bestFit="1" customWidth="1"/>
    <col min="13336" max="13336" width="20.7265625" style="18" customWidth="1"/>
    <col min="13337" max="13337" width="22" style="18" customWidth="1"/>
    <col min="13338" max="13341" width="21.26953125" style="18" customWidth="1"/>
    <col min="13342" max="13342" width="22.26953125" style="18" customWidth="1"/>
    <col min="13343" max="13344" width="11.453125" style="18"/>
    <col min="13345" max="13345" width="14.81640625" style="18" bestFit="1" customWidth="1"/>
    <col min="13346" max="13570" width="11.453125" style="18"/>
    <col min="13571" max="13571" width="34.453125" style="18" customWidth="1"/>
    <col min="13572" max="13573" width="19.453125" style="18" bestFit="1" customWidth="1"/>
    <col min="13574" max="13574" width="19.7265625" style="18" customWidth="1"/>
    <col min="13575" max="13576" width="20.453125" style="18" customWidth="1"/>
    <col min="13577" max="13578" width="19.7265625" style="18" customWidth="1"/>
    <col min="13579" max="13579" width="25.26953125" style="18" customWidth="1"/>
    <col min="13580" max="13580" width="26" style="18" customWidth="1"/>
    <col min="13581" max="13581" width="22.26953125" style="18" customWidth="1"/>
    <col min="13582" max="13582" width="24.81640625" style="18" customWidth="1"/>
    <col min="13583" max="13583" width="21.1796875" style="18" customWidth="1"/>
    <col min="13584" max="13584" width="21.453125" style="18" customWidth="1"/>
    <col min="13585" max="13585" width="27.81640625" style="18" customWidth="1"/>
    <col min="13586" max="13586" width="23.453125" style="18" customWidth="1"/>
    <col min="13587" max="13587" width="21.453125" style="18" customWidth="1"/>
    <col min="13588" max="13590" width="20.7265625" style="18" customWidth="1"/>
    <col min="13591" max="13591" width="32.26953125" style="18" bestFit="1" customWidth="1"/>
    <col min="13592" max="13592" width="20.7265625" style="18" customWidth="1"/>
    <col min="13593" max="13593" width="22" style="18" customWidth="1"/>
    <col min="13594" max="13597" width="21.26953125" style="18" customWidth="1"/>
    <col min="13598" max="13598" width="22.26953125" style="18" customWidth="1"/>
    <col min="13599" max="13600" width="11.453125" style="18"/>
    <col min="13601" max="13601" width="14.81640625" style="18" bestFit="1" customWidth="1"/>
    <col min="13602" max="13826" width="11.453125" style="18"/>
    <col min="13827" max="13827" width="34.453125" style="18" customWidth="1"/>
    <col min="13828" max="13829" width="19.453125" style="18" bestFit="1" customWidth="1"/>
    <col min="13830" max="13830" width="19.7265625" style="18" customWidth="1"/>
    <col min="13831" max="13832" width="20.453125" style="18" customWidth="1"/>
    <col min="13833" max="13834" width="19.7265625" style="18" customWidth="1"/>
    <col min="13835" max="13835" width="25.26953125" style="18" customWidth="1"/>
    <col min="13836" max="13836" width="26" style="18" customWidth="1"/>
    <col min="13837" max="13837" width="22.26953125" style="18" customWidth="1"/>
    <col min="13838" max="13838" width="24.81640625" style="18" customWidth="1"/>
    <col min="13839" max="13839" width="21.1796875" style="18" customWidth="1"/>
    <col min="13840" max="13840" width="21.453125" style="18" customWidth="1"/>
    <col min="13841" max="13841" width="27.81640625" style="18" customWidth="1"/>
    <col min="13842" max="13842" width="23.453125" style="18" customWidth="1"/>
    <col min="13843" max="13843" width="21.453125" style="18" customWidth="1"/>
    <col min="13844" max="13846" width="20.7265625" style="18" customWidth="1"/>
    <col min="13847" max="13847" width="32.26953125" style="18" bestFit="1" customWidth="1"/>
    <col min="13848" max="13848" width="20.7265625" style="18" customWidth="1"/>
    <col min="13849" max="13849" width="22" style="18" customWidth="1"/>
    <col min="13850" max="13853" width="21.26953125" style="18" customWidth="1"/>
    <col min="13854" max="13854" width="22.26953125" style="18" customWidth="1"/>
    <col min="13855" max="13856" width="11.453125" style="18"/>
    <col min="13857" max="13857" width="14.81640625" style="18" bestFit="1" customWidth="1"/>
    <col min="13858" max="14082" width="11.453125" style="18"/>
    <col min="14083" max="14083" width="34.453125" style="18" customWidth="1"/>
    <col min="14084" max="14085" width="19.453125" style="18" bestFit="1" customWidth="1"/>
    <col min="14086" max="14086" width="19.7265625" style="18" customWidth="1"/>
    <col min="14087" max="14088" width="20.453125" style="18" customWidth="1"/>
    <col min="14089" max="14090" width="19.7265625" style="18" customWidth="1"/>
    <col min="14091" max="14091" width="25.26953125" style="18" customWidth="1"/>
    <col min="14092" max="14092" width="26" style="18" customWidth="1"/>
    <col min="14093" max="14093" width="22.26953125" style="18" customWidth="1"/>
    <col min="14094" max="14094" width="24.81640625" style="18" customWidth="1"/>
    <col min="14095" max="14095" width="21.1796875" style="18" customWidth="1"/>
    <col min="14096" max="14096" width="21.453125" style="18" customWidth="1"/>
    <col min="14097" max="14097" width="27.81640625" style="18" customWidth="1"/>
    <col min="14098" max="14098" width="23.453125" style="18" customWidth="1"/>
    <col min="14099" max="14099" width="21.453125" style="18" customWidth="1"/>
    <col min="14100" max="14102" width="20.7265625" style="18" customWidth="1"/>
    <col min="14103" max="14103" width="32.26953125" style="18" bestFit="1" customWidth="1"/>
    <col min="14104" max="14104" width="20.7265625" style="18" customWidth="1"/>
    <col min="14105" max="14105" width="22" style="18" customWidth="1"/>
    <col min="14106" max="14109" width="21.26953125" style="18" customWidth="1"/>
    <col min="14110" max="14110" width="22.26953125" style="18" customWidth="1"/>
    <col min="14111" max="14112" width="11.453125" style="18"/>
    <col min="14113" max="14113" width="14.81640625" style="18" bestFit="1" customWidth="1"/>
    <col min="14114" max="14338" width="11.453125" style="18"/>
    <col min="14339" max="14339" width="34.453125" style="18" customWidth="1"/>
    <col min="14340" max="14341" width="19.453125" style="18" bestFit="1" customWidth="1"/>
    <col min="14342" max="14342" width="19.7265625" style="18" customWidth="1"/>
    <col min="14343" max="14344" width="20.453125" style="18" customWidth="1"/>
    <col min="14345" max="14346" width="19.7265625" style="18" customWidth="1"/>
    <col min="14347" max="14347" width="25.26953125" style="18" customWidth="1"/>
    <col min="14348" max="14348" width="26" style="18" customWidth="1"/>
    <col min="14349" max="14349" width="22.26953125" style="18" customWidth="1"/>
    <col min="14350" max="14350" width="24.81640625" style="18" customWidth="1"/>
    <col min="14351" max="14351" width="21.1796875" style="18" customWidth="1"/>
    <col min="14352" max="14352" width="21.453125" style="18" customWidth="1"/>
    <col min="14353" max="14353" width="27.81640625" style="18" customWidth="1"/>
    <col min="14354" max="14354" width="23.453125" style="18" customWidth="1"/>
    <col min="14355" max="14355" width="21.453125" style="18" customWidth="1"/>
    <col min="14356" max="14358" width="20.7265625" style="18" customWidth="1"/>
    <col min="14359" max="14359" width="32.26953125" style="18" bestFit="1" customWidth="1"/>
    <col min="14360" max="14360" width="20.7265625" style="18" customWidth="1"/>
    <col min="14361" max="14361" width="22" style="18" customWidth="1"/>
    <col min="14362" max="14365" width="21.26953125" style="18" customWidth="1"/>
    <col min="14366" max="14366" width="22.26953125" style="18" customWidth="1"/>
    <col min="14367" max="14368" width="11.453125" style="18"/>
    <col min="14369" max="14369" width="14.81640625" style="18" bestFit="1" customWidth="1"/>
    <col min="14370" max="14594" width="11.453125" style="18"/>
    <col min="14595" max="14595" width="34.453125" style="18" customWidth="1"/>
    <col min="14596" max="14597" width="19.453125" style="18" bestFit="1" customWidth="1"/>
    <col min="14598" max="14598" width="19.7265625" style="18" customWidth="1"/>
    <col min="14599" max="14600" width="20.453125" style="18" customWidth="1"/>
    <col min="14601" max="14602" width="19.7265625" style="18" customWidth="1"/>
    <col min="14603" max="14603" width="25.26953125" style="18" customWidth="1"/>
    <col min="14604" max="14604" width="26" style="18" customWidth="1"/>
    <col min="14605" max="14605" width="22.26953125" style="18" customWidth="1"/>
    <col min="14606" max="14606" width="24.81640625" style="18" customWidth="1"/>
    <col min="14607" max="14607" width="21.1796875" style="18" customWidth="1"/>
    <col min="14608" max="14608" width="21.453125" style="18" customWidth="1"/>
    <col min="14609" max="14609" width="27.81640625" style="18" customWidth="1"/>
    <col min="14610" max="14610" width="23.453125" style="18" customWidth="1"/>
    <col min="14611" max="14611" width="21.453125" style="18" customWidth="1"/>
    <col min="14612" max="14614" width="20.7265625" style="18" customWidth="1"/>
    <col min="14615" max="14615" width="32.26953125" style="18" bestFit="1" customWidth="1"/>
    <col min="14616" max="14616" width="20.7265625" style="18" customWidth="1"/>
    <col min="14617" max="14617" width="22" style="18" customWidth="1"/>
    <col min="14618" max="14621" width="21.26953125" style="18" customWidth="1"/>
    <col min="14622" max="14622" width="22.26953125" style="18" customWidth="1"/>
    <col min="14623" max="14624" width="11.453125" style="18"/>
    <col min="14625" max="14625" width="14.81640625" style="18" bestFit="1" customWidth="1"/>
    <col min="14626" max="14850" width="11.453125" style="18"/>
    <col min="14851" max="14851" width="34.453125" style="18" customWidth="1"/>
    <col min="14852" max="14853" width="19.453125" style="18" bestFit="1" customWidth="1"/>
    <col min="14854" max="14854" width="19.7265625" style="18" customWidth="1"/>
    <col min="14855" max="14856" width="20.453125" style="18" customWidth="1"/>
    <col min="14857" max="14858" width="19.7265625" style="18" customWidth="1"/>
    <col min="14859" max="14859" width="25.26953125" style="18" customWidth="1"/>
    <col min="14860" max="14860" width="26" style="18" customWidth="1"/>
    <col min="14861" max="14861" width="22.26953125" style="18" customWidth="1"/>
    <col min="14862" max="14862" width="24.81640625" style="18" customWidth="1"/>
    <col min="14863" max="14863" width="21.1796875" style="18" customWidth="1"/>
    <col min="14864" max="14864" width="21.453125" style="18" customWidth="1"/>
    <col min="14865" max="14865" width="27.81640625" style="18" customWidth="1"/>
    <col min="14866" max="14866" width="23.453125" style="18" customWidth="1"/>
    <col min="14867" max="14867" width="21.453125" style="18" customWidth="1"/>
    <col min="14868" max="14870" width="20.7265625" style="18" customWidth="1"/>
    <col min="14871" max="14871" width="32.26953125" style="18" bestFit="1" customWidth="1"/>
    <col min="14872" max="14872" width="20.7265625" style="18" customWidth="1"/>
    <col min="14873" max="14873" width="22" style="18" customWidth="1"/>
    <col min="14874" max="14877" width="21.26953125" style="18" customWidth="1"/>
    <col min="14878" max="14878" width="22.26953125" style="18" customWidth="1"/>
    <col min="14879" max="14880" width="11.453125" style="18"/>
    <col min="14881" max="14881" width="14.81640625" style="18" bestFit="1" customWidth="1"/>
    <col min="14882" max="15106" width="11.453125" style="18"/>
    <col min="15107" max="15107" width="34.453125" style="18" customWidth="1"/>
    <col min="15108" max="15109" width="19.453125" style="18" bestFit="1" customWidth="1"/>
    <col min="15110" max="15110" width="19.7265625" style="18" customWidth="1"/>
    <col min="15111" max="15112" width="20.453125" style="18" customWidth="1"/>
    <col min="15113" max="15114" width="19.7265625" style="18" customWidth="1"/>
    <col min="15115" max="15115" width="25.26953125" style="18" customWidth="1"/>
    <col min="15116" max="15116" width="26" style="18" customWidth="1"/>
    <col min="15117" max="15117" width="22.26953125" style="18" customWidth="1"/>
    <col min="15118" max="15118" width="24.81640625" style="18" customWidth="1"/>
    <col min="15119" max="15119" width="21.1796875" style="18" customWidth="1"/>
    <col min="15120" max="15120" width="21.453125" style="18" customWidth="1"/>
    <col min="15121" max="15121" width="27.81640625" style="18" customWidth="1"/>
    <col min="15122" max="15122" width="23.453125" style="18" customWidth="1"/>
    <col min="15123" max="15123" width="21.453125" style="18" customWidth="1"/>
    <col min="15124" max="15126" width="20.7265625" style="18" customWidth="1"/>
    <col min="15127" max="15127" width="32.26953125" style="18" bestFit="1" customWidth="1"/>
    <col min="15128" max="15128" width="20.7265625" style="18" customWidth="1"/>
    <col min="15129" max="15129" width="22" style="18" customWidth="1"/>
    <col min="15130" max="15133" width="21.26953125" style="18" customWidth="1"/>
    <col min="15134" max="15134" width="22.26953125" style="18" customWidth="1"/>
    <col min="15135" max="15136" width="11.453125" style="18"/>
    <col min="15137" max="15137" width="14.81640625" style="18" bestFit="1" customWidth="1"/>
    <col min="15138" max="15362" width="11.453125" style="18"/>
    <col min="15363" max="15363" width="34.453125" style="18" customWidth="1"/>
    <col min="15364" max="15365" width="19.453125" style="18" bestFit="1" customWidth="1"/>
    <col min="15366" max="15366" width="19.7265625" style="18" customWidth="1"/>
    <col min="15367" max="15368" width="20.453125" style="18" customWidth="1"/>
    <col min="15369" max="15370" width="19.7265625" style="18" customWidth="1"/>
    <col min="15371" max="15371" width="25.26953125" style="18" customWidth="1"/>
    <col min="15372" max="15372" width="26" style="18" customWidth="1"/>
    <col min="15373" max="15373" width="22.26953125" style="18" customWidth="1"/>
    <col min="15374" max="15374" width="24.81640625" style="18" customWidth="1"/>
    <col min="15375" max="15375" width="21.1796875" style="18" customWidth="1"/>
    <col min="15376" max="15376" width="21.453125" style="18" customWidth="1"/>
    <col min="15377" max="15377" width="27.81640625" style="18" customWidth="1"/>
    <col min="15378" max="15378" width="23.453125" style="18" customWidth="1"/>
    <col min="15379" max="15379" width="21.453125" style="18" customWidth="1"/>
    <col min="15380" max="15382" width="20.7265625" style="18" customWidth="1"/>
    <col min="15383" max="15383" width="32.26953125" style="18" bestFit="1" customWidth="1"/>
    <col min="15384" max="15384" width="20.7265625" style="18" customWidth="1"/>
    <col min="15385" max="15385" width="22" style="18" customWidth="1"/>
    <col min="15386" max="15389" width="21.26953125" style="18" customWidth="1"/>
    <col min="15390" max="15390" width="22.26953125" style="18" customWidth="1"/>
    <col min="15391" max="15392" width="11.453125" style="18"/>
    <col min="15393" max="15393" width="14.81640625" style="18" bestFit="1" customWidth="1"/>
    <col min="15394" max="15618" width="11.453125" style="18"/>
    <col min="15619" max="15619" width="34.453125" style="18" customWidth="1"/>
    <col min="15620" max="15621" width="19.453125" style="18" bestFit="1" customWidth="1"/>
    <col min="15622" max="15622" width="19.7265625" style="18" customWidth="1"/>
    <col min="15623" max="15624" width="20.453125" style="18" customWidth="1"/>
    <col min="15625" max="15626" width="19.7265625" style="18" customWidth="1"/>
    <col min="15627" max="15627" width="25.26953125" style="18" customWidth="1"/>
    <col min="15628" max="15628" width="26" style="18" customWidth="1"/>
    <col min="15629" max="15629" width="22.26953125" style="18" customWidth="1"/>
    <col min="15630" max="15630" width="24.81640625" style="18" customWidth="1"/>
    <col min="15631" max="15631" width="21.1796875" style="18" customWidth="1"/>
    <col min="15632" max="15632" width="21.453125" style="18" customWidth="1"/>
    <col min="15633" max="15633" width="27.81640625" style="18" customWidth="1"/>
    <col min="15634" max="15634" width="23.453125" style="18" customWidth="1"/>
    <col min="15635" max="15635" width="21.453125" style="18" customWidth="1"/>
    <col min="15636" max="15638" width="20.7265625" style="18" customWidth="1"/>
    <col min="15639" max="15639" width="32.26953125" style="18" bestFit="1" customWidth="1"/>
    <col min="15640" max="15640" width="20.7265625" style="18" customWidth="1"/>
    <col min="15641" max="15641" width="22" style="18" customWidth="1"/>
    <col min="15642" max="15645" width="21.26953125" style="18" customWidth="1"/>
    <col min="15646" max="15646" width="22.26953125" style="18" customWidth="1"/>
    <col min="15647" max="15648" width="11.453125" style="18"/>
    <col min="15649" max="15649" width="14.81640625" style="18" bestFit="1" customWidth="1"/>
    <col min="15650" max="15874" width="11.453125" style="18"/>
    <col min="15875" max="15875" width="34.453125" style="18" customWidth="1"/>
    <col min="15876" max="15877" width="19.453125" style="18" bestFit="1" customWidth="1"/>
    <col min="15878" max="15878" width="19.7265625" style="18" customWidth="1"/>
    <col min="15879" max="15880" width="20.453125" style="18" customWidth="1"/>
    <col min="15881" max="15882" width="19.7265625" style="18" customWidth="1"/>
    <col min="15883" max="15883" width="25.26953125" style="18" customWidth="1"/>
    <col min="15884" max="15884" width="26" style="18" customWidth="1"/>
    <col min="15885" max="15885" width="22.26953125" style="18" customWidth="1"/>
    <col min="15886" max="15886" width="24.81640625" style="18" customWidth="1"/>
    <col min="15887" max="15887" width="21.1796875" style="18" customWidth="1"/>
    <col min="15888" max="15888" width="21.453125" style="18" customWidth="1"/>
    <col min="15889" max="15889" width="27.81640625" style="18" customWidth="1"/>
    <col min="15890" max="15890" width="23.453125" style="18" customWidth="1"/>
    <col min="15891" max="15891" width="21.453125" style="18" customWidth="1"/>
    <col min="15892" max="15894" width="20.7265625" style="18" customWidth="1"/>
    <col min="15895" max="15895" width="32.26953125" style="18" bestFit="1" customWidth="1"/>
    <col min="15896" max="15896" width="20.7265625" style="18" customWidth="1"/>
    <col min="15897" max="15897" width="22" style="18" customWidth="1"/>
    <col min="15898" max="15901" width="21.26953125" style="18" customWidth="1"/>
    <col min="15902" max="15902" width="22.26953125" style="18" customWidth="1"/>
    <col min="15903" max="15904" width="11.453125" style="18"/>
    <col min="15905" max="15905" width="14.81640625" style="18" bestFit="1" customWidth="1"/>
    <col min="15906" max="16130" width="11.453125" style="18"/>
    <col min="16131" max="16131" width="34.453125" style="18" customWidth="1"/>
    <col min="16132" max="16133" width="19.453125" style="18" bestFit="1" customWidth="1"/>
    <col min="16134" max="16134" width="19.7265625" style="18" customWidth="1"/>
    <col min="16135" max="16136" width="20.453125" style="18" customWidth="1"/>
    <col min="16137" max="16138" width="19.7265625" style="18" customWidth="1"/>
    <col min="16139" max="16139" width="25.26953125" style="18" customWidth="1"/>
    <col min="16140" max="16140" width="26" style="18" customWidth="1"/>
    <col min="16141" max="16141" width="22.26953125" style="18" customWidth="1"/>
    <col min="16142" max="16142" width="24.81640625" style="18" customWidth="1"/>
    <col min="16143" max="16143" width="21.1796875" style="18" customWidth="1"/>
    <col min="16144" max="16144" width="21.453125" style="18" customWidth="1"/>
    <col min="16145" max="16145" width="27.81640625" style="18" customWidth="1"/>
    <col min="16146" max="16146" width="23.453125" style="18" customWidth="1"/>
    <col min="16147" max="16147" width="21.453125" style="18" customWidth="1"/>
    <col min="16148" max="16150" width="20.7265625" style="18" customWidth="1"/>
    <col min="16151" max="16151" width="32.26953125" style="18" bestFit="1" customWidth="1"/>
    <col min="16152" max="16152" width="20.7265625" style="18" customWidth="1"/>
    <col min="16153" max="16153" width="22" style="18" customWidth="1"/>
    <col min="16154" max="16157" width="21.26953125" style="18" customWidth="1"/>
    <col min="16158" max="16158" width="22.26953125" style="18" customWidth="1"/>
    <col min="16159" max="16160" width="11.453125" style="18"/>
    <col min="16161" max="16161" width="14.81640625" style="18" bestFit="1" customWidth="1"/>
    <col min="16162" max="16384" width="11.453125" style="18"/>
  </cols>
  <sheetData>
    <row r="1" spans="1:30" s="3" customFormat="1" ht="29.5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29.5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29.5" x14ac:dyDescent="0.35">
      <c r="A3" s="306" t="s">
        <v>0</v>
      </c>
      <c r="B3" s="306"/>
      <c r="C3" s="306"/>
      <c r="D3" s="263"/>
      <c r="E3" s="263"/>
      <c r="F3" s="263"/>
      <c r="G3" s="263"/>
      <c r="H3" s="263"/>
      <c r="I3" s="263"/>
      <c r="J3" s="263"/>
      <c r="K3" s="263"/>
      <c r="L3" s="263"/>
      <c r="M3" s="263"/>
      <c r="N3" s="263"/>
      <c r="O3" s="263"/>
      <c r="P3" s="263"/>
      <c r="Q3" s="263"/>
      <c r="R3" s="263"/>
      <c r="S3" s="263"/>
      <c r="T3" s="263"/>
      <c r="U3" s="263"/>
      <c r="V3" s="263"/>
      <c r="W3" s="263"/>
      <c r="X3" s="263"/>
      <c r="Y3" s="2"/>
      <c r="Z3" s="2"/>
      <c r="AA3" s="2"/>
      <c r="AB3" s="2"/>
      <c r="AC3" s="2"/>
      <c r="AD3" s="263"/>
    </row>
    <row r="4" spans="1:30" s="3" customFormat="1" ht="29.5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29.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29.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29.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29.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5" x14ac:dyDescent="0.35">
      <c r="A9" s="263" t="s">
        <v>1</v>
      </c>
      <c r="B9" s="263"/>
      <c r="C9" s="263"/>
      <c r="D9" s="1"/>
      <c r="E9" s="293" t="s">
        <v>2</v>
      </c>
      <c r="F9" s="293"/>
      <c r="G9" s="293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293"/>
      <c r="S9" s="293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35">
      <c r="A10" s="263"/>
      <c r="B10" s="263"/>
      <c r="C10" s="26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5" x14ac:dyDescent="0.35">
      <c r="A11" s="263" t="s">
        <v>4</v>
      </c>
      <c r="B11" s="263"/>
      <c r="C11" s="263"/>
      <c r="D11" s="1"/>
      <c r="E11" s="261">
        <v>2</v>
      </c>
      <c r="F11" s="1"/>
      <c r="G11" s="1"/>
      <c r="H11" s="1"/>
      <c r="I11" s="1"/>
      <c r="J11" s="1"/>
      <c r="K11" s="294" t="s">
        <v>61</v>
      </c>
      <c r="L11" s="294"/>
      <c r="M11" s="262"/>
      <c r="N11" s="262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5" x14ac:dyDescent="0.35">
      <c r="A12" s="263"/>
      <c r="B12" s="263"/>
      <c r="C12" s="263"/>
      <c r="D12" s="1"/>
      <c r="E12" s="5"/>
      <c r="F12" s="1"/>
      <c r="G12" s="1"/>
      <c r="H12" s="1"/>
      <c r="I12" s="1"/>
      <c r="J12" s="1"/>
      <c r="K12" s="262"/>
      <c r="L12" s="262"/>
      <c r="M12" s="262"/>
      <c r="N12" s="262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5" x14ac:dyDescent="0.35">
      <c r="A13" s="263"/>
      <c r="B13" s="263"/>
      <c r="C13" s="263"/>
      <c r="D13" s="263"/>
      <c r="E13" s="263"/>
      <c r="F13" s="263"/>
      <c r="G13" s="263"/>
      <c r="H13" s="263"/>
      <c r="I13" s="263"/>
      <c r="J13" s="263"/>
      <c r="K13" s="263"/>
      <c r="L13" s="262"/>
      <c r="M13" s="262"/>
      <c r="N13" s="262"/>
      <c r="O13" s="262"/>
      <c r="P13" s="262"/>
      <c r="Q13" s="262"/>
      <c r="R13" s="262"/>
      <c r="S13" s="262"/>
      <c r="T13" s="262"/>
      <c r="U13" s="262"/>
      <c r="V13" s="262"/>
      <c r="W13" s="1"/>
      <c r="X13" s="1"/>
      <c r="Y13" s="1"/>
    </row>
    <row r="14" spans="1:30" s="3" customFormat="1" ht="25.5" thickBot="1" x14ac:dyDescent="0.4">
      <c r="A14" s="263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5.5" thickBot="1" x14ac:dyDescent="0.4">
      <c r="A15" s="88" t="s">
        <v>7</v>
      </c>
      <c r="B15" s="307" t="s">
        <v>25</v>
      </c>
      <c r="C15" s="308"/>
      <c r="D15" s="308"/>
      <c r="E15" s="308"/>
      <c r="F15" s="308"/>
      <c r="G15" s="308"/>
      <c r="H15" s="308"/>
      <c r="I15" s="308"/>
      <c r="J15" s="308"/>
      <c r="K15" s="308"/>
      <c r="L15" s="309"/>
      <c r="M15" s="310" t="s">
        <v>8</v>
      </c>
      <c r="N15" s="311"/>
      <c r="O15" s="311"/>
      <c r="P15" s="311"/>
      <c r="Q15" s="311"/>
      <c r="R15" s="311"/>
      <c r="S15" s="311"/>
      <c r="T15" s="311"/>
      <c r="U15" s="312"/>
      <c r="V15" s="12"/>
    </row>
    <row r="16" spans="1:30" ht="40" customHeight="1" x14ac:dyDescent="0.35">
      <c r="A16" s="89" t="s">
        <v>9</v>
      </c>
      <c r="B16" s="135"/>
      <c r="C16" s="136"/>
      <c r="D16" s="137"/>
      <c r="E16" s="136"/>
      <c r="F16" s="136"/>
      <c r="G16" s="136"/>
      <c r="H16" s="137"/>
      <c r="I16" s="137"/>
      <c r="J16" s="137"/>
      <c r="K16" s="136"/>
      <c r="L16" s="136"/>
      <c r="M16" s="129"/>
      <c r="N16" s="130"/>
      <c r="O16" s="130"/>
      <c r="P16" s="130"/>
      <c r="Q16" s="130"/>
      <c r="R16" s="130"/>
      <c r="S16" s="130"/>
      <c r="T16" s="130"/>
      <c r="U16" s="131"/>
      <c r="V16" s="17" t="s">
        <v>10</v>
      </c>
      <c r="X16" s="19"/>
      <c r="Y16" s="19"/>
    </row>
    <row r="17" spans="1:31" ht="40" customHeight="1" x14ac:dyDescent="0.35">
      <c r="A17" s="90" t="s">
        <v>11</v>
      </c>
      <c r="B17" s="14">
        <v>1</v>
      </c>
      <c r="C17" s="20">
        <v>2</v>
      </c>
      <c r="D17" s="20">
        <v>3</v>
      </c>
      <c r="E17" s="20">
        <v>4</v>
      </c>
      <c r="F17" s="20">
        <v>5</v>
      </c>
      <c r="G17" s="20">
        <v>6</v>
      </c>
      <c r="H17" s="20">
        <v>7</v>
      </c>
      <c r="I17" s="20">
        <v>8</v>
      </c>
      <c r="J17" s="20">
        <v>9</v>
      </c>
      <c r="K17" s="20">
        <v>10</v>
      </c>
      <c r="L17" s="20">
        <v>11</v>
      </c>
      <c r="M17" s="14">
        <v>1</v>
      </c>
      <c r="N17" s="20">
        <v>2</v>
      </c>
      <c r="O17" s="20">
        <v>3</v>
      </c>
      <c r="P17" s="20">
        <v>4</v>
      </c>
      <c r="Q17" s="20">
        <v>5</v>
      </c>
      <c r="R17" s="20">
        <v>6</v>
      </c>
      <c r="S17" s="20">
        <v>7</v>
      </c>
      <c r="T17" s="20">
        <v>8</v>
      </c>
      <c r="U17" s="21">
        <v>9</v>
      </c>
      <c r="V17" s="17"/>
      <c r="X17" s="2"/>
      <c r="Y17" s="19"/>
    </row>
    <row r="18" spans="1:31" ht="40" customHeight="1" x14ac:dyDescent="0.35">
      <c r="A18" s="91" t="s">
        <v>12</v>
      </c>
      <c r="B18" s="22">
        <v>34.700944444444438</v>
      </c>
      <c r="C18" s="23">
        <v>40.25719444444443</v>
      </c>
      <c r="D18" s="23">
        <v>40.417027777777783</v>
      </c>
      <c r="E18" s="23">
        <v>43.125833333333333</v>
      </c>
      <c r="F18" s="23">
        <v>42.401333333333334</v>
      </c>
      <c r="G18" s="23">
        <v>42.712833333333343</v>
      </c>
      <c r="H18" s="23">
        <v>39.990416666666668</v>
      </c>
      <c r="I18" s="23">
        <v>40.240083333333338</v>
      </c>
      <c r="J18" s="23">
        <v>34.883041666666664</v>
      </c>
      <c r="K18" s="23">
        <v>34.883041666666664</v>
      </c>
      <c r="L18" s="23">
        <v>18.778861111111112</v>
      </c>
      <c r="M18" s="22">
        <v>36.90818055555556</v>
      </c>
      <c r="N18" s="23">
        <v>39.631083333333322</v>
      </c>
      <c r="O18" s="23">
        <v>40.41877777777777</v>
      </c>
      <c r="P18" s="23">
        <v>34.116250000000008</v>
      </c>
      <c r="Q18" s="23">
        <v>34.062972222222221</v>
      </c>
      <c r="R18" s="23">
        <v>38.594888888888882</v>
      </c>
      <c r="S18" s="23">
        <v>38.648166666666661</v>
      </c>
      <c r="T18" s="23">
        <v>52.029250000000012</v>
      </c>
      <c r="U18" s="24">
        <v>22.143916666666669</v>
      </c>
      <c r="V18" s="25">
        <f t="shared" ref="V18:V25" si="0">SUM(B18:U18)</f>
        <v>748.94409722222224</v>
      </c>
      <c r="W18" s="138"/>
      <c r="X18" s="2"/>
      <c r="Y18" s="19"/>
    </row>
    <row r="19" spans="1:31" ht="40" customHeight="1" x14ac:dyDescent="0.35">
      <c r="A19" s="92" t="s">
        <v>13</v>
      </c>
      <c r="B19" s="22">
        <v>34.700944444444438</v>
      </c>
      <c r="C19" s="23">
        <v>40.25719444444443</v>
      </c>
      <c r="D19" s="23">
        <v>40.417027777777783</v>
      </c>
      <c r="E19" s="23">
        <v>43.125833333333333</v>
      </c>
      <c r="F19" s="23">
        <v>42.401333333333334</v>
      </c>
      <c r="G19" s="23">
        <v>42.712833333333343</v>
      </c>
      <c r="H19" s="23">
        <v>39.990416666666668</v>
      </c>
      <c r="I19" s="23">
        <v>40.240083333333338</v>
      </c>
      <c r="J19" s="23">
        <v>34.883041666666664</v>
      </c>
      <c r="K19" s="23">
        <v>34.883041666666664</v>
      </c>
      <c r="L19" s="23">
        <v>18.778861111111112</v>
      </c>
      <c r="M19" s="22">
        <v>36.90818055555556</v>
      </c>
      <c r="N19" s="23">
        <v>39.631083333333322</v>
      </c>
      <c r="O19" s="23">
        <v>40.41877777777777</v>
      </c>
      <c r="P19" s="23">
        <v>34.116250000000008</v>
      </c>
      <c r="Q19" s="23">
        <v>34.062972222222221</v>
      </c>
      <c r="R19" s="23">
        <v>38.594888888888882</v>
      </c>
      <c r="S19" s="23">
        <v>38.648166666666661</v>
      </c>
      <c r="T19" s="23">
        <v>52.029250000000012</v>
      </c>
      <c r="U19" s="24">
        <v>22.143916666666669</v>
      </c>
      <c r="V19" s="25">
        <f t="shared" si="0"/>
        <v>748.94409722222224</v>
      </c>
      <c r="X19" s="2"/>
      <c r="Y19" s="19"/>
    </row>
    <row r="20" spans="1:31" ht="39.75" customHeight="1" x14ac:dyDescent="0.35">
      <c r="A20" s="91" t="s">
        <v>14</v>
      </c>
      <c r="B20" s="76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2"/>
      <c r="N20" s="23"/>
      <c r="O20" s="23"/>
      <c r="P20" s="23"/>
      <c r="Q20" s="23"/>
      <c r="R20" s="23"/>
      <c r="S20" s="23"/>
      <c r="T20" s="23"/>
      <c r="U20" s="24"/>
      <c r="V20" s="25">
        <f t="shared" si="0"/>
        <v>0</v>
      </c>
      <c r="X20" s="2"/>
      <c r="Y20" s="19"/>
    </row>
    <row r="21" spans="1:31" ht="40" customHeight="1" x14ac:dyDescent="0.35">
      <c r="A21" s="92" t="s">
        <v>15</v>
      </c>
      <c r="B21" s="22">
        <v>37.621370370370364</v>
      </c>
      <c r="C21" s="23">
        <v>43.465203703703715</v>
      </c>
      <c r="D21" s="23">
        <v>43.895314814814817</v>
      </c>
      <c r="E21" s="23">
        <v>46.309277777777773</v>
      </c>
      <c r="F21" s="23">
        <v>45.24644444444445</v>
      </c>
      <c r="G21" s="23">
        <v>45.759777777777771</v>
      </c>
      <c r="H21" s="23">
        <v>43.153055555555547</v>
      </c>
      <c r="I21" s="23">
        <v>43.294611111111116</v>
      </c>
      <c r="J21" s="23">
        <v>38.036638888888895</v>
      </c>
      <c r="K21" s="23">
        <v>37.933972222222231</v>
      </c>
      <c r="L21" s="23">
        <v>20.64209259259259</v>
      </c>
      <c r="M21" s="22">
        <v>39.899546296296286</v>
      </c>
      <c r="N21" s="23">
        <v>43.071777777777783</v>
      </c>
      <c r="O21" s="23">
        <v>43.390148148148164</v>
      </c>
      <c r="P21" s="23">
        <v>36.390666666666668</v>
      </c>
      <c r="Q21" s="23">
        <v>36.32001851851853</v>
      </c>
      <c r="R21" s="23">
        <v>40.630074074074088</v>
      </c>
      <c r="S21" s="23">
        <v>41.438055555555557</v>
      </c>
      <c r="T21" s="23">
        <v>54.736499999999978</v>
      </c>
      <c r="U21" s="24">
        <v>23.198388888888886</v>
      </c>
      <c r="V21" s="25">
        <f t="shared" si="0"/>
        <v>804.43293518518522</v>
      </c>
      <c r="X21" s="2"/>
      <c r="Y21" s="19"/>
    </row>
    <row r="22" spans="1:31" ht="40" customHeight="1" x14ac:dyDescent="0.35">
      <c r="A22" s="91" t="s">
        <v>16</v>
      </c>
      <c r="B22" s="22">
        <v>37.621370370370364</v>
      </c>
      <c r="C22" s="23">
        <v>43.465203703703715</v>
      </c>
      <c r="D22" s="23">
        <v>43.895314814814817</v>
      </c>
      <c r="E22" s="23">
        <v>46.309277777777773</v>
      </c>
      <c r="F22" s="23">
        <v>45.24644444444445</v>
      </c>
      <c r="G22" s="23">
        <v>45.759777777777771</v>
      </c>
      <c r="H22" s="23">
        <v>43.153055555555547</v>
      </c>
      <c r="I22" s="23">
        <v>43.294611111111116</v>
      </c>
      <c r="J22" s="23">
        <v>38.036638888888895</v>
      </c>
      <c r="K22" s="23">
        <v>37.933972222222231</v>
      </c>
      <c r="L22" s="23">
        <v>20.64209259259259</v>
      </c>
      <c r="M22" s="22">
        <v>39.899546296296286</v>
      </c>
      <c r="N22" s="23">
        <v>43.071777777777783</v>
      </c>
      <c r="O22" s="23">
        <v>43.390148148148164</v>
      </c>
      <c r="P22" s="23">
        <v>36.390666666666668</v>
      </c>
      <c r="Q22" s="23">
        <v>36.32001851851853</v>
      </c>
      <c r="R22" s="23">
        <v>40.630074074074088</v>
      </c>
      <c r="S22" s="23">
        <v>41.438055555555557</v>
      </c>
      <c r="T22" s="23">
        <v>54.736499999999978</v>
      </c>
      <c r="U22" s="24">
        <v>23.198388888888886</v>
      </c>
      <c r="V22" s="25">
        <f t="shared" si="0"/>
        <v>804.43293518518522</v>
      </c>
      <c r="X22" s="2"/>
      <c r="Y22" s="19"/>
    </row>
    <row r="23" spans="1:31" ht="40" customHeight="1" x14ac:dyDescent="0.35">
      <c r="A23" s="92" t="s">
        <v>17</v>
      </c>
      <c r="B23" s="22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2"/>
      <c r="N23" s="23"/>
      <c r="O23" s="23"/>
      <c r="P23" s="23"/>
      <c r="Q23" s="23"/>
      <c r="R23" s="23"/>
      <c r="S23" s="23"/>
      <c r="T23" s="23"/>
      <c r="U23" s="24"/>
      <c r="V23" s="25">
        <f t="shared" si="0"/>
        <v>0</v>
      </c>
      <c r="X23" s="2"/>
      <c r="Y23" s="19"/>
    </row>
    <row r="24" spans="1:31" ht="40" customHeight="1" x14ac:dyDescent="0.35">
      <c r="A24" s="91" t="s">
        <v>18</v>
      </c>
      <c r="B24" s="22">
        <v>37.621370370370364</v>
      </c>
      <c r="C24" s="23">
        <v>43.465203703703715</v>
      </c>
      <c r="D24" s="23">
        <v>43.895314814814817</v>
      </c>
      <c r="E24" s="23">
        <v>46.309277777777773</v>
      </c>
      <c r="F24" s="23">
        <v>45.24644444444445</v>
      </c>
      <c r="G24" s="23">
        <v>45.759777777777771</v>
      </c>
      <c r="H24" s="23">
        <v>43.153055555555547</v>
      </c>
      <c r="I24" s="23">
        <v>43.294611111111116</v>
      </c>
      <c r="J24" s="23">
        <v>38.036638888888895</v>
      </c>
      <c r="K24" s="23">
        <v>37.933972222222231</v>
      </c>
      <c r="L24" s="23">
        <v>20.64209259259259</v>
      </c>
      <c r="M24" s="22">
        <v>39.899546296296286</v>
      </c>
      <c r="N24" s="23">
        <v>43.071777777777783</v>
      </c>
      <c r="O24" s="23">
        <v>43.390148148148164</v>
      </c>
      <c r="P24" s="23">
        <v>36.390666666666668</v>
      </c>
      <c r="Q24" s="23">
        <v>36.32001851851853</v>
      </c>
      <c r="R24" s="23">
        <v>40.630074074074088</v>
      </c>
      <c r="S24" s="23">
        <v>41.438055555555557</v>
      </c>
      <c r="T24" s="23">
        <v>54.736499999999978</v>
      </c>
      <c r="U24" s="24">
        <v>23.198388888888886</v>
      </c>
      <c r="V24" s="25">
        <f t="shared" si="0"/>
        <v>804.43293518518522</v>
      </c>
      <c r="X24" s="2"/>
    </row>
    <row r="25" spans="1:31" ht="41.5" customHeight="1" x14ac:dyDescent="0.35">
      <c r="A25" s="92" t="s">
        <v>10</v>
      </c>
      <c r="B25" s="26">
        <f t="shared" ref="B25:L25" si="1">SUM(B18:B24)</f>
        <v>182.26599999999996</v>
      </c>
      <c r="C25" s="27">
        <f t="shared" si="1"/>
        <v>210.91</v>
      </c>
      <c r="D25" s="27">
        <f t="shared" si="1"/>
        <v>212.52</v>
      </c>
      <c r="E25" s="27">
        <f t="shared" si="1"/>
        <v>225.17949999999996</v>
      </c>
      <c r="F25" s="27">
        <f t="shared" si="1"/>
        <v>220.54200000000003</v>
      </c>
      <c r="G25" s="27">
        <f t="shared" si="1"/>
        <v>222.70499999999998</v>
      </c>
      <c r="H25" s="27">
        <f t="shared" si="1"/>
        <v>209.43999999999997</v>
      </c>
      <c r="I25" s="27">
        <f t="shared" si="1"/>
        <v>210.36400000000003</v>
      </c>
      <c r="J25" s="27">
        <f t="shared" si="1"/>
        <v>183.876</v>
      </c>
      <c r="K25" s="27">
        <f t="shared" si="1"/>
        <v>183.56800000000001</v>
      </c>
      <c r="L25" s="27">
        <f t="shared" si="1"/>
        <v>99.483999999999995</v>
      </c>
      <c r="M25" s="26">
        <f>SUM(M18:M24)</f>
        <v>193.51499999999996</v>
      </c>
      <c r="N25" s="27">
        <f t="shared" ref="N25:P25" si="2">SUM(N18:N24)</f>
        <v>208.47749999999999</v>
      </c>
      <c r="O25" s="27">
        <f t="shared" si="2"/>
        <v>211.00800000000004</v>
      </c>
      <c r="P25" s="27">
        <f t="shared" si="2"/>
        <v>177.40450000000004</v>
      </c>
      <c r="Q25" s="27">
        <f>SUM(Q18:Q24)</f>
        <v>177.08600000000004</v>
      </c>
      <c r="R25" s="27">
        <f t="shared" ref="R25:U25" si="3">SUM(R18:R24)</f>
        <v>199.08</v>
      </c>
      <c r="S25" s="27">
        <f t="shared" si="3"/>
        <v>201.6105</v>
      </c>
      <c r="T25" s="27">
        <f t="shared" si="3"/>
        <v>268.26799999999997</v>
      </c>
      <c r="U25" s="28">
        <f t="shared" si="3"/>
        <v>113.883</v>
      </c>
      <c r="V25" s="25">
        <f t="shared" si="0"/>
        <v>3911.1869999999999</v>
      </c>
    </row>
    <row r="26" spans="1:31" s="2" customFormat="1" ht="36.75" customHeight="1" x14ac:dyDescent="0.35">
      <c r="A26" s="93" t="s">
        <v>19</v>
      </c>
      <c r="B26" s="29">
        <v>47</v>
      </c>
      <c r="C26" s="30">
        <v>46</v>
      </c>
      <c r="D26" s="30">
        <v>46</v>
      </c>
      <c r="E26" s="30">
        <v>45.5</v>
      </c>
      <c r="F26" s="30">
        <v>44.5</v>
      </c>
      <c r="G26" s="30">
        <v>45</v>
      </c>
      <c r="H26" s="30">
        <v>44</v>
      </c>
      <c r="I26" s="30">
        <v>44</v>
      </c>
      <c r="J26" s="30">
        <v>44</v>
      </c>
      <c r="K26" s="30">
        <v>44</v>
      </c>
      <c r="L26" s="30">
        <v>44</v>
      </c>
      <c r="M26" s="29">
        <v>48.5</v>
      </c>
      <c r="N26" s="30">
        <v>47.5</v>
      </c>
      <c r="O26" s="30">
        <v>48</v>
      </c>
      <c r="P26" s="30">
        <v>45.5</v>
      </c>
      <c r="Q26" s="30">
        <v>45.5</v>
      </c>
      <c r="R26" s="30">
        <v>45</v>
      </c>
      <c r="S26" s="30">
        <v>45.5</v>
      </c>
      <c r="T26" s="30">
        <v>44</v>
      </c>
      <c r="U26" s="31">
        <v>43.5</v>
      </c>
      <c r="V26" s="32">
        <f>+((V25/V27)/7)*1000</f>
        <v>45.359717486604964</v>
      </c>
    </row>
    <row r="27" spans="1:31" s="2" customFormat="1" ht="33" customHeight="1" x14ac:dyDescent="0.35">
      <c r="A27" s="94" t="s">
        <v>20</v>
      </c>
      <c r="B27" s="33">
        <v>554</v>
      </c>
      <c r="C27" s="34">
        <v>655</v>
      </c>
      <c r="D27" s="34">
        <v>660</v>
      </c>
      <c r="E27" s="34">
        <v>707</v>
      </c>
      <c r="F27" s="34">
        <v>708</v>
      </c>
      <c r="G27" s="34">
        <v>707</v>
      </c>
      <c r="H27" s="34">
        <v>680</v>
      </c>
      <c r="I27" s="34">
        <v>683</v>
      </c>
      <c r="J27" s="34">
        <v>597</v>
      </c>
      <c r="K27" s="34">
        <v>596</v>
      </c>
      <c r="L27" s="34">
        <v>323</v>
      </c>
      <c r="M27" s="33">
        <v>570</v>
      </c>
      <c r="N27" s="34">
        <v>627</v>
      </c>
      <c r="O27" s="34">
        <v>628</v>
      </c>
      <c r="P27" s="34">
        <v>557</v>
      </c>
      <c r="Q27" s="34">
        <v>556</v>
      </c>
      <c r="R27" s="34">
        <v>632</v>
      </c>
      <c r="S27" s="34">
        <v>633</v>
      </c>
      <c r="T27" s="34">
        <v>871</v>
      </c>
      <c r="U27" s="35">
        <v>374</v>
      </c>
      <c r="V27" s="36">
        <f>SUM(B27:U27)</f>
        <v>12318</v>
      </c>
      <c r="W27" s="2">
        <f>((V25*1000)/V27)/7</f>
        <v>45.359717486604964</v>
      </c>
    </row>
    <row r="28" spans="1:31" s="2" customFormat="1" ht="33" customHeight="1" x14ac:dyDescent="0.35">
      <c r="A28" s="95" t="s">
        <v>21</v>
      </c>
      <c r="B28" s="37">
        <f>((B27*B26)*7/1000-B18-B19)/3</f>
        <v>37.621370370370364</v>
      </c>
      <c r="C28" s="38">
        <f t="shared" ref="C28:U28" si="4">((C27*C26)*7/1000-C18-C19)/3</f>
        <v>43.465203703703715</v>
      </c>
      <c r="D28" s="38">
        <f t="shared" si="4"/>
        <v>43.895314814814817</v>
      </c>
      <c r="E28" s="38">
        <f t="shared" si="4"/>
        <v>46.309277777777773</v>
      </c>
      <c r="F28" s="38">
        <f t="shared" si="4"/>
        <v>45.24644444444445</v>
      </c>
      <c r="G28" s="38">
        <f t="shared" si="4"/>
        <v>45.759777777777771</v>
      </c>
      <c r="H28" s="38">
        <f t="shared" si="4"/>
        <v>43.153055555555547</v>
      </c>
      <c r="I28" s="38">
        <f t="shared" si="4"/>
        <v>43.294611111111116</v>
      </c>
      <c r="J28" s="38">
        <f t="shared" si="4"/>
        <v>38.036638888888895</v>
      </c>
      <c r="K28" s="38">
        <f t="shared" si="4"/>
        <v>37.933972222222231</v>
      </c>
      <c r="L28" s="38">
        <f t="shared" si="4"/>
        <v>20.64209259259259</v>
      </c>
      <c r="M28" s="37">
        <f t="shared" si="4"/>
        <v>39.899546296296286</v>
      </c>
      <c r="N28" s="38">
        <f t="shared" si="4"/>
        <v>43.071777777777783</v>
      </c>
      <c r="O28" s="38">
        <f t="shared" si="4"/>
        <v>43.390148148148164</v>
      </c>
      <c r="P28" s="38">
        <f t="shared" si="4"/>
        <v>36.390666666666668</v>
      </c>
      <c r="Q28" s="38">
        <f t="shared" si="4"/>
        <v>36.32001851851853</v>
      </c>
      <c r="R28" s="38">
        <f t="shared" si="4"/>
        <v>40.630074074074088</v>
      </c>
      <c r="S28" s="38">
        <f t="shared" si="4"/>
        <v>41.438055555555557</v>
      </c>
      <c r="T28" s="38">
        <f t="shared" si="4"/>
        <v>54.736499999999978</v>
      </c>
      <c r="U28" s="39">
        <f t="shared" si="4"/>
        <v>23.198388888888886</v>
      </c>
      <c r="V28" s="40"/>
    </row>
    <row r="29" spans="1:31" ht="33.75" customHeight="1" x14ac:dyDescent="0.35">
      <c r="A29" s="96" t="s">
        <v>22</v>
      </c>
      <c r="B29" s="41">
        <f t="shared" ref="B29:C29" si="5">((B27*B26)*7)/1000</f>
        <v>182.26599999999999</v>
      </c>
      <c r="C29" s="42">
        <f t="shared" si="5"/>
        <v>210.91</v>
      </c>
      <c r="D29" s="42">
        <f>((D27*D26)*7)/1000</f>
        <v>212.52</v>
      </c>
      <c r="E29" s="42">
        <f>((E27*E26)*7)/1000</f>
        <v>225.17949999999999</v>
      </c>
      <c r="F29" s="42">
        <f t="shared" ref="F29:G29" si="6">((F27*F26)*7)/1000</f>
        <v>220.542</v>
      </c>
      <c r="G29" s="42">
        <f t="shared" si="6"/>
        <v>222.70500000000001</v>
      </c>
      <c r="H29" s="42">
        <f>((H27*H26)*7)/1000</f>
        <v>209.44</v>
      </c>
      <c r="I29" s="42">
        <f t="shared" ref="I29:J29" si="7">((I27*I26)*7)/1000</f>
        <v>210.364</v>
      </c>
      <c r="J29" s="42">
        <f t="shared" si="7"/>
        <v>183.876</v>
      </c>
      <c r="K29" s="42">
        <f>((K27*K26)*7)/1000</f>
        <v>183.56800000000001</v>
      </c>
      <c r="L29" s="42">
        <f t="shared" ref="L29" si="8">((L27*L26)*7)/1000</f>
        <v>99.483999999999995</v>
      </c>
      <c r="M29" s="41">
        <f>((M27*M26)*7)/1000</f>
        <v>193.51499999999999</v>
      </c>
      <c r="N29" s="42">
        <f>((N27*N26)*7)/1000</f>
        <v>208.47749999999999</v>
      </c>
      <c r="O29" s="42">
        <f t="shared" ref="O29:U29" si="9">((O27*O26)*7)/1000</f>
        <v>211.00800000000001</v>
      </c>
      <c r="P29" s="42">
        <f t="shared" si="9"/>
        <v>177.40450000000001</v>
      </c>
      <c r="Q29" s="43">
        <f t="shared" si="9"/>
        <v>177.08600000000001</v>
      </c>
      <c r="R29" s="43">
        <f t="shared" si="9"/>
        <v>199.08</v>
      </c>
      <c r="S29" s="43">
        <f t="shared" si="9"/>
        <v>201.6105</v>
      </c>
      <c r="T29" s="43">
        <f t="shared" si="9"/>
        <v>268.26799999999997</v>
      </c>
      <c r="U29" s="44">
        <f t="shared" si="9"/>
        <v>113.883</v>
      </c>
      <c r="V29" s="45"/>
    </row>
    <row r="30" spans="1:31" ht="33.75" customHeight="1" thickBot="1" x14ac:dyDescent="0.4">
      <c r="A30" s="97" t="s">
        <v>23</v>
      </c>
      <c r="B30" s="46">
        <f t="shared" ref="B30:C30" si="10">+(B25/B27)/7*1000</f>
        <v>46.999999999999993</v>
      </c>
      <c r="C30" s="47">
        <f t="shared" si="10"/>
        <v>46</v>
      </c>
      <c r="D30" s="47">
        <f>+(D25/D27)/7*1000</f>
        <v>46</v>
      </c>
      <c r="E30" s="47">
        <f t="shared" ref="E30:G30" si="11">+(E25/E27)/7*1000</f>
        <v>45.499999999999993</v>
      </c>
      <c r="F30" s="47">
        <f t="shared" si="11"/>
        <v>44.500000000000007</v>
      </c>
      <c r="G30" s="47">
        <f t="shared" si="11"/>
        <v>45</v>
      </c>
      <c r="H30" s="47">
        <f>+(H25/H27)/7*1000</f>
        <v>43.999999999999993</v>
      </c>
      <c r="I30" s="47">
        <f t="shared" ref="I30:L30" si="12">+(I25/I27)/7*1000</f>
        <v>44.000000000000007</v>
      </c>
      <c r="J30" s="47">
        <f t="shared" si="12"/>
        <v>44</v>
      </c>
      <c r="K30" s="47">
        <f t="shared" si="12"/>
        <v>44</v>
      </c>
      <c r="L30" s="47">
        <f t="shared" si="12"/>
        <v>44</v>
      </c>
      <c r="M30" s="46">
        <f>+(M25/M27)/7*1000</f>
        <v>48.499999999999986</v>
      </c>
      <c r="N30" s="47">
        <f t="shared" ref="N30:U30" si="13">+(N25/N27)/7*1000</f>
        <v>47.499999999999993</v>
      </c>
      <c r="O30" s="47">
        <f t="shared" si="13"/>
        <v>48.000000000000007</v>
      </c>
      <c r="P30" s="47">
        <f t="shared" si="13"/>
        <v>45.500000000000007</v>
      </c>
      <c r="Q30" s="47">
        <f t="shared" si="13"/>
        <v>45.500000000000007</v>
      </c>
      <c r="R30" s="47">
        <f t="shared" si="13"/>
        <v>45</v>
      </c>
      <c r="S30" s="47">
        <f t="shared" si="13"/>
        <v>45.5</v>
      </c>
      <c r="T30" s="47">
        <f t="shared" si="13"/>
        <v>43.999999999999993</v>
      </c>
      <c r="U30" s="48">
        <f t="shared" si="13"/>
        <v>43.5</v>
      </c>
      <c r="V30" s="49"/>
    </row>
    <row r="31" spans="1:31" ht="33.75" customHeight="1" x14ac:dyDescent="0.35">
      <c r="A31" s="50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</row>
    <row r="32" spans="1:31" ht="33.75" customHeight="1" x14ac:dyDescent="0.35">
      <c r="A32" s="50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0"/>
    </row>
    <row r="33" spans="1:30" ht="33.75" customHeight="1" x14ac:dyDescent="0.35">
      <c r="A33" s="50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0"/>
    </row>
    <row r="34" spans="1:30" ht="33.75" customHeight="1" x14ac:dyDescent="0.35">
      <c r="A34" s="50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0"/>
    </row>
    <row r="35" spans="1:30" s="2" customFormat="1" ht="33.75" customHeight="1" thickBot="1" x14ac:dyDescent="0.4"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3"/>
    </row>
    <row r="36" spans="1:30" ht="33.75" customHeight="1" x14ac:dyDescent="0.35">
      <c r="A36" s="88" t="s">
        <v>24</v>
      </c>
      <c r="B36" s="295" t="s">
        <v>8</v>
      </c>
      <c r="C36" s="296"/>
      <c r="D36" s="296"/>
      <c r="E36" s="296"/>
      <c r="F36" s="296"/>
      <c r="G36" s="296"/>
      <c r="H36" s="99"/>
      <c r="I36" s="53" t="s">
        <v>26</v>
      </c>
      <c r="J36" s="107"/>
      <c r="K36" s="301" t="s">
        <v>8</v>
      </c>
      <c r="L36" s="301"/>
      <c r="M36" s="301"/>
      <c r="N36" s="301"/>
      <c r="O36" s="295"/>
      <c r="P36" s="111"/>
      <c r="Q36" s="54"/>
      <c r="R36" s="54"/>
      <c r="S36" s="3"/>
      <c r="T36" s="3"/>
      <c r="U36" s="55"/>
      <c r="V36" s="3"/>
      <c r="W36" s="54"/>
      <c r="X36" s="54"/>
      <c r="Y36" s="54"/>
      <c r="Z36" s="3"/>
    </row>
    <row r="37" spans="1:30" ht="33.75" customHeight="1" x14ac:dyDescent="0.35">
      <c r="A37" s="89" t="s">
        <v>27</v>
      </c>
      <c r="B37" s="98"/>
      <c r="C37" s="15"/>
      <c r="D37" s="15"/>
      <c r="E37" s="15"/>
      <c r="F37" s="15"/>
      <c r="G37" s="15"/>
      <c r="H37" s="100" t="s">
        <v>10</v>
      </c>
      <c r="J37" s="108"/>
      <c r="K37" s="98"/>
      <c r="L37" s="15"/>
      <c r="M37" s="15"/>
      <c r="N37" s="15"/>
      <c r="O37" s="15"/>
      <c r="P37" s="100" t="s">
        <v>10</v>
      </c>
      <c r="Q37" s="57"/>
      <c r="R37" s="57"/>
      <c r="S37" s="58"/>
      <c r="T37" s="3"/>
      <c r="U37" s="3"/>
      <c r="V37" s="55"/>
      <c r="W37" s="3"/>
      <c r="X37" s="54"/>
      <c r="Y37" s="54"/>
      <c r="Z37" s="54"/>
    </row>
    <row r="38" spans="1:30" ht="33.75" customHeight="1" x14ac:dyDescent="0.35">
      <c r="A38" s="90" t="s">
        <v>11</v>
      </c>
      <c r="B38" s="78">
        <v>1</v>
      </c>
      <c r="C38" s="20">
        <v>2</v>
      </c>
      <c r="D38" s="20">
        <v>3</v>
      </c>
      <c r="E38" s="20">
        <v>4</v>
      </c>
      <c r="F38" s="20">
        <v>5</v>
      </c>
      <c r="G38" s="20">
        <v>6</v>
      </c>
      <c r="H38" s="100"/>
      <c r="J38" s="109" t="s">
        <v>11</v>
      </c>
      <c r="K38" s="98">
        <v>1</v>
      </c>
      <c r="L38" s="56">
        <v>2</v>
      </c>
      <c r="M38" s="56">
        <v>3</v>
      </c>
      <c r="N38" s="56">
        <v>4</v>
      </c>
      <c r="O38" s="56">
        <v>5</v>
      </c>
      <c r="P38" s="100"/>
      <c r="Q38" s="57"/>
      <c r="R38" s="57"/>
      <c r="S38" s="59"/>
      <c r="T38" s="2"/>
      <c r="U38" s="60"/>
      <c r="V38" s="60"/>
      <c r="W38" s="2"/>
      <c r="X38" s="2"/>
      <c r="Y38" s="2"/>
      <c r="Z38" s="2"/>
    </row>
    <row r="39" spans="1:30" ht="33.75" customHeight="1" x14ac:dyDescent="0.35">
      <c r="A39" s="91" t="s">
        <v>12</v>
      </c>
      <c r="B39" s="22">
        <v>31.835222222222228</v>
      </c>
      <c r="C39" s="79">
        <v>44.871986111111106</v>
      </c>
      <c r="D39" s="79">
        <v>54.732083333333321</v>
      </c>
      <c r="E39" s="79">
        <v>47.647444444444432</v>
      </c>
      <c r="F39" s="79">
        <v>43.797430555555543</v>
      </c>
      <c r="G39" s="79">
        <v>31.43758333333334</v>
      </c>
      <c r="H39" s="101">
        <f t="shared" ref="H39:H46" si="14">SUM(B39:G39)</f>
        <v>254.32174999999998</v>
      </c>
      <c r="I39" s="138"/>
      <c r="J39" s="91" t="s">
        <v>12</v>
      </c>
      <c r="K39" s="79">
        <v>21</v>
      </c>
      <c r="L39" s="79">
        <v>13.2</v>
      </c>
      <c r="M39" s="79">
        <v>9.9</v>
      </c>
      <c r="N39" s="79"/>
      <c r="O39" s="79"/>
      <c r="P39" s="101">
        <f t="shared" ref="P39:P46" si="15">SUM(K39:O39)</f>
        <v>44.1</v>
      </c>
      <c r="Q39" s="2"/>
      <c r="R39" s="61"/>
      <c r="S39" s="62"/>
      <c r="T39" s="2"/>
      <c r="U39" s="60"/>
      <c r="V39" s="60"/>
      <c r="W39" s="2"/>
      <c r="X39" s="2"/>
      <c r="Y39" s="2"/>
      <c r="Z39" s="2"/>
    </row>
    <row r="40" spans="1:30" ht="33.75" customHeight="1" x14ac:dyDescent="0.35">
      <c r="A40" s="92" t="s">
        <v>13</v>
      </c>
      <c r="B40" s="79">
        <v>31.835222222222228</v>
      </c>
      <c r="C40" s="79">
        <v>44.871986111111106</v>
      </c>
      <c r="D40" s="79">
        <v>54.732083333333321</v>
      </c>
      <c r="E40" s="79">
        <v>47.647444444444432</v>
      </c>
      <c r="F40" s="79">
        <v>43.797430555555543</v>
      </c>
      <c r="G40" s="79">
        <v>31.43758333333334</v>
      </c>
      <c r="H40" s="101">
        <f t="shared" si="14"/>
        <v>254.32174999999998</v>
      </c>
      <c r="I40" s="2"/>
      <c r="J40" s="92" t="s">
        <v>13</v>
      </c>
      <c r="K40" s="79">
        <v>21</v>
      </c>
      <c r="L40" s="79">
        <v>13.2</v>
      </c>
      <c r="M40" s="79">
        <v>9.9</v>
      </c>
      <c r="N40" s="79"/>
      <c r="O40" s="79"/>
      <c r="P40" s="101">
        <f t="shared" si="15"/>
        <v>44.1</v>
      </c>
      <c r="Q40" s="2"/>
      <c r="R40" s="61"/>
      <c r="S40" s="59"/>
      <c r="T40" s="2"/>
      <c r="U40" s="60"/>
      <c r="V40" s="60"/>
      <c r="W40" s="2"/>
      <c r="X40" s="2"/>
      <c r="Y40" s="2"/>
      <c r="Z40" s="2"/>
    </row>
    <row r="41" spans="1:30" ht="33.75" customHeight="1" x14ac:dyDescent="0.35">
      <c r="A41" s="91" t="s">
        <v>14</v>
      </c>
      <c r="B41" s="80"/>
      <c r="C41" s="23"/>
      <c r="D41" s="23"/>
      <c r="E41" s="23"/>
      <c r="F41" s="23"/>
      <c r="G41" s="23"/>
      <c r="H41" s="101">
        <f t="shared" si="14"/>
        <v>0</v>
      </c>
      <c r="I41" s="2"/>
      <c r="J41" s="91" t="s">
        <v>14</v>
      </c>
      <c r="K41" s="79"/>
      <c r="L41" s="23"/>
      <c r="M41" s="23"/>
      <c r="N41" s="23"/>
      <c r="O41" s="23"/>
      <c r="P41" s="101">
        <f t="shared" si="15"/>
        <v>0</v>
      </c>
      <c r="Q41" s="2"/>
      <c r="R41" s="61"/>
      <c r="S41" s="52"/>
      <c r="T41" s="2"/>
      <c r="U41" s="60"/>
      <c r="V41" s="60"/>
      <c r="W41" s="2"/>
      <c r="X41" s="2"/>
      <c r="Y41" s="2"/>
      <c r="Z41" s="2"/>
    </row>
    <row r="42" spans="1:30" ht="33.75" customHeight="1" x14ac:dyDescent="0.35">
      <c r="A42" s="92" t="s">
        <v>15</v>
      </c>
      <c r="B42" s="79">
        <v>34.729851851851855</v>
      </c>
      <c r="C42" s="79">
        <v>49.087342592592591</v>
      </c>
      <c r="D42" s="79">
        <v>59.919444444444458</v>
      </c>
      <c r="E42" s="79">
        <v>52.231537037037043</v>
      </c>
      <c r="F42" s="79">
        <v>48.032712962962982</v>
      </c>
      <c r="G42" s="79">
        <v>34.574944444444434</v>
      </c>
      <c r="H42" s="101">
        <f t="shared" si="14"/>
        <v>278.57583333333338</v>
      </c>
      <c r="I42" s="2"/>
      <c r="J42" s="92" t="s">
        <v>15</v>
      </c>
      <c r="K42" s="79">
        <v>22.9</v>
      </c>
      <c r="L42" s="79">
        <v>14.5</v>
      </c>
      <c r="M42" s="79">
        <v>10.9</v>
      </c>
      <c r="N42" s="79"/>
      <c r="O42" s="79"/>
      <c r="P42" s="101">
        <f t="shared" si="15"/>
        <v>48.3</v>
      </c>
      <c r="Q42" s="2"/>
      <c r="R42" s="61"/>
      <c r="S42" s="52"/>
      <c r="T42" s="2"/>
      <c r="U42" s="60"/>
      <c r="V42" s="60"/>
      <c r="W42" s="2"/>
      <c r="X42" s="2"/>
      <c r="Y42" s="2"/>
      <c r="Z42" s="2"/>
    </row>
    <row r="43" spans="1:30" ht="33.75" customHeight="1" x14ac:dyDescent="0.35">
      <c r="A43" s="91" t="s">
        <v>16</v>
      </c>
      <c r="B43" s="79">
        <v>34.729851851851855</v>
      </c>
      <c r="C43" s="79">
        <v>49.087342592592591</v>
      </c>
      <c r="D43" s="79">
        <v>59.919444444444458</v>
      </c>
      <c r="E43" s="79">
        <v>52.231537037037043</v>
      </c>
      <c r="F43" s="79">
        <v>48.032712962962982</v>
      </c>
      <c r="G43" s="79">
        <v>34.574944444444434</v>
      </c>
      <c r="H43" s="101">
        <f t="shared" si="14"/>
        <v>278.57583333333338</v>
      </c>
      <c r="I43" s="2"/>
      <c r="J43" s="91" t="s">
        <v>16</v>
      </c>
      <c r="K43" s="79">
        <v>22.9</v>
      </c>
      <c r="L43" s="79">
        <v>14.5</v>
      </c>
      <c r="M43" s="79">
        <v>10.9</v>
      </c>
      <c r="N43" s="79"/>
      <c r="O43" s="79"/>
      <c r="P43" s="101">
        <f t="shared" si="15"/>
        <v>48.3</v>
      </c>
      <c r="Q43" s="2"/>
      <c r="R43" s="61"/>
      <c r="S43" s="52"/>
      <c r="T43" s="2"/>
      <c r="U43" s="60"/>
      <c r="V43" s="60"/>
      <c r="W43" s="2"/>
      <c r="X43" s="2"/>
      <c r="Y43" s="2"/>
      <c r="Z43" s="2"/>
    </row>
    <row r="44" spans="1:30" ht="33.75" customHeight="1" x14ac:dyDescent="0.35">
      <c r="A44" s="92" t="s">
        <v>17</v>
      </c>
      <c r="B44" s="79"/>
      <c r="C44" s="79"/>
      <c r="D44" s="79"/>
      <c r="E44" s="79"/>
      <c r="F44" s="79"/>
      <c r="G44" s="79"/>
      <c r="H44" s="101">
        <f t="shared" si="14"/>
        <v>0</v>
      </c>
      <c r="I44" s="2"/>
      <c r="J44" s="92" t="s">
        <v>17</v>
      </c>
      <c r="K44" s="79"/>
      <c r="L44" s="79"/>
      <c r="M44" s="79"/>
      <c r="N44" s="79"/>
      <c r="O44" s="79"/>
      <c r="P44" s="101">
        <f t="shared" si="15"/>
        <v>0</v>
      </c>
      <c r="Q44" s="2"/>
      <c r="R44" s="61"/>
      <c r="S44" s="52"/>
      <c r="T44" s="2"/>
      <c r="U44" s="60"/>
      <c r="V44" s="60"/>
      <c r="W44" s="2"/>
      <c r="X44" s="2"/>
      <c r="Y44" s="2"/>
      <c r="Z44" s="2"/>
    </row>
    <row r="45" spans="1:30" ht="33.75" customHeight="1" x14ac:dyDescent="0.35">
      <c r="A45" s="91" t="s">
        <v>18</v>
      </c>
      <c r="B45" s="79">
        <v>34.729851851851855</v>
      </c>
      <c r="C45" s="79">
        <v>49.087342592592591</v>
      </c>
      <c r="D45" s="79">
        <v>59.919444444444458</v>
      </c>
      <c r="E45" s="79">
        <v>52.231537037037043</v>
      </c>
      <c r="F45" s="79">
        <v>48.032712962962982</v>
      </c>
      <c r="G45" s="79">
        <v>34.574944444444434</v>
      </c>
      <c r="H45" s="101">
        <f t="shared" si="14"/>
        <v>278.57583333333338</v>
      </c>
      <c r="I45" s="2"/>
      <c r="J45" s="91" t="s">
        <v>18</v>
      </c>
      <c r="K45" s="79">
        <v>22.9</v>
      </c>
      <c r="L45" s="79">
        <v>14.5</v>
      </c>
      <c r="M45" s="79">
        <v>10.9</v>
      </c>
      <c r="N45" s="79"/>
      <c r="O45" s="79"/>
      <c r="P45" s="101">
        <f t="shared" si="15"/>
        <v>48.3</v>
      </c>
      <c r="Q45" s="2"/>
      <c r="R45" s="61"/>
      <c r="S45" s="52"/>
      <c r="T45" s="2"/>
      <c r="U45" s="60"/>
      <c r="V45" s="60"/>
      <c r="W45" s="2"/>
      <c r="X45" s="2"/>
      <c r="Y45" s="2"/>
      <c r="Z45" s="2"/>
    </row>
    <row r="46" spans="1:30" ht="33.75" customHeight="1" x14ac:dyDescent="0.35">
      <c r="A46" s="92" t="s">
        <v>10</v>
      </c>
      <c r="B46" s="81">
        <f t="shared" ref="B46:G46" si="16">SUM(B39:B45)</f>
        <v>167.86000000000004</v>
      </c>
      <c r="C46" s="27">
        <f t="shared" si="16"/>
        <v>237.00599999999997</v>
      </c>
      <c r="D46" s="27">
        <f t="shared" si="16"/>
        <v>289.22250000000003</v>
      </c>
      <c r="E46" s="27">
        <f t="shared" si="16"/>
        <v>251.98949999999999</v>
      </c>
      <c r="F46" s="27">
        <f t="shared" si="16"/>
        <v>231.69300000000004</v>
      </c>
      <c r="G46" s="27">
        <f t="shared" si="16"/>
        <v>166.6</v>
      </c>
      <c r="H46" s="101">
        <f t="shared" si="14"/>
        <v>1344.3710000000001</v>
      </c>
      <c r="J46" s="77" t="s">
        <v>10</v>
      </c>
      <c r="K46" s="81">
        <f>SUM(K39:K45)</f>
        <v>110.70000000000002</v>
      </c>
      <c r="L46" s="27">
        <f>SUM(L39:L45)</f>
        <v>69.900000000000006</v>
      </c>
      <c r="M46" s="27">
        <f>SUM(M39:M45)</f>
        <v>52.5</v>
      </c>
      <c r="N46" s="27">
        <f>SUM(N39:N45)</f>
        <v>0</v>
      </c>
      <c r="O46" s="27">
        <f>SUM(O39:O45)</f>
        <v>0</v>
      </c>
      <c r="P46" s="101">
        <f t="shared" si="15"/>
        <v>233.10000000000002</v>
      </c>
      <c r="Q46" s="61"/>
      <c r="R46" s="61"/>
      <c r="S46" s="2"/>
      <c r="T46" s="2"/>
      <c r="U46" s="2"/>
      <c r="V46" s="2"/>
      <c r="W46" s="2"/>
      <c r="X46" s="2"/>
      <c r="Y46" s="2"/>
      <c r="Z46" s="2"/>
    </row>
    <row r="47" spans="1:30" ht="33.75" customHeight="1" x14ac:dyDescent="0.35">
      <c r="A47" s="93" t="s">
        <v>19</v>
      </c>
      <c r="B47" s="82">
        <v>55</v>
      </c>
      <c r="C47" s="30">
        <v>54</v>
      </c>
      <c r="D47" s="30">
        <v>52.5</v>
      </c>
      <c r="E47" s="30">
        <v>51.5</v>
      </c>
      <c r="F47" s="30">
        <v>51</v>
      </c>
      <c r="G47" s="30">
        <v>50</v>
      </c>
      <c r="H47" s="102">
        <f>+((H46/H48)/7)*1000</f>
        <v>52.273543821448015</v>
      </c>
      <c r="J47" s="110" t="s">
        <v>19</v>
      </c>
      <c r="K47" s="82">
        <v>62</v>
      </c>
      <c r="L47" s="30">
        <v>62</v>
      </c>
      <c r="M47" s="30">
        <v>62</v>
      </c>
      <c r="N47" s="30"/>
      <c r="O47" s="30"/>
      <c r="P47" s="102">
        <f>+((P46/P48)/7)*1000</f>
        <v>62.011173184357553</v>
      </c>
      <c r="Q47" s="63"/>
      <c r="R47" s="63"/>
    </row>
    <row r="48" spans="1:30" ht="33.75" customHeight="1" x14ac:dyDescent="0.35">
      <c r="A48" s="94" t="s">
        <v>20</v>
      </c>
      <c r="B48" s="83">
        <v>436</v>
      </c>
      <c r="C48" s="34">
        <v>627</v>
      </c>
      <c r="D48" s="34">
        <v>787</v>
      </c>
      <c r="E48" s="34">
        <v>699</v>
      </c>
      <c r="F48" s="34">
        <v>649</v>
      </c>
      <c r="G48" s="34">
        <v>476</v>
      </c>
      <c r="H48" s="103">
        <f>SUM(B48:G48)</f>
        <v>3674</v>
      </c>
      <c r="I48" s="64"/>
      <c r="J48" s="94" t="s">
        <v>20</v>
      </c>
      <c r="K48" s="106">
        <v>255</v>
      </c>
      <c r="L48" s="65">
        <v>161</v>
      </c>
      <c r="M48" s="65">
        <v>121</v>
      </c>
      <c r="N48" s="65"/>
      <c r="O48" s="65"/>
      <c r="P48" s="112">
        <f>SUM(K48:O48)</f>
        <v>537</v>
      </c>
      <c r="Q48" s="66"/>
      <c r="R48" s="66"/>
    </row>
    <row r="49" spans="1:30" ht="33.75" customHeight="1" x14ac:dyDescent="0.35">
      <c r="A49" s="95" t="s">
        <v>21</v>
      </c>
      <c r="B49" s="84">
        <f t="shared" ref="B49:G49" si="17">((B48*B47)*7/1000-B39-B40)/3</f>
        <v>34.729851851851855</v>
      </c>
      <c r="C49" s="38">
        <f t="shared" si="17"/>
        <v>49.087342592592591</v>
      </c>
      <c r="D49" s="38">
        <f t="shared" si="17"/>
        <v>59.919444444444458</v>
      </c>
      <c r="E49" s="38">
        <f t="shared" si="17"/>
        <v>52.231537037037043</v>
      </c>
      <c r="F49" s="38">
        <f t="shared" si="17"/>
        <v>48.032712962962982</v>
      </c>
      <c r="G49" s="38">
        <f t="shared" si="17"/>
        <v>34.574944444444434</v>
      </c>
      <c r="H49" s="104">
        <f>((H46*1000)/H48)/7</f>
        <v>52.273543821448015</v>
      </c>
      <c r="J49" s="95" t="s">
        <v>21</v>
      </c>
      <c r="K49" s="84">
        <f t="shared" ref="K49:O49" si="18">((K48*K47)*7/1000-K39-K40)/3</f>
        <v>22.89</v>
      </c>
      <c r="L49" s="38">
        <f t="shared" si="18"/>
        <v>14.49133333333333</v>
      </c>
      <c r="M49" s="38">
        <f t="shared" si="18"/>
        <v>10.904666666666669</v>
      </c>
      <c r="N49" s="38">
        <f t="shared" si="18"/>
        <v>0</v>
      </c>
      <c r="O49" s="38">
        <f t="shared" si="18"/>
        <v>0</v>
      </c>
      <c r="P49" s="113">
        <f>((P46*1000)/P48)/7</f>
        <v>62.011173184357553</v>
      </c>
      <c r="Q49" s="66"/>
      <c r="R49" s="66"/>
    </row>
    <row r="50" spans="1:30" ht="33.75" customHeight="1" x14ac:dyDescent="0.35">
      <c r="A50" s="96" t="s">
        <v>22</v>
      </c>
      <c r="B50" s="85">
        <f t="shared" ref="B50:G50" si="19">((B48*B47)*7)/1000</f>
        <v>167.86</v>
      </c>
      <c r="C50" s="42">
        <f t="shared" si="19"/>
        <v>237.006</v>
      </c>
      <c r="D50" s="42">
        <f t="shared" si="19"/>
        <v>289.22250000000003</v>
      </c>
      <c r="E50" s="42">
        <f t="shared" si="19"/>
        <v>251.98949999999999</v>
      </c>
      <c r="F50" s="42">
        <f t="shared" si="19"/>
        <v>231.69300000000001</v>
      </c>
      <c r="G50" s="42">
        <f t="shared" si="19"/>
        <v>166.6</v>
      </c>
      <c r="H50" s="87"/>
      <c r="J50" s="96" t="s">
        <v>22</v>
      </c>
      <c r="K50" s="85">
        <f>((K48*K47)*7)/1000</f>
        <v>110.67</v>
      </c>
      <c r="L50" s="42">
        <f>((L48*L47)*7)/1000</f>
        <v>69.873999999999995</v>
      </c>
      <c r="M50" s="42">
        <f>((M48*M47)*7)/1000</f>
        <v>52.514000000000003</v>
      </c>
      <c r="N50" s="42">
        <f>((N48*N47)*7)/1000</f>
        <v>0</v>
      </c>
      <c r="O50" s="42">
        <f>((O48*O47)*7)/1000</f>
        <v>0</v>
      </c>
      <c r="P50" s="114"/>
    </row>
    <row r="51" spans="1:30" ht="33.75" customHeight="1" thickBot="1" x14ac:dyDescent="0.4">
      <c r="A51" s="97" t="s">
        <v>23</v>
      </c>
      <c r="B51" s="86">
        <f t="shared" ref="B51:G51" si="20">+(B46/B48)/7*1000</f>
        <v>55.000000000000014</v>
      </c>
      <c r="C51" s="47">
        <f t="shared" si="20"/>
        <v>53.999999999999993</v>
      </c>
      <c r="D51" s="47">
        <f t="shared" si="20"/>
        <v>52.500000000000007</v>
      </c>
      <c r="E51" s="47">
        <f t="shared" si="20"/>
        <v>51.5</v>
      </c>
      <c r="F51" s="47">
        <f t="shared" si="20"/>
        <v>51.000000000000007</v>
      </c>
      <c r="G51" s="47">
        <f t="shared" si="20"/>
        <v>49.999999999999993</v>
      </c>
      <c r="H51" s="105"/>
      <c r="I51" s="50"/>
      <c r="J51" s="97" t="s">
        <v>23</v>
      </c>
      <c r="K51" s="86">
        <f>+(K46/K48)/7*1000</f>
        <v>62.01680672268909</v>
      </c>
      <c r="L51" s="47">
        <f>+(L46/L48)/7*1000</f>
        <v>62.023070097604261</v>
      </c>
      <c r="M51" s="47">
        <f>+(M46/M48)/7*1000</f>
        <v>61.983471074380169</v>
      </c>
      <c r="N51" s="47" t="e">
        <f>+(N46/N48)/7*1000</f>
        <v>#DIV/0!</v>
      </c>
      <c r="O51" s="47" t="e">
        <f>+(O46/O48)/7*1000</f>
        <v>#DIV/0!</v>
      </c>
      <c r="P51" s="48"/>
      <c r="Q51" s="51"/>
      <c r="R51" s="51"/>
    </row>
    <row r="52" spans="1:30" ht="33.75" customHeight="1" x14ac:dyDescent="0.35">
      <c r="A52" s="50"/>
      <c r="B52" s="13"/>
      <c r="C52" s="13"/>
      <c r="D52" s="13"/>
      <c r="E52" s="13"/>
      <c r="F52" s="13"/>
      <c r="G52" s="13"/>
      <c r="H52" s="50"/>
      <c r="I52" s="50"/>
      <c r="J52" s="50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2"/>
      <c r="V52" s="2"/>
      <c r="W52" s="2"/>
      <c r="X52" s="2"/>
      <c r="Y52" s="2"/>
    </row>
    <row r="53" spans="1:30" ht="33.75" customHeight="1" x14ac:dyDescent="0.35">
      <c r="A53" s="50"/>
      <c r="B53" s="51"/>
      <c r="C53" s="51"/>
      <c r="D53" s="51"/>
      <c r="E53" s="51"/>
      <c r="F53" s="51"/>
      <c r="G53" s="51"/>
      <c r="H53" s="50"/>
      <c r="I53" s="50"/>
      <c r="J53" s="51"/>
      <c r="K53" s="51"/>
      <c r="L53" s="51"/>
      <c r="M53" s="51"/>
      <c r="N53" s="51"/>
      <c r="O53" s="51"/>
      <c r="P53" s="51"/>
      <c r="Q53" s="51"/>
      <c r="R53" s="52"/>
      <c r="S53" s="52"/>
      <c r="T53" s="52"/>
      <c r="U53" s="2"/>
      <c r="V53" s="2"/>
      <c r="W53" s="2"/>
      <c r="X53" s="2"/>
      <c r="AB53" s="3"/>
    </row>
    <row r="54" spans="1:30" ht="33.75" customHeight="1" thickBot="1" x14ac:dyDescent="0.4">
      <c r="A54" s="67"/>
      <c r="B54" s="68"/>
      <c r="C54" s="68"/>
      <c r="D54" s="68"/>
      <c r="E54" s="68"/>
      <c r="F54" s="68"/>
      <c r="G54" s="68"/>
      <c r="H54" s="68"/>
      <c r="I54" s="68"/>
      <c r="J54" s="302"/>
      <c r="K54" s="302"/>
      <c r="L54" s="68"/>
      <c r="M54" s="68"/>
      <c r="N54" s="68"/>
      <c r="O54" s="69"/>
      <c r="T54" s="52"/>
      <c r="U54" s="52"/>
      <c r="V54" s="52"/>
      <c r="W54" s="2"/>
      <c r="X54" s="2"/>
      <c r="Y54" s="2"/>
      <c r="Z54" s="2"/>
      <c r="AB54" s="2"/>
      <c r="AC54" s="2"/>
      <c r="AD54" s="2"/>
    </row>
    <row r="55" spans="1:30" ht="33.75" customHeight="1" x14ac:dyDescent="0.35">
      <c r="A55" s="118" t="s">
        <v>28</v>
      </c>
      <c r="B55" s="300" t="s">
        <v>8</v>
      </c>
      <c r="C55" s="301"/>
      <c r="D55" s="301"/>
      <c r="E55" s="301"/>
      <c r="F55" s="295"/>
      <c r="G55" s="115"/>
      <c r="H55" s="70"/>
      <c r="I55" s="70"/>
      <c r="J55" s="71"/>
      <c r="K55" s="71"/>
      <c r="T55" s="52"/>
      <c r="U55" s="52"/>
      <c r="V55" s="52"/>
      <c r="W55" s="2"/>
      <c r="X55" s="2"/>
      <c r="Y55" s="2"/>
      <c r="Z55" s="2"/>
      <c r="AB55" s="2"/>
      <c r="AC55" s="2"/>
      <c r="AD55" s="2"/>
    </row>
    <row r="56" spans="1:30" ht="33.75" customHeight="1" x14ac:dyDescent="0.35">
      <c r="A56" s="89" t="s">
        <v>27</v>
      </c>
      <c r="B56" s="98"/>
      <c r="C56" s="15"/>
      <c r="D56" s="15"/>
      <c r="E56" s="15"/>
      <c r="F56" s="15"/>
      <c r="G56" s="100" t="s">
        <v>10</v>
      </c>
      <c r="I56" s="54"/>
      <c r="J56" s="54"/>
      <c r="K56" s="54"/>
      <c r="L56" s="54"/>
      <c r="M56" s="72"/>
      <c r="N56" s="72"/>
      <c r="O56" s="72"/>
      <c r="P56" s="54"/>
      <c r="Q56" s="54"/>
      <c r="R56" s="73"/>
      <c r="S56" s="73"/>
      <c r="T56" s="73"/>
      <c r="U56" s="2"/>
      <c r="V56" s="2"/>
      <c r="W56" s="2"/>
      <c r="X56" s="2"/>
      <c r="Z56" s="2"/>
      <c r="AA56" s="2"/>
      <c r="AB56" s="2"/>
    </row>
    <row r="57" spans="1:30" ht="33.75" customHeight="1" x14ac:dyDescent="0.35">
      <c r="A57" s="89" t="s">
        <v>11</v>
      </c>
      <c r="B57" s="98">
        <v>1</v>
      </c>
      <c r="C57" s="56">
        <v>2</v>
      </c>
      <c r="D57" s="56">
        <v>3</v>
      </c>
      <c r="E57" s="56">
        <v>4</v>
      </c>
      <c r="F57" s="56">
        <v>5</v>
      </c>
      <c r="G57" s="100"/>
      <c r="H57" s="54"/>
      <c r="I57" s="54"/>
      <c r="J57" s="54"/>
      <c r="K57" s="54"/>
      <c r="L57" s="54"/>
      <c r="M57" s="72"/>
      <c r="N57" s="72"/>
      <c r="O57" s="72"/>
      <c r="P57" s="54"/>
      <c r="Q57" s="54"/>
      <c r="R57" s="73"/>
      <c r="S57" s="73"/>
      <c r="T57" s="73"/>
      <c r="U57" s="2"/>
      <c r="V57" s="2"/>
      <c r="W57" s="2"/>
      <c r="X57" s="2"/>
      <c r="Y57" s="2"/>
      <c r="Z57" s="2"/>
      <c r="AA57" s="2"/>
      <c r="AB57" s="2"/>
    </row>
    <row r="58" spans="1:30" ht="33.75" customHeight="1" x14ac:dyDescent="0.35">
      <c r="A58" s="91" t="s">
        <v>12</v>
      </c>
      <c r="B58" s="79">
        <v>34.200000000000003</v>
      </c>
      <c r="C58" s="79">
        <v>50.7</v>
      </c>
      <c r="D58" s="79">
        <v>38.299999999999997</v>
      </c>
      <c r="E58" s="79">
        <v>36.200000000000003</v>
      </c>
      <c r="F58" s="79"/>
      <c r="G58" s="101">
        <f t="shared" ref="G58:G65" si="21">SUM(B58:F58)</f>
        <v>159.4</v>
      </c>
      <c r="H58" s="74"/>
      <c r="I58" s="2"/>
      <c r="J58" s="54"/>
      <c r="K58" s="54"/>
      <c r="L58" s="54"/>
      <c r="M58" s="72"/>
      <c r="N58" s="72"/>
      <c r="O58" s="72"/>
      <c r="P58" s="54"/>
      <c r="Q58" s="54"/>
      <c r="R58" s="73"/>
      <c r="S58" s="73"/>
      <c r="T58" s="73"/>
      <c r="U58" s="2"/>
      <c r="V58" s="2"/>
      <c r="W58" s="2"/>
      <c r="X58" s="2"/>
      <c r="Y58" s="2"/>
      <c r="Z58" s="2"/>
      <c r="AA58" s="2"/>
      <c r="AB58" s="2"/>
    </row>
    <row r="59" spans="1:30" ht="33.75" customHeight="1" x14ac:dyDescent="0.35">
      <c r="A59" s="92" t="s">
        <v>13</v>
      </c>
      <c r="B59" s="79">
        <v>34.200000000000003</v>
      </c>
      <c r="C59" s="79">
        <v>50.7</v>
      </c>
      <c r="D59" s="79">
        <v>38.299999999999997</v>
      </c>
      <c r="E59" s="79">
        <v>36.200000000000003</v>
      </c>
      <c r="F59" s="79"/>
      <c r="G59" s="101">
        <f t="shared" si="21"/>
        <v>159.4</v>
      </c>
      <c r="H59" s="74"/>
      <c r="I59" s="2"/>
      <c r="J59" s="54"/>
      <c r="K59" s="54"/>
      <c r="L59" s="54"/>
      <c r="M59" s="72"/>
      <c r="N59" s="72"/>
      <c r="O59" s="72"/>
      <c r="P59" s="54"/>
      <c r="Q59" s="54"/>
      <c r="R59" s="73"/>
      <c r="S59" s="73"/>
      <c r="T59" s="73"/>
      <c r="U59" s="2"/>
      <c r="V59" s="2"/>
      <c r="W59" s="2"/>
      <c r="X59" s="2"/>
      <c r="Y59" s="2"/>
      <c r="Z59" s="2"/>
      <c r="AA59" s="2"/>
      <c r="AB59" s="2"/>
    </row>
    <row r="60" spans="1:30" ht="33.75" customHeight="1" x14ac:dyDescent="0.35">
      <c r="A60" s="91" t="s">
        <v>14</v>
      </c>
      <c r="B60" s="79"/>
      <c r="C60" s="23"/>
      <c r="D60" s="23"/>
      <c r="E60" s="23"/>
      <c r="F60" s="23"/>
      <c r="G60" s="101">
        <f t="shared" si="21"/>
        <v>0</v>
      </c>
      <c r="H60" s="74"/>
      <c r="I60" s="2"/>
      <c r="J60" s="54"/>
      <c r="K60" s="54"/>
      <c r="L60" s="54"/>
      <c r="M60" s="72"/>
      <c r="N60" s="72"/>
      <c r="O60" s="72"/>
      <c r="P60" s="54"/>
      <c r="Q60" s="54"/>
      <c r="R60" s="73"/>
      <c r="S60" s="73"/>
      <c r="T60" s="73"/>
      <c r="U60" s="2"/>
      <c r="V60" s="2"/>
      <c r="W60" s="2"/>
      <c r="X60" s="2"/>
      <c r="Y60" s="2"/>
      <c r="Z60" s="2"/>
      <c r="AA60" s="2"/>
      <c r="AB60" s="2"/>
    </row>
    <row r="61" spans="1:30" ht="33.75" customHeight="1" x14ac:dyDescent="0.35">
      <c r="A61" s="92" t="s">
        <v>15</v>
      </c>
      <c r="B61" s="79">
        <v>36.9</v>
      </c>
      <c r="C61" s="79">
        <v>54.7</v>
      </c>
      <c r="D61" s="79">
        <v>41.3</v>
      </c>
      <c r="E61" s="79">
        <v>39</v>
      </c>
      <c r="F61" s="79"/>
      <c r="G61" s="101">
        <f t="shared" si="21"/>
        <v>171.89999999999998</v>
      </c>
      <c r="H61" s="74"/>
      <c r="I61" s="2"/>
      <c r="J61" s="54"/>
      <c r="K61" s="54"/>
      <c r="L61" s="54"/>
      <c r="M61" s="72"/>
      <c r="N61" s="72"/>
      <c r="O61" s="72"/>
      <c r="P61" s="54"/>
      <c r="Q61" s="54"/>
      <c r="R61" s="73"/>
      <c r="S61" s="73"/>
      <c r="T61" s="73"/>
      <c r="U61" s="3"/>
      <c r="V61" s="3"/>
      <c r="W61" s="2"/>
      <c r="X61" s="2"/>
      <c r="Y61" s="2"/>
      <c r="Z61" s="2"/>
      <c r="AA61" s="2"/>
      <c r="AB61" s="2"/>
    </row>
    <row r="62" spans="1:30" ht="33.75" customHeight="1" x14ac:dyDescent="0.35">
      <c r="A62" s="91" t="s">
        <v>16</v>
      </c>
      <c r="B62" s="79">
        <v>36.9</v>
      </c>
      <c r="C62" s="79">
        <v>54.7</v>
      </c>
      <c r="D62" s="79">
        <v>41.3</v>
      </c>
      <c r="E62" s="79">
        <v>39</v>
      </c>
      <c r="F62" s="79"/>
      <c r="G62" s="101">
        <f t="shared" si="21"/>
        <v>171.89999999999998</v>
      </c>
      <c r="H62" s="74"/>
      <c r="I62" s="2"/>
      <c r="J62" s="54"/>
      <c r="K62" s="54"/>
      <c r="L62" s="54"/>
      <c r="M62" s="72"/>
      <c r="N62" s="72"/>
      <c r="O62" s="72"/>
      <c r="P62" s="54"/>
      <c r="Q62" s="54"/>
      <c r="R62" s="73"/>
      <c r="S62" s="73"/>
      <c r="T62" s="73"/>
      <c r="U62" s="3"/>
      <c r="V62" s="3"/>
      <c r="W62" s="2"/>
      <c r="X62" s="2"/>
      <c r="Y62" s="2"/>
      <c r="Z62" s="2"/>
      <c r="AA62" s="2"/>
      <c r="AB62" s="2"/>
    </row>
    <row r="63" spans="1:30" ht="33.75" customHeight="1" x14ac:dyDescent="0.35">
      <c r="A63" s="92" t="s">
        <v>17</v>
      </c>
      <c r="B63" s="79"/>
      <c r="C63" s="79"/>
      <c r="D63" s="79"/>
      <c r="E63" s="79"/>
      <c r="F63" s="79"/>
      <c r="G63" s="101">
        <f t="shared" si="21"/>
        <v>0</v>
      </c>
      <c r="H63" s="74"/>
      <c r="I63" s="2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3"/>
      <c r="V63" s="3"/>
      <c r="Y63" s="2"/>
      <c r="Z63" s="2"/>
      <c r="AA63" s="2"/>
      <c r="AB63" s="2"/>
    </row>
    <row r="64" spans="1:30" ht="33.75" customHeight="1" x14ac:dyDescent="0.35">
      <c r="A64" s="91" t="s">
        <v>18</v>
      </c>
      <c r="B64" s="79">
        <v>36.9</v>
      </c>
      <c r="C64" s="79">
        <v>54.7</v>
      </c>
      <c r="D64" s="79">
        <v>41.3</v>
      </c>
      <c r="E64" s="79">
        <v>39</v>
      </c>
      <c r="F64" s="79"/>
      <c r="G64" s="101">
        <f t="shared" si="21"/>
        <v>171.89999999999998</v>
      </c>
      <c r="H64" s="74"/>
      <c r="I64" s="2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3"/>
      <c r="V64" s="3"/>
      <c r="Y64" s="2"/>
      <c r="Z64" s="2"/>
      <c r="AA64" s="2"/>
      <c r="AB64" s="2"/>
    </row>
    <row r="65" spans="1:28" ht="33.75" customHeight="1" x14ac:dyDescent="0.35">
      <c r="A65" s="119" t="s">
        <v>10</v>
      </c>
      <c r="B65" s="81">
        <f>SUM(B58:B64)</f>
        <v>179.10000000000002</v>
      </c>
      <c r="C65" s="27">
        <f t="shared" ref="C65:F65" si="22">SUM(C58:C64)</f>
        <v>265.5</v>
      </c>
      <c r="D65" s="27">
        <f t="shared" si="22"/>
        <v>200.5</v>
      </c>
      <c r="E65" s="27">
        <f t="shared" si="22"/>
        <v>189.4</v>
      </c>
      <c r="F65" s="27">
        <f t="shared" si="22"/>
        <v>0</v>
      </c>
      <c r="G65" s="101">
        <f t="shared" si="21"/>
        <v>834.5</v>
      </c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3"/>
      <c r="V65" s="3"/>
      <c r="W65" s="3"/>
      <c r="X65" s="3"/>
      <c r="Y65" s="2"/>
      <c r="Z65" s="2"/>
      <c r="AA65" s="2"/>
      <c r="AB65" s="2"/>
    </row>
    <row r="66" spans="1:28" ht="33.75" customHeight="1" x14ac:dyDescent="0.35">
      <c r="A66" s="93" t="s">
        <v>19</v>
      </c>
      <c r="B66" s="82">
        <v>68</v>
      </c>
      <c r="C66" s="30">
        <v>68</v>
      </c>
      <c r="D66" s="30">
        <v>68</v>
      </c>
      <c r="E66" s="30">
        <v>68</v>
      </c>
      <c r="F66" s="30"/>
      <c r="G66" s="102">
        <f>+((G65/G67)/7)*1000</f>
        <v>68.005867492461903</v>
      </c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3"/>
      <c r="V66" s="3"/>
      <c r="W66" s="3"/>
      <c r="X66" s="3"/>
      <c r="Y66" s="2"/>
      <c r="Z66" s="2"/>
      <c r="AA66" s="2"/>
      <c r="AB66" s="2"/>
    </row>
    <row r="67" spans="1:28" ht="33.75" customHeight="1" x14ac:dyDescent="0.35">
      <c r="A67" s="94" t="s">
        <v>20</v>
      </c>
      <c r="B67" s="106">
        <v>376</v>
      </c>
      <c r="C67" s="65">
        <v>558</v>
      </c>
      <c r="D67" s="65">
        <v>421</v>
      </c>
      <c r="E67" s="65">
        <v>398</v>
      </c>
      <c r="F67" s="65"/>
      <c r="G67" s="112">
        <f>SUM(B67:F67)</f>
        <v>1753</v>
      </c>
      <c r="I67" s="75"/>
      <c r="M67" s="3"/>
      <c r="N67" s="3"/>
      <c r="O67" s="3"/>
      <c r="P67" s="3"/>
      <c r="Q67" s="3"/>
    </row>
    <row r="68" spans="1:28" ht="33.75" customHeight="1" x14ac:dyDescent="0.35">
      <c r="A68" s="95" t="s">
        <v>21</v>
      </c>
      <c r="B68" s="84">
        <f t="shared" ref="B68:F68" si="23">((B67*B66)*7/1000-B58-B59)/3</f>
        <v>36.858666666666672</v>
      </c>
      <c r="C68" s="38">
        <f t="shared" si="23"/>
        <v>54.736000000000011</v>
      </c>
      <c r="D68" s="38">
        <f t="shared" si="23"/>
        <v>41.265333333333338</v>
      </c>
      <c r="E68" s="38">
        <f t="shared" si="23"/>
        <v>39.015999999999998</v>
      </c>
      <c r="F68" s="38">
        <f t="shared" si="23"/>
        <v>0</v>
      </c>
      <c r="G68" s="116">
        <f>((G65*1000)/G67)/7</f>
        <v>68.005867492461903</v>
      </c>
      <c r="M68" s="3"/>
      <c r="N68" s="3"/>
      <c r="O68" s="3"/>
      <c r="P68" s="3"/>
      <c r="Q68" s="3"/>
    </row>
    <row r="69" spans="1:28" ht="33.75" customHeight="1" x14ac:dyDescent="0.35">
      <c r="A69" s="96" t="s">
        <v>22</v>
      </c>
      <c r="B69" s="85">
        <f>((B67*B66)*7)/1000</f>
        <v>178.976</v>
      </c>
      <c r="C69" s="42">
        <f>((C67*C66)*7)/1000</f>
        <v>265.608</v>
      </c>
      <c r="D69" s="42">
        <f>((D67*D66)*7)/1000</f>
        <v>200.39599999999999</v>
      </c>
      <c r="E69" s="42">
        <f>((E67*E66)*7)/1000</f>
        <v>189.44800000000001</v>
      </c>
      <c r="F69" s="42">
        <f>((F67*F66)*7)/1000</f>
        <v>0</v>
      </c>
      <c r="G69" s="87"/>
      <c r="H69" s="50"/>
      <c r="Q69" s="3"/>
    </row>
    <row r="70" spans="1:28" ht="33.75" customHeight="1" thickBot="1" x14ac:dyDescent="0.4">
      <c r="A70" s="97" t="s">
        <v>23</v>
      </c>
      <c r="B70" s="86">
        <f>+(B65/B67)/7*1000</f>
        <v>68.047112462006098</v>
      </c>
      <c r="C70" s="47">
        <f>+(C65/C67)/7*1000</f>
        <v>67.972350230414747</v>
      </c>
      <c r="D70" s="47">
        <f>+(D65/D67)/7*1000</f>
        <v>68.035290125551398</v>
      </c>
      <c r="E70" s="47">
        <f>+(E65/E67)/7*1000</f>
        <v>67.982770997846373</v>
      </c>
      <c r="F70" s="47" t="e">
        <f>+(F65/F67)/7*1000</f>
        <v>#DIV/0!</v>
      </c>
      <c r="G70" s="117"/>
      <c r="Q70" s="3"/>
    </row>
    <row r="71" spans="1:28" ht="33.75" customHeight="1" x14ac:dyDescent="0.35"/>
    <row r="72" spans="1:28" ht="33.75" customHeight="1" x14ac:dyDescent="0.35">
      <c r="B72" s="54"/>
      <c r="C72" s="54"/>
      <c r="D72" s="54"/>
      <c r="E72" s="54"/>
      <c r="F72" s="54"/>
      <c r="G72" s="54"/>
      <c r="H72" s="54"/>
      <c r="I72" s="66"/>
    </row>
    <row r="73" spans="1:28" ht="33.75" customHeight="1" x14ac:dyDescent="0.35"/>
    <row r="74" spans="1:28" ht="33.75" customHeight="1" x14ac:dyDescent="0.35">
      <c r="A74" s="54"/>
      <c r="B74" s="73"/>
      <c r="C74" s="73"/>
      <c r="D74" s="73"/>
      <c r="E74" s="73"/>
      <c r="F74" s="73"/>
      <c r="G74" s="73"/>
      <c r="H74" s="54"/>
      <c r="I74" s="54"/>
      <c r="J74" s="54"/>
    </row>
    <row r="75" spans="1:28" ht="33.75" customHeight="1" x14ac:dyDescent="0.35">
      <c r="A75" s="54"/>
      <c r="B75" s="54"/>
      <c r="C75" s="54"/>
      <c r="D75" s="54"/>
      <c r="E75" s="54"/>
      <c r="F75" s="54"/>
      <c r="G75" s="54"/>
      <c r="H75" s="54"/>
      <c r="I75" s="54"/>
      <c r="J75" s="54"/>
    </row>
    <row r="76" spans="1:28" ht="33.75" customHeight="1" x14ac:dyDescent="0.35">
      <c r="A76" s="54"/>
      <c r="B76" s="54"/>
      <c r="C76" s="54"/>
      <c r="D76" s="54"/>
      <c r="E76" s="54"/>
      <c r="F76" s="54"/>
      <c r="G76" s="54"/>
      <c r="H76" s="54"/>
      <c r="I76" s="54"/>
      <c r="J76" s="54"/>
    </row>
    <row r="77" spans="1:28" ht="33.75" customHeight="1" x14ac:dyDescent="0.35">
      <c r="A77" s="54"/>
      <c r="B77" s="54"/>
      <c r="C77" s="54"/>
      <c r="D77" s="54"/>
      <c r="E77" s="54"/>
      <c r="F77" s="54"/>
      <c r="G77" s="54"/>
      <c r="H77" s="54"/>
      <c r="I77" s="54"/>
      <c r="J77" s="54"/>
    </row>
    <row r="78" spans="1:28" ht="33.75" customHeight="1" x14ac:dyDescent="0.35">
      <c r="A78" s="54"/>
      <c r="B78" s="54"/>
      <c r="C78" s="54"/>
      <c r="D78" s="54"/>
      <c r="E78" s="54"/>
      <c r="F78" s="54"/>
      <c r="G78" s="54"/>
      <c r="H78" s="54"/>
      <c r="I78" s="54"/>
      <c r="J78" s="54"/>
    </row>
    <row r="79" spans="1:28" ht="33.75" customHeight="1" x14ac:dyDescent="0.35">
      <c r="A79" s="54"/>
      <c r="B79" s="54"/>
      <c r="C79" s="54"/>
      <c r="D79" s="54"/>
      <c r="E79" s="54"/>
      <c r="F79" s="54"/>
      <c r="G79" s="54"/>
      <c r="H79" s="54"/>
      <c r="I79" s="54"/>
      <c r="J79" s="54"/>
    </row>
    <row r="80" spans="1:28" ht="33.75" customHeight="1" x14ac:dyDescent="0.35"/>
    <row r="81" ht="33.75" customHeight="1" x14ac:dyDescent="0.35"/>
    <row r="82" ht="33.75" customHeight="1" x14ac:dyDescent="0.35"/>
    <row r="83" ht="33.75" customHeight="1" x14ac:dyDescent="0.35"/>
    <row r="84" ht="33.75" customHeight="1" x14ac:dyDescent="0.35"/>
    <row r="85" ht="33.75" customHeight="1" x14ac:dyDescent="0.35"/>
    <row r="86" ht="33.75" customHeight="1" x14ac:dyDescent="0.35"/>
    <row r="87" ht="33.75" customHeight="1" x14ac:dyDescent="0.35"/>
    <row r="88" ht="33.75" customHeight="1" x14ac:dyDescent="0.35"/>
    <row r="89" ht="33.75" customHeight="1" x14ac:dyDescent="0.35"/>
    <row r="90" ht="33.75" customHeight="1" x14ac:dyDescent="0.35"/>
    <row r="91" ht="33.75" customHeight="1" x14ac:dyDescent="0.35"/>
    <row r="92" ht="33.75" customHeight="1" x14ac:dyDescent="0.35"/>
    <row r="93" ht="33.75" customHeight="1" x14ac:dyDescent="0.35"/>
    <row r="94" ht="33.75" customHeight="1" x14ac:dyDescent="0.35"/>
    <row r="95" ht="33.75" customHeight="1" x14ac:dyDescent="0.35"/>
    <row r="96" ht="33.75" customHeight="1" x14ac:dyDescent="0.35"/>
    <row r="97" ht="33.75" customHeight="1" x14ac:dyDescent="0.35"/>
    <row r="98" ht="33.75" customHeight="1" x14ac:dyDescent="0.35"/>
    <row r="99" ht="33.75" customHeight="1" x14ac:dyDescent="0.35"/>
    <row r="100" ht="33.75" customHeight="1" x14ac:dyDescent="0.35"/>
    <row r="101" ht="33.75" customHeight="1" x14ac:dyDescent="0.35"/>
    <row r="102" ht="33.75" customHeight="1" x14ac:dyDescent="0.35"/>
    <row r="103" ht="33.75" customHeight="1" x14ac:dyDescent="0.35"/>
    <row r="104" ht="33.75" customHeight="1" x14ac:dyDescent="0.35"/>
    <row r="105" ht="33.75" customHeight="1" x14ac:dyDescent="0.35"/>
    <row r="106" ht="33.75" customHeight="1" x14ac:dyDescent="0.35"/>
    <row r="107" ht="33.75" customHeight="1" x14ac:dyDescent="0.35"/>
    <row r="108" ht="33.75" customHeight="1" x14ac:dyDescent="0.35"/>
    <row r="109" ht="33.75" customHeight="1" x14ac:dyDescent="0.35"/>
    <row r="110" ht="33.75" customHeight="1" x14ac:dyDescent="0.35"/>
    <row r="111" ht="33.75" customHeight="1" x14ac:dyDescent="0.35"/>
    <row r="112" ht="33.75" customHeight="1" x14ac:dyDescent="0.35"/>
    <row r="113" ht="33.75" customHeight="1" x14ac:dyDescent="0.35"/>
    <row r="114" ht="33.75" customHeight="1" x14ac:dyDescent="0.35"/>
    <row r="115" ht="33.75" customHeight="1" x14ac:dyDescent="0.35"/>
    <row r="116" ht="33.75" customHeight="1" x14ac:dyDescent="0.35"/>
    <row r="117" ht="33.75" customHeight="1" x14ac:dyDescent="0.35"/>
    <row r="118" ht="33.75" customHeight="1" x14ac:dyDescent="0.35"/>
    <row r="119" ht="33.75" customHeight="1" x14ac:dyDescent="0.35"/>
    <row r="120" ht="33.75" customHeight="1" x14ac:dyDescent="0.35"/>
    <row r="121" ht="33.75" customHeight="1" x14ac:dyDescent="0.35"/>
    <row r="122" ht="33.75" customHeight="1" x14ac:dyDescent="0.35"/>
    <row r="123" ht="33.75" customHeight="1" x14ac:dyDescent="0.35"/>
    <row r="124" ht="33.75" customHeight="1" x14ac:dyDescent="0.35"/>
    <row r="125" ht="33.75" customHeight="1" x14ac:dyDescent="0.35"/>
    <row r="126" ht="33.75" customHeight="1" x14ac:dyDescent="0.35"/>
    <row r="127" ht="33.75" customHeight="1" x14ac:dyDescent="0.35"/>
    <row r="128" ht="33.75" customHeight="1" x14ac:dyDescent="0.35"/>
    <row r="129" ht="33.75" customHeight="1" x14ac:dyDescent="0.35"/>
    <row r="130" ht="33.75" customHeight="1" x14ac:dyDescent="0.35"/>
    <row r="131" ht="33.75" customHeight="1" x14ac:dyDescent="0.35"/>
    <row r="132" ht="33.75" customHeight="1" x14ac:dyDescent="0.35"/>
    <row r="133" ht="33.75" customHeight="1" x14ac:dyDescent="0.35"/>
    <row r="134" ht="33.75" customHeight="1" x14ac:dyDescent="0.35"/>
    <row r="135" ht="33.75" customHeight="1" x14ac:dyDescent="0.35"/>
    <row r="136" ht="33.75" customHeight="1" x14ac:dyDescent="0.35"/>
    <row r="137" ht="33.75" customHeight="1" x14ac:dyDescent="0.35"/>
    <row r="138" ht="33.75" customHeight="1" x14ac:dyDescent="0.35"/>
    <row r="139" ht="33.75" customHeight="1" x14ac:dyDescent="0.35"/>
    <row r="140" ht="33.75" customHeight="1" x14ac:dyDescent="0.35"/>
    <row r="141" ht="33.75" customHeight="1" x14ac:dyDescent="0.35"/>
    <row r="142" ht="33.75" customHeight="1" x14ac:dyDescent="0.35"/>
    <row r="143" ht="33.75" customHeight="1" x14ac:dyDescent="0.35"/>
    <row r="144" ht="33.75" customHeight="1" x14ac:dyDescent="0.35"/>
    <row r="145" ht="33.75" customHeight="1" x14ac:dyDescent="0.35"/>
    <row r="146" ht="33.75" customHeight="1" x14ac:dyDescent="0.35"/>
    <row r="147" ht="33.75" customHeight="1" x14ac:dyDescent="0.35"/>
    <row r="148" ht="33.75" customHeight="1" x14ac:dyDescent="0.35"/>
    <row r="149" ht="33.75" customHeight="1" x14ac:dyDescent="0.35"/>
    <row r="150" ht="33.75" customHeight="1" x14ac:dyDescent="0.35"/>
    <row r="151" ht="33.75" customHeight="1" x14ac:dyDescent="0.35"/>
    <row r="152" ht="33.75" customHeight="1" x14ac:dyDescent="0.35"/>
    <row r="153" ht="33.75" customHeight="1" x14ac:dyDescent="0.35"/>
    <row r="154" ht="33.75" customHeight="1" x14ac:dyDescent="0.35"/>
    <row r="155" ht="33.75" customHeight="1" x14ac:dyDescent="0.35"/>
    <row r="156" ht="33.75" customHeight="1" x14ac:dyDescent="0.35"/>
    <row r="157" ht="33.75" customHeight="1" x14ac:dyDescent="0.35"/>
    <row r="158" ht="33.75" customHeight="1" x14ac:dyDescent="0.35"/>
    <row r="159" ht="33.75" customHeight="1" x14ac:dyDescent="0.35"/>
    <row r="160" ht="33.75" customHeight="1" x14ac:dyDescent="0.35"/>
    <row r="161" ht="33.75" customHeight="1" x14ac:dyDescent="0.35"/>
    <row r="162" ht="33.75" customHeight="1" x14ac:dyDescent="0.35"/>
    <row r="163" ht="33.75" customHeight="1" x14ac:dyDescent="0.35"/>
    <row r="164" ht="33.75" customHeight="1" x14ac:dyDescent="0.35"/>
    <row r="165" ht="33.75" customHeight="1" x14ac:dyDescent="0.35"/>
    <row r="166" ht="33.75" customHeight="1" x14ac:dyDescent="0.35"/>
    <row r="167" ht="33.75" customHeight="1" x14ac:dyDescent="0.35"/>
    <row r="168" ht="33.75" customHeight="1" x14ac:dyDescent="0.35"/>
    <row r="169" ht="33.75" customHeight="1" x14ac:dyDescent="0.35"/>
    <row r="170" ht="33.75" customHeight="1" x14ac:dyDescent="0.35"/>
    <row r="171" ht="33.75" customHeight="1" x14ac:dyDescent="0.35"/>
    <row r="172" ht="33.75" customHeight="1" x14ac:dyDescent="0.35"/>
    <row r="173" ht="33.75" customHeight="1" x14ac:dyDescent="0.35"/>
    <row r="174" ht="33.75" customHeight="1" x14ac:dyDescent="0.35"/>
    <row r="175" ht="33.75" customHeight="1" x14ac:dyDescent="0.35"/>
    <row r="176" ht="33.75" customHeight="1" x14ac:dyDescent="0.35"/>
    <row r="177" ht="33.75" customHeight="1" x14ac:dyDescent="0.35"/>
    <row r="178" ht="33.75" customHeight="1" x14ac:dyDescent="0.35"/>
    <row r="179" ht="33.75" customHeight="1" x14ac:dyDescent="0.35"/>
    <row r="180" ht="33.75" customHeight="1" x14ac:dyDescent="0.35"/>
    <row r="181" ht="33.75" customHeight="1" x14ac:dyDescent="0.35"/>
    <row r="182" ht="33.75" customHeight="1" x14ac:dyDescent="0.35"/>
    <row r="183" ht="33.75" customHeight="1" x14ac:dyDescent="0.35"/>
    <row r="184" ht="33.75" customHeight="1" x14ac:dyDescent="0.35"/>
    <row r="185" ht="33.75" customHeight="1" x14ac:dyDescent="0.35"/>
    <row r="186" ht="33.75" customHeight="1" x14ac:dyDescent="0.35"/>
    <row r="187" ht="33.75" customHeight="1" x14ac:dyDescent="0.35"/>
    <row r="188" ht="33.75" customHeight="1" x14ac:dyDescent="0.35"/>
    <row r="189" ht="33.75" customHeight="1" x14ac:dyDescent="0.35"/>
    <row r="190" ht="33.75" customHeight="1" x14ac:dyDescent="0.35"/>
    <row r="191" ht="33.75" customHeight="1" x14ac:dyDescent="0.35"/>
    <row r="192" ht="33.75" customHeight="1" x14ac:dyDescent="0.35"/>
    <row r="193" ht="33.75" customHeight="1" x14ac:dyDescent="0.35"/>
    <row r="194" ht="33.75" customHeight="1" x14ac:dyDescent="0.35"/>
    <row r="195" ht="33.75" customHeight="1" x14ac:dyDescent="0.35"/>
    <row r="196" ht="33.75" customHeight="1" x14ac:dyDescent="0.35"/>
    <row r="197" ht="33.75" customHeight="1" x14ac:dyDescent="0.35"/>
    <row r="198" ht="33.75" customHeight="1" x14ac:dyDescent="0.35"/>
    <row r="199" ht="33.75" customHeight="1" x14ac:dyDescent="0.35"/>
    <row r="200" ht="33.75" customHeight="1" x14ac:dyDescent="0.35"/>
    <row r="201" ht="33.75" customHeight="1" x14ac:dyDescent="0.35"/>
    <row r="202" ht="33.75" customHeight="1" x14ac:dyDescent="0.35"/>
    <row r="203" ht="33.75" customHeight="1" x14ac:dyDescent="0.35"/>
    <row r="204" ht="33.75" customHeight="1" x14ac:dyDescent="0.35"/>
    <row r="205" ht="33.75" customHeight="1" x14ac:dyDescent="0.35"/>
    <row r="206" ht="33.75" customHeight="1" x14ac:dyDescent="0.35"/>
    <row r="207" ht="33.75" customHeight="1" x14ac:dyDescent="0.35"/>
    <row r="208" ht="33.75" customHeight="1" x14ac:dyDescent="0.35"/>
    <row r="209" ht="33.75" customHeight="1" x14ac:dyDescent="0.35"/>
    <row r="210" ht="33.75" customHeight="1" x14ac:dyDescent="0.35"/>
    <row r="211" ht="33.75" customHeight="1" x14ac:dyDescent="0.35"/>
    <row r="212" ht="33.75" customHeight="1" x14ac:dyDescent="0.35"/>
    <row r="213" ht="33.75" customHeight="1" x14ac:dyDescent="0.35"/>
    <row r="214" ht="33.75" customHeight="1" x14ac:dyDescent="0.35"/>
    <row r="215" ht="33.75" customHeight="1" x14ac:dyDescent="0.35"/>
    <row r="216" ht="33.75" customHeight="1" x14ac:dyDescent="0.35"/>
    <row r="217" ht="33.75" customHeight="1" x14ac:dyDescent="0.35"/>
    <row r="218" ht="33.75" customHeight="1" x14ac:dyDescent="0.35"/>
    <row r="219" ht="33.75" customHeight="1" x14ac:dyDescent="0.35"/>
    <row r="220" ht="33.75" customHeight="1" x14ac:dyDescent="0.35"/>
    <row r="221" ht="33.75" customHeight="1" x14ac:dyDescent="0.35"/>
    <row r="222" ht="33.75" customHeight="1" x14ac:dyDescent="0.35"/>
    <row r="223" ht="33.75" customHeight="1" x14ac:dyDescent="0.35"/>
    <row r="224" ht="33.75" customHeight="1" x14ac:dyDescent="0.35"/>
    <row r="225" ht="33.75" customHeight="1" x14ac:dyDescent="0.35"/>
    <row r="226" ht="33.75" customHeight="1" x14ac:dyDescent="0.35"/>
    <row r="227" ht="33.75" customHeight="1" x14ac:dyDescent="0.35"/>
    <row r="228" ht="33.75" customHeight="1" x14ac:dyDescent="0.35"/>
    <row r="229" ht="33.75" customHeight="1" x14ac:dyDescent="0.35"/>
    <row r="230" ht="33.75" customHeight="1" x14ac:dyDescent="0.35"/>
    <row r="231" ht="33.75" customHeight="1" x14ac:dyDescent="0.35"/>
    <row r="232" ht="33.75" customHeight="1" x14ac:dyDescent="0.35"/>
    <row r="233" ht="33.75" customHeight="1" x14ac:dyDescent="0.35"/>
    <row r="234" ht="33.75" customHeight="1" x14ac:dyDescent="0.35"/>
    <row r="235" ht="33.75" customHeight="1" x14ac:dyDescent="0.35"/>
    <row r="236" ht="33.75" customHeight="1" x14ac:dyDescent="0.35"/>
    <row r="237" ht="33.75" customHeight="1" x14ac:dyDescent="0.35"/>
    <row r="238" ht="33.75" customHeight="1" x14ac:dyDescent="0.35"/>
    <row r="239" ht="33.75" customHeight="1" x14ac:dyDescent="0.35"/>
  </sheetData>
  <mergeCells count="10">
    <mergeCell ref="J54:K54"/>
    <mergeCell ref="B55:F55"/>
    <mergeCell ref="A3:C3"/>
    <mergeCell ref="E9:G9"/>
    <mergeCell ref="R9:S9"/>
    <mergeCell ref="K11:L11"/>
    <mergeCell ref="B15:L15"/>
    <mergeCell ref="M15:U15"/>
    <mergeCell ref="B36:G36"/>
    <mergeCell ref="K36:O3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9"/>
  <sheetViews>
    <sheetView topLeftCell="A21" zoomScale="30" zoomScaleNormal="30" workbookViewId="0">
      <selection activeCell="F48" sqref="F48"/>
    </sheetView>
  </sheetViews>
  <sheetFormatPr baseColWidth="10" defaultRowHeight="14.5" x14ac:dyDescent="0.35"/>
  <cols>
    <col min="1" max="1" width="52.453125" style="18" bestFit="1" customWidth="1"/>
    <col min="2" max="3" width="22.7265625" style="18" bestFit="1" customWidth="1"/>
    <col min="4" max="7" width="21.26953125" style="18" bestFit="1" customWidth="1"/>
    <col min="8" max="8" width="21.1796875" style="18" bestFit="1" customWidth="1"/>
    <col min="9" max="9" width="28.26953125" style="18" bestFit="1" customWidth="1"/>
    <col min="10" max="11" width="33.453125" style="18" bestFit="1" customWidth="1"/>
    <col min="12" max="12" width="21.26953125" style="18" bestFit="1" customWidth="1"/>
    <col min="13" max="14" width="21.26953125" style="18" customWidth="1"/>
    <col min="15" max="15" width="21.26953125" style="18" bestFit="1" customWidth="1"/>
    <col min="16" max="16" width="21.26953125" style="18" customWidth="1"/>
    <col min="17" max="17" width="27.81640625" style="18" customWidth="1"/>
    <col min="18" max="18" width="23.453125" style="18" customWidth="1"/>
    <col min="19" max="19" width="21.453125" style="18" customWidth="1"/>
    <col min="20" max="22" width="20.7265625" style="18" customWidth="1"/>
    <col min="23" max="23" width="32.26953125" style="18" bestFit="1" customWidth="1"/>
    <col min="24" max="24" width="20.7265625" style="18" customWidth="1"/>
    <col min="25" max="25" width="22" style="18" customWidth="1"/>
    <col min="26" max="29" width="21.26953125" style="18" customWidth="1"/>
    <col min="30" max="30" width="22.26953125" style="18" customWidth="1"/>
    <col min="31" max="32" width="11.453125" style="18"/>
    <col min="33" max="33" width="14.81640625" style="18" bestFit="1" customWidth="1"/>
    <col min="34" max="258" width="11.453125" style="18"/>
    <col min="259" max="259" width="34.453125" style="18" customWidth="1"/>
    <col min="260" max="261" width="19.453125" style="18" bestFit="1" customWidth="1"/>
    <col min="262" max="262" width="19.7265625" style="18" customWidth="1"/>
    <col min="263" max="264" width="20.453125" style="18" customWidth="1"/>
    <col min="265" max="266" width="19.7265625" style="18" customWidth="1"/>
    <col min="267" max="267" width="25.26953125" style="18" customWidth="1"/>
    <col min="268" max="268" width="26" style="18" customWidth="1"/>
    <col min="269" max="269" width="22.26953125" style="18" customWidth="1"/>
    <col min="270" max="270" width="24.81640625" style="18" customWidth="1"/>
    <col min="271" max="271" width="21.1796875" style="18" customWidth="1"/>
    <col min="272" max="272" width="21.453125" style="18" customWidth="1"/>
    <col min="273" max="273" width="27.81640625" style="18" customWidth="1"/>
    <col min="274" max="274" width="23.453125" style="18" customWidth="1"/>
    <col min="275" max="275" width="21.453125" style="18" customWidth="1"/>
    <col min="276" max="278" width="20.7265625" style="18" customWidth="1"/>
    <col min="279" max="279" width="32.26953125" style="18" bestFit="1" customWidth="1"/>
    <col min="280" max="280" width="20.7265625" style="18" customWidth="1"/>
    <col min="281" max="281" width="22" style="18" customWidth="1"/>
    <col min="282" max="285" width="21.26953125" style="18" customWidth="1"/>
    <col min="286" max="286" width="22.26953125" style="18" customWidth="1"/>
    <col min="287" max="288" width="11.453125" style="18"/>
    <col min="289" max="289" width="14.81640625" style="18" bestFit="1" customWidth="1"/>
    <col min="290" max="514" width="11.453125" style="18"/>
    <col min="515" max="515" width="34.453125" style="18" customWidth="1"/>
    <col min="516" max="517" width="19.453125" style="18" bestFit="1" customWidth="1"/>
    <col min="518" max="518" width="19.7265625" style="18" customWidth="1"/>
    <col min="519" max="520" width="20.453125" style="18" customWidth="1"/>
    <col min="521" max="522" width="19.7265625" style="18" customWidth="1"/>
    <col min="523" max="523" width="25.26953125" style="18" customWidth="1"/>
    <col min="524" max="524" width="26" style="18" customWidth="1"/>
    <col min="525" max="525" width="22.26953125" style="18" customWidth="1"/>
    <col min="526" max="526" width="24.81640625" style="18" customWidth="1"/>
    <col min="527" max="527" width="21.1796875" style="18" customWidth="1"/>
    <col min="528" max="528" width="21.453125" style="18" customWidth="1"/>
    <col min="529" max="529" width="27.81640625" style="18" customWidth="1"/>
    <col min="530" max="530" width="23.453125" style="18" customWidth="1"/>
    <col min="531" max="531" width="21.453125" style="18" customWidth="1"/>
    <col min="532" max="534" width="20.7265625" style="18" customWidth="1"/>
    <col min="535" max="535" width="32.26953125" style="18" bestFit="1" customWidth="1"/>
    <col min="536" max="536" width="20.7265625" style="18" customWidth="1"/>
    <col min="537" max="537" width="22" style="18" customWidth="1"/>
    <col min="538" max="541" width="21.26953125" style="18" customWidth="1"/>
    <col min="542" max="542" width="22.26953125" style="18" customWidth="1"/>
    <col min="543" max="544" width="11.453125" style="18"/>
    <col min="545" max="545" width="14.81640625" style="18" bestFit="1" customWidth="1"/>
    <col min="546" max="770" width="11.453125" style="18"/>
    <col min="771" max="771" width="34.453125" style="18" customWidth="1"/>
    <col min="772" max="773" width="19.453125" style="18" bestFit="1" customWidth="1"/>
    <col min="774" max="774" width="19.7265625" style="18" customWidth="1"/>
    <col min="775" max="776" width="20.453125" style="18" customWidth="1"/>
    <col min="777" max="778" width="19.7265625" style="18" customWidth="1"/>
    <col min="779" max="779" width="25.26953125" style="18" customWidth="1"/>
    <col min="780" max="780" width="26" style="18" customWidth="1"/>
    <col min="781" max="781" width="22.26953125" style="18" customWidth="1"/>
    <col min="782" max="782" width="24.81640625" style="18" customWidth="1"/>
    <col min="783" max="783" width="21.1796875" style="18" customWidth="1"/>
    <col min="784" max="784" width="21.453125" style="18" customWidth="1"/>
    <col min="785" max="785" width="27.81640625" style="18" customWidth="1"/>
    <col min="786" max="786" width="23.453125" style="18" customWidth="1"/>
    <col min="787" max="787" width="21.453125" style="18" customWidth="1"/>
    <col min="788" max="790" width="20.7265625" style="18" customWidth="1"/>
    <col min="791" max="791" width="32.26953125" style="18" bestFit="1" customWidth="1"/>
    <col min="792" max="792" width="20.7265625" style="18" customWidth="1"/>
    <col min="793" max="793" width="22" style="18" customWidth="1"/>
    <col min="794" max="797" width="21.26953125" style="18" customWidth="1"/>
    <col min="798" max="798" width="22.26953125" style="18" customWidth="1"/>
    <col min="799" max="800" width="11.453125" style="18"/>
    <col min="801" max="801" width="14.81640625" style="18" bestFit="1" customWidth="1"/>
    <col min="802" max="1026" width="11.453125" style="18"/>
    <col min="1027" max="1027" width="34.453125" style="18" customWidth="1"/>
    <col min="1028" max="1029" width="19.453125" style="18" bestFit="1" customWidth="1"/>
    <col min="1030" max="1030" width="19.7265625" style="18" customWidth="1"/>
    <col min="1031" max="1032" width="20.453125" style="18" customWidth="1"/>
    <col min="1033" max="1034" width="19.7265625" style="18" customWidth="1"/>
    <col min="1035" max="1035" width="25.26953125" style="18" customWidth="1"/>
    <col min="1036" max="1036" width="26" style="18" customWidth="1"/>
    <col min="1037" max="1037" width="22.26953125" style="18" customWidth="1"/>
    <col min="1038" max="1038" width="24.81640625" style="18" customWidth="1"/>
    <col min="1039" max="1039" width="21.1796875" style="18" customWidth="1"/>
    <col min="1040" max="1040" width="21.453125" style="18" customWidth="1"/>
    <col min="1041" max="1041" width="27.81640625" style="18" customWidth="1"/>
    <col min="1042" max="1042" width="23.453125" style="18" customWidth="1"/>
    <col min="1043" max="1043" width="21.453125" style="18" customWidth="1"/>
    <col min="1044" max="1046" width="20.7265625" style="18" customWidth="1"/>
    <col min="1047" max="1047" width="32.26953125" style="18" bestFit="1" customWidth="1"/>
    <col min="1048" max="1048" width="20.7265625" style="18" customWidth="1"/>
    <col min="1049" max="1049" width="22" style="18" customWidth="1"/>
    <col min="1050" max="1053" width="21.26953125" style="18" customWidth="1"/>
    <col min="1054" max="1054" width="22.26953125" style="18" customWidth="1"/>
    <col min="1055" max="1056" width="11.453125" style="18"/>
    <col min="1057" max="1057" width="14.81640625" style="18" bestFit="1" customWidth="1"/>
    <col min="1058" max="1282" width="11.453125" style="18"/>
    <col min="1283" max="1283" width="34.453125" style="18" customWidth="1"/>
    <col min="1284" max="1285" width="19.453125" style="18" bestFit="1" customWidth="1"/>
    <col min="1286" max="1286" width="19.7265625" style="18" customWidth="1"/>
    <col min="1287" max="1288" width="20.453125" style="18" customWidth="1"/>
    <col min="1289" max="1290" width="19.7265625" style="18" customWidth="1"/>
    <col min="1291" max="1291" width="25.26953125" style="18" customWidth="1"/>
    <col min="1292" max="1292" width="26" style="18" customWidth="1"/>
    <col min="1293" max="1293" width="22.26953125" style="18" customWidth="1"/>
    <col min="1294" max="1294" width="24.81640625" style="18" customWidth="1"/>
    <col min="1295" max="1295" width="21.1796875" style="18" customWidth="1"/>
    <col min="1296" max="1296" width="21.453125" style="18" customWidth="1"/>
    <col min="1297" max="1297" width="27.81640625" style="18" customWidth="1"/>
    <col min="1298" max="1298" width="23.453125" style="18" customWidth="1"/>
    <col min="1299" max="1299" width="21.453125" style="18" customWidth="1"/>
    <col min="1300" max="1302" width="20.7265625" style="18" customWidth="1"/>
    <col min="1303" max="1303" width="32.26953125" style="18" bestFit="1" customWidth="1"/>
    <col min="1304" max="1304" width="20.7265625" style="18" customWidth="1"/>
    <col min="1305" max="1305" width="22" style="18" customWidth="1"/>
    <col min="1306" max="1309" width="21.26953125" style="18" customWidth="1"/>
    <col min="1310" max="1310" width="22.26953125" style="18" customWidth="1"/>
    <col min="1311" max="1312" width="11.453125" style="18"/>
    <col min="1313" max="1313" width="14.81640625" style="18" bestFit="1" customWidth="1"/>
    <col min="1314" max="1538" width="11.453125" style="18"/>
    <col min="1539" max="1539" width="34.453125" style="18" customWidth="1"/>
    <col min="1540" max="1541" width="19.453125" style="18" bestFit="1" customWidth="1"/>
    <col min="1542" max="1542" width="19.7265625" style="18" customWidth="1"/>
    <col min="1543" max="1544" width="20.453125" style="18" customWidth="1"/>
    <col min="1545" max="1546" width="19.7265625" style="18" customWidth="1"/>
    <col min="1547" max="1547" width="25.26953125" style="18" customWidth="1"/>
    <col min="1548" max="1548" width="26" style="18" customWidth="1"/>
    <col min="1549" max="1549" width="22.26953125" style="18" customWidth="1"/>
    <col min="1550" max="1550" width="24.81640625" style="18" customWidth="1"/>
    <col min="1551" max="1551" width="21.1796875" style="18" customWidth="1"/>
    <col min="1552" max="1552" width="21.453125" style="18" customWidth="1"/>
    <col min="1553" max="1553" width="27.81640625" style="18" customWidth="1"/>
    <col min="1554" max="1554" width="23.453125" style="18" customWidth="1"/>
    <col min="1555" max="1555" width="21.453125" style="18" customWidth="1"/>
    <col min="1556" max="1558" width="20.7265625" style="18" customWidth="1"/>
    <col min="1559" max="1559" width="32.26953125" style="18" bestFit="1" customWidth="1"/>
    <col min="1560" max="1560" width="20.7265625" style="18" customWidth="1"/>
    <col min="1561" max="1561" width="22" style="18" customWidth="1"/>
    <col min="1562" max="1565" width="21.26953125" style="18" customWidth="1"/>
    <col min="1566" max="1566" width="22.26953125" style="18" customWidth="1"/>
    <col min="1567" max="1568" width="11.453125" style="18"/>
    <col min="1569" max="1569" width="14.81640625" style="18" bestFit="1" customWidth="1"/>
    <col min="1570" max="1794" width="11.453125" style="18"/>
    <col min="1795" max="1795" width="34.453125" style="18" customWidth="1"/>
    <col min="1796" max="1797" width="19.453125" style="18" bestFit="1" customWidth="1"/>
    <col min="1798" max="1798" width="19.7265625" style="18" customWidth="1"/>
    <col min="1799" max="1800" width="20.453125" style="18" customWidth="1"/>
    <col min="1801" max="1802" width="19.7265625" style="18" customWidth="1"/>
    <col min="1803" max="1803" width="25.26953125" style="18" customWidth="1"/>
    <col min="1804" max="1804" width="26" style="18" customWidth="1"/>
    <col min="1805" max="1805" width="22.26953125" style="18" customWidth="1"/>
    <col min="1806" max="1806" width="24.81640625" style="18" customWidth="1"/>
    <col min="1807" max="1807" width="21.1796875" style="18" customWidth="1"/>
    <col min="1808" max="1808" width="21.453125" style="18" customWidth="1"/>
    <col min="1809" max="1809" width="27.81640625" style="18" customWidth="1"/>
    <col min="1810" max="1810" width="23.453125" style="18" customWidth="1"/>
    <col min="1811" max="1811" width="21.453125" style="18" customWidth="1"/>
    <col min="1812" max="1814" width="20.7265625" style="18" customWidth="1"/>
    <col min="1815" max="1815" width="32.26953125" style="18" bestFit="1" customWidth="1"/>
    <col min="1816" max="1816" width="20.7265625" style="18" customWidth="1"/>
    <col min="1817" max="1817" width="22" style="18" customWidth="1"/>
    <col min="1818" max="1821" width="21.26953125" style="18" customWidth="1"/>
    <col min="1822" max="1822" width="22.26953125" style="18" customWidth="1"/>
    <col min="1823" max="1824" width="11.453125" style="18"/>
    <col min="1825" max="1825" width="14.81640625" style="18" bestFit="1" customWidth="1"/>
    <col min="1826" max="2050" width="11.453125" style="18"/>
    <col min="2051" max="2051" width="34.453125" style="18" customWidth="1"/>
    <col min="2052" max="2053" width="19.453125" style="18" bestFit="1" customWidth="1"/>
    <col min="2054" max="2054" width="19.7265625" style="18" customWidth="1"/>
    <col min="2055" max="2056" width="20.453125" style="18" customWidth="1"/>
    <col min="2057" max="2058" width="19.7265625" style="18" customWidth="1"/>
    <col min="2059" max="2059" width="25.26953125" style="18" customWidth="1"/>
    <col min="2060" max="2060" width="26" style="18" customWidth="1"/>
    <col min="2061" max="2061" width="22.26953125" style="18" customWidth="1"/>
    <col min="2062" max="2062" width="24.81640625" style="18" customWidth="1"/>
    <col min="2063" max="2063" width="21.1796875" style="18" customWidth="1"/>
    <col min="2064" max="2064" width="21.453125" style="18" customWidth="1"/>
    <col min="2065" max="2065" width="27.81640625" style="18" customWidth="1"/>
    <col min="2066" max="2066" width="23.453125" style="18" customWidth="1"/>
    <col min="2067" max="2067" width="21.453125" style="18" customWidth="1"/>
    <col min="2068" max="2070" width="20.7265625" style="18" customWidth="1"/>
    <col min="2071" max="2071" width="32.26953125" style="18" bestFit="1" customWidth="1"/>
    <col min="2072" max="2072" width="20.7265625" style="18" customWidth="1"/>
    <col min="2073" max="2073" width="22" style="18" customWidth="1"/>
    <col min="2074" max="2077" width="21.26953125" style="18" customWidth="1"/>
    <col min="2078" max="2078" width="22.26953125" style="18" customWidth="1"/>
    <col min="2079" max="2080" width="11.453125" style="18"/>
    <col min="2081" max="2081" width="14.81640625" style="18" bestFit="1" customWidth="1"/>
    <col min="2082" max="2306" width="11.453125" style="18"/>
    <col min="2307" max="2307" width="34.453125" style="18" customWidth="1"/>
    <col min="2308" max="2309" width="19.453125" style="18" bestFit="1" customWidth="1"/>
    <col min="2310" max="2310" width="19.7265625" style="18" customWidth="1"/>
    <col min="2311" max="2312" width="20.453125" style="18" customWidth="1"/>
    <col min="2313" max="2314" width="19.7265625" style="18" customWidth="1"/>
    <col min="2315" max="2315" width="25.26953125" style="18" customWidth="1"/>
    <col min="2316" max="2316" width="26" style="18" customWidth="1"/>
    <col min="2317" max="2317" width="22.26953125" style="18" customWidth="1"/>
    <col min="2318" max="2318" width="24.81640625" style="18" customWidth="1"/>
    <col min="2319" max="2319" width="21.1796875" style="18" customWidth="1"/>
    <col min="2320" max="2320" width="21.453125" style="18" customWidth="1"/>
    <col min="2321" max="2321" width="27.81640625" style="18" customWidth="1"/>
    <col min="2322" max="2322" width="23.453125" style="18" customWidth="1"/>
    <col min="2323" max="2323" width="21.453125" style="18" customWidth="1"/>
    <col min="2324" max="2326" width="20.7265625" style="18" customWidth="1"/>
    <col min="2327" max="2327" width="32.26953125" style="18" bestFit="1" customWidth="1"/>
    <col min="2328" max="2328" width="20.7265625" style="18" customWidth="1"/>
    <col min="2329" max="2329" width="22" style="18" customWidth="1"/>
    <col min="2330" max="2333" width="21.26953125" style="18" customWidth="1"/>
    <col min="2334" max="2334" width="22.26953125" style="18" customWidth="1"/>
    <col min="2335" max="2336" width="11.453125" style="18"/>
    <col min="2337" max="2337" width="14.81640625" style="18" bestFit="1" customWidth="1"/>
    <col min="2338" max="2562" width="11.453125" style="18"/>
    <col min="2563" max="2563" width="34.453125" style="18" customWidth="1"/>
    <col min="2564" max="2565" width="19.453125" style="18" bestFit="1" customWidth="1"/>
    <col min="2566" max="2566" width="19.7265625" style="18" customWidth="1"/>
    <col min="2567" max="2568" width="20.453125" style="18" customWidth="1"/>
    <col min="2569" max="2570" width="19.7265625" style="18" customWidth="1"/>
    <col min="2571" max="2571" width="25.26953125" style="18" customWidth="1"/>
    <col min="2572" max="2572" width="26" style="18" customWidth="1"/>
    <col min="2573" max="2573" width="22.26953125" style="18" customWidth="1"/>
    <col min="2574" max="2574" width="24.81640625" style="18" customWidth="1"/>
    <col min="2575" max="2575" width="21.1796875" style="18" customWidth="1"/>
    <col min="2576" max="2576" width="21.453125" style="18" customWidth="1"/>
    <col min="2577" max="2577" width="27.81640625" style="18" customWidth="1"/>
    <col min="2578" max="2578" width="23.453125" style="18" customWidth="1"/>
    <col min="2579" max="2579" width="21.453125" style="18" customWidth="1"/>
    <col min="2580" max="2582" width="20.7265625" style="18" customWidth="1"/>
    <col min="2583" max="2583" width="32.26953125" style="18" bestFit="1" customWidth="1"/>
    <col min="2584" max="2584" width="20.7265625" style="18" customWidth="1"/>
    <col min="2585" max="2585" width="22" style="18" customWidth="1"/>
    <col min="2586" max="2589" width="21.26953125" style="18" customWidth="1"/>
    <col min="2590" max="2590" width="22.26953125" style="18" customWidth="1"/>
    <col min="2591" max="2592" width="11.453125" style="18"/>
    <col min="2593" max="2593" width="14.81640625" style="18" bestFit="1" customWidth="1"/>
    <col min="2594" max="2818" width="11.453125" style="18"/>
    <col min="2819" max="2819" width="34.453125" style="18" customWidth="1"/>
    <col min="2820" max="2821" width="19.453125" style="18" bestFit="1" customWidth="1"/>
    <col min="2822" max="2822" width="19.7265625" style="18" customWidth="1"/>
    <col min="2823" max="2824" width="20.453125" style="18" customWidth="1"/>
    <col min="2825" max="2826" width="19.7265625" style="18" customWidth="1"/>
    <col min="2827" max="2827" width="25.26953125" style="18" customWidth="1"/>
    <col min="2828" max="2828" width="26" style="18" customWidth="1"/>
    <col min="2829" max="2829" width="22.26953125" style="18" customWidth="1"/>
    <col min="2830" max="2830" width="24.81640625" style="18" customWidth="1"/>
    <col min="2831" max="2831" width="21.1796875" style="18" customWidth="1"/>
    <col min="2832" max="2832" width="21.453125" style="18" customWidth="1"/>
    <col min="2833" max="2833" width="27.81640625" style="18" customWidth="1"/>
    <col min="2834" max="2834" width="23.453125" style="18" customWidth="1"/>
    <col min="2835" max="2835" width="21.453125" style="18" customWidth="1"/>
    <col min="2836" max="2838" width="20.7265625" style="18" customWidth="1"/>
    <col min="2839" max="2839" width="32.26953125" style="18" bestFit="1" customWidth="1"/>
    <col min="2840" max="2840" width="20.7265625" style="18" customWidth="1"/>
    <col min="2841" max="2841" width="22" style="18" customWidth="1"/>
    <col min="2842" max="2845" width="21.26953125" style="18" customWidth="1"/>
    <col min="2846" max="2846" width="22.26953125" style="18" customWidth="1"/>
    <col min="2847" max="2848" width="11.453125" style="18"/>
    <col min="2849" max="2849" width="14.81640625" style="18" bestFit="1" customWidth="1"/>
    <col min="2850" max="3074" width="11.453125" style="18"/>
    <col min="3075" max="3075" width="34.453125" style="18" customWidth="1"/>
    <col min="3076" max="3077" width="19.453125" style="18" bestFit="1" customWidth="1"/>
    <col min="3078" max="3078" width="19.7265625" style="18" customWidth="1"/>
    <col min="3079" max="3080" width="20.453125" style="18" customWidth="1"/>
    <col min="3081" max="3082" width="19.7265625" style="18" customWidth="1"/>
    <col min="3083" max="3083" width="25.26953125" style="18" customWidth="1"/>
    <col min="3084" max="3084" width="26" style="18" customWidth="1"/>
    <col min="3085" max="3085" width="22.26953125" style="18" customWidth="1"/>
    <col min="3086" max="3086" width="24.81640625" style="18" customWidth="1"/>
    <col min="3087" max="3087" width="21.1796875" style="18" customWidth="1"/>
    <col min="3088" max="3088" width="21.453125" style="18" customWidth="1"/>
    <col min="3089" max="3089" width="27.81640625" style="18" customWidth="1"/>
    <col min="3090" max="3090" width="23.453125" style="18" customWidth="1"/>
    <col min="3091" max="3091" width="21.453125" style="18" customWidth="1"/>
    <col min="3092" max="3094" width="20.7265625" style="18" customWidth="1"/>
    <col min="3095" max="3095" width="32.26953125" style="18" bestFit="1" customWidth="1"/>
    <col min="3096" max="3096" width="20.7265625" style="18" customWidth="1"/>
    <col min="3097" max="3097" width="22" style="18" customWidth="1"/>
    <col min="3098" max="3101" width="21.26953125" style="18" customWidth="1"/>
    <col min="3102" max="3102" width="22.26953125" style="18" customWidth="1"/>
    <col min="3103" max="3104" width="11.453125" style="18"/>
    <col min="3105" max="3105" width="14.81640625" style="18" bestFit="1" customWidth="1"/>
    <col min="3106" max="3330" width="11.453125" style="18"/>
    <col min="3331" max="3331" width="34.453125" style="18" customWidth="1"/>
    <col min="3332" max="3333" width="19.453125" style="18" bestFit="1" customWidth="1"/>
    <col min="3334" max="3334" width="19.7265625" style="18" customWidth="1"/>
    <col min="3335" max="3336" width="20.453125" style="18" customWidth="1"/>
    <col min="3337" max="3338" width="19.7265625" style="18" customWidth="1"/>
    <col min="3339" max="3339" width="25.26953125" style="18" customWidth="1"/>
    <col min="3340" max="3340" width="26" style="18" customWidth="1"/>
    <col min="3341" max="3341" width="22.26953125" style="18" customWidth="1"/>
    <col min="3342" max="3342" width="24.81640625" style="18" customWidth="1"/>
    <col min="3343" max="3343" width="21.1796875" style="18" customWidth="1"/>
    <col min="3344" max="3344" width="21.453125" style="18" customWidth="1"/>
    <col min="3345" max="3345" width="27.81640625" style="18" customWidth="1"/>
    <col min="3346" max="3346" width="23.453125" style="18" customWidth="1"/>
    <col min="3347" max="3347" width="21.453125" style="18" customWidth="1"/>
    <col min="3348" max="3350" width="20.7265625" style="18" customWidth="1"/>
    <col min="3351" max="3351" width="32.26953125" style="18" bestFit="1" customWidth="1"/>
    <col min="3352" max="3352" width="20.7265625" style="18" customWidth="1"/>
    <col min="3353" max="3353" width="22" style="18" customWidth="1"/>
    <col min="3354" max="3357" width="21.26953125" style="18" customWidth="1"/>
    <col min="3358" max="3358" width="22.26953125" style="18" customWidth="1"/>
    <col min="3359" max="3360" width="11.453125" style="18"/>
    <col min="3361" max="3361" width="14.81640625" style="18" bestFit="1" customWidth="1"/>
    <col min="3362" max="3586" width="11.453125" style="18"/>
    <col min="3587" max="3587" width="34.453125" style="18" customWidth="1"/>
    <col min="3588" max="3589" width="19.453125" style="18" bestFit="1" customWidth="1"/>
    <col min="3590" max="3590" width="19.7265625" style="18" customWidth="1"/>
    <col min="3591" max="3592" width="20.453125" style="18" customWidth="1"/>
    <col min="3593" max="3594" width="19.7265625" style="18" customWidth="1"/>
    <col min="3595" max="3595" width="25.26953125" style="18" customWidth="1"/>
    <col min="3596" max="3596" width="26" style="18" customWidth="1"/>
    <col min="3597" max="3597" width="22.26953125" style="18" customWidth="1"/>
    <col min="3598" max="3598" width="24.81640625" style="18" customWidth="1"/>
    <col min="3599" max="3599" width="21.1796875" style="18" customWidth="1"/>
    <col min="3600" max="3600" width="21.453125" style="18" customWidth="1"/>
    <col min="3601" max="3601" width="27.81640625" style="18" customWidth="1"/>
    <col min="3602" max="3602" width="23.453125" style="18" customWidth="1"/>
    <col min="3603" max="3603" width="21.453125" style="18" customWidth="1"/>
    <col min="3604" max="3606" width="20.7265625" style="18" customWidth="1"/>
    <col min="3607" max="3607" width="32.26953125" style="18" bestFit="1" customWidth="1"/>
    <col min="3608" max="3608" width="20.7265625" style="18" customWidth="1"/>
    <col min="3609" max="3609" width="22" style="18" customWidth="1"/>
    <col min="3610" max="3613" width="21.26953125" style="18" customWidth="1"/>
    <col min="3614" max="3614" width="22.26953125" style="18" customWidth="1"/>
    <col min="3615" max="3616" width="11.453125" style="18"/>
    <col min="3617" max="3617" width="14.81640625" style="18" bestFit="1" customWidth="1"/>
    <col min="3618" max="3842" width="11.453125" style="18"/>
    <col min="3843" max="3843" width="34.453125" style="18" customWidth="1"/>
    <col min="3844" max="3845" width="19.453125" style="18" bestFit="1" customWidth="1"/>
    <col min="3846" max="3846" width="19.7265625" style="18" customWidth="1"/>
    <col min="3847" max="3848" width="20.453125" style="18" customWidth="1"/>
    <col min="3849" max="3850" width="19.7265625" style="18" customWidth="1"/>
    <col min="3851" max="3851" width="25.26953125" style="18" customWidth="1"/>
    <col min="3852" max="3852" width="26" style="18" customWidth="1"/>
    <col min="3853" max="3853" width="22.26953125" style="18" customWidth="1"/>
    <col min="3854" max="3854" width="24.81640625" style="18" customWidth="1"/>
    <col min="3855" max="3855" width="21.1796875" style="18" customWidth="1"/>
    <col min="3856" max="3856" width="21.453125" style="18" customWidth="1"/>
    <col min="3857" max="3857" width="27.81640625" style="18" customWidth="1"/>
    <col min="3858" max="3858" width="23.453125" style="18" customWidth="1"/>
    <col min="3859" max="3859" width="21.453125" style="18" customWidth="1"/>
    <col min="3860" max="3862" width="20.7265625" style="18" customWidth="1"/>
    <col min="3863" max="3863" width="32.26953125" style="18" bestFit="1" customWidth="1"/>
    <col min="3864" max="3864" width="20.7265625" style="18" customWidth="1"/>
    <col min="3865" max="3865" width="22" style="18" customWidth="1"/>
    <col min="3866" max="3869" width="21.26953125" style="18" customWidth="1"/>
    <col min="3870" max="3870" width="22.26953125" style="18" customWidth="1"/>
    <col min="3871" max="3872" width="11.453125" style="18"/>
    <col min="3873" max="3873" width="14.81640625" style="18" bestFit="1" customWidth="1"/>
    <col min="3874" max="4098" width="11.453125" style="18"/>
    <col min="4099" max="4099" width="34.453125" style="18" customWidth="1"/>
    <col min="4100" max="4101" width="19.453125" style="18" bestFit="1" customWidth="1"/>
    <col min="4102" max="4102" width="19.7265625" style="18" customWidth="1"/>
    <col min="4103" max="4104" width="20.453125" style="18" customWidth="1"/>
    <col min="4105" max="4106" width="19.7265625" style="18" customWidth="1"/>
    <col min="4107" max="4107" width="25.26953125" style="18" customWidth="1"/>
    <col min="4108" max="4108" width="26" style="18" customWidth="1"/>
    <col min="4109" max="4109" width="22.26953125" style="18" customWidth="1"/>
    <col min="4110" max="4110" width="24.81640625" style="18" customWidth="1"/>
    <col min="4111" max="4111" width="21.1796875" style="18" customWidth="1"/>
    <col min="4112" max="4112" width="21.453125" style="18" customWidth="1"/>
    <col min="4113" max="4113" width="27.81640625" style="18" customWidth="1"/>
    <col min="4114" max="4114" width="23.453125" style="18" customWidth="1"/>
    <col min="4115" max="4115" width="21.453125" style="18" customWidth="1"/>
    <col min="4116" max="4118" width="20.7265625" style="18" customWidth="1"/>
    <col min="4119" max="4119" width="32.26953125" style="18" bestFit="1" customWidth="1"/>
    <col min="4120" max="4120" width="20.7265625" style="18" customWidth="1"/>
    <col min="4121" max="4121" width="22" style="18" customWidth="1"/>
    <col min="4122" max="4125" width="21.26953125" style="18" customWidth="1"/>
    <col min="4126" max="4126" width="22.26953125" style="18" customWidth="1"/>
    <col min="4127" max="4128" width="11.453125" style="18"/>
    <col min="4129" max="4129" width="14.81640625" style="18" bestFit="1" customWidth="1"/>
    <col min="4130" max="4354" width="11.453125" style="18"/>
    <col min="4355" max="4355" width="34.453125" style="18" customWidth="1"/>
    <col min="4356" max="4357" width="19.453125" style="18" bestFit="1" customWidth="1"/>
    <col min="4358" max="4358" width="19.7265625" style="18" customWidth="1"/>
    <col min="4359" max="4360" width="20.453125" style="18" customWidth="1"/>
    <col min="4361" max="4362" width="19.7265625" style="18" customWidth="1"/>
    <col min="4363" max="4363" width="25.26953125" style="18" customWidth="1"/>
    <col min="4364" max="4364" width="26" style="18" customWidth="1"/>
    <col min="4365" max="4365" width="22.26953125" style="18" customWidth="1"/>
    <col min="4366" max="4366" width="24.81640625" style="18" customWidth="1"/>
    <col min="4367" max="4367" width="21.1796875" style="18" customWidth="1"/>
    <col min="4368" max="4368" width="21.453125" style="18" customWidth="1"/>
    <col min="4369" max="4369" width="27.81640625" style="18" customWidth="1"/>
    <col min="4370" max="4370" width="23.453125" style="18" customWidth="1"/>
    <col min="4371" max="4371" width="21.453125" style="18" customWidth="1"/>
    <col min="4372" max="4374" width="20.7265625" style="18" customWidth="1"/>
    <col min="4375" max="4375" width="32.26953125" style="18" bestFit="1" customWidth="1"/>
    <col min="4376" max="4376" width="20.7265625" style="18" customWidth="1"/>
    <col min="4377" max="4377" width="22" style="18" customWidth="1"/>
    <col min="4378" max="4381" width="21.26953125" style="18" customWidth="1"/>
    <col min="4382" max="4382" width="22.26953125" style="18" customWidth="1"/>
    <col min="4383" max="4384" width="11.453125" style="18"/>
    <col min="4385" max="4385" width="14.81640625" style="18" bestFit="1" customWidth="1"/>
    <col min="4386" max="4610" width="11.453125" style="18"/>
    <col min="4611" max="4611" width="34.453125" style="18" customWidth="1"/>
    <col min="4612" max="4613" width="19.453125" style="18" bestFit="1" customWidth="1"/>
    <col min="4614" max="4614" width="19.7265625" style="18" customWidth="1"/>
    <col min="4615" max="4616" width="20.453125" style="18" customWidth="1"/>
    <col min="4617" max="4618" width="19.7265625" style="18" customWidth="1"/>
    <col min="4619" max="4619" width="25.26953125" style="18" customWidth="1"/>
    <col min="4620" max="4620" width="26" style="18" customWidth="1"/>
    <col min="4621" max="4621" width="22.26953125" style="18" customWidth="1"/>
    <col min="4622" max="4622" width="24.81640625" style="18" customWidth="1"/>
    <col min="4623" max="4623" width="21.1796875" style="18" customWidth="1"/>
    <col min="4624" max="4624" width="21.453125" style="18" customWidth="1"/>
    <col min="4625" max="4625" width="27.81640625" style="18" customWidth="1"/>
    <col min="4626" max="4626" width="23.453125" style="18" customWidth="1"/>
    <col min="4627" max="4627" width="21.453125" style="18" customWidth="1"/>
    <col min="4628" max="4630" width="20.7265625" style="18" customWidth="1"/>
    <col min="4631" max="4631" width="32.26953125" style="18" bestFit="1" customWidth="1"/>
    <col min="4632" max="4632" width="20.7265625" style="18" customWidth="1"/>
    <col min="4633" max="4633" width="22" style="18" customWidth="1"/>
    <col min="4634" max="4637" width="21.26953125" style="18" customWidth="1"/>
    <col min="4638" max="4638" width="22.26953125" style="18" customWidth="1"/>
    <col min="4639" max="4640" width="11.453125" style="18"/>
    <col min="4641" max="4641" width="14.81640625" style="18" bestFit="1" customWidth="1"/>
    <col min="4642" max="4866" width="11.453125" style="18"/>
    <col min="4867" max="4867" width="34.453125" style="18" customWidth="1"/>
    <col min="4868" max="4869" width="19.453125" style="18" bestFit="1" customWidth="1"/>
    <col min="4870" max="4870" width="19.7265625" style="18" customWidth="1"/>
    <col min="4871" max="4872" width="20.453125" style="18" customWidth="1"/>
    <col min="4873" max="4874" width="19.7265625" style="18" customWidth="1"/>
    <col min="4875" max="4875" width="25.26953125" style="18" customWidth="1"/>
    <col min="4876" max="4876" width="26" style="18" customWidth="1"/>
    <col min="4877" max="4877" width="22.26953125" style="18" customWidth="1"/>
    <col min="4878" max="4878" width="24.81640625" style="18" customWidth="1"/>
    <col min="4879" max="4879" width="21.1796875" style="18" customWidth="1"/>
    <col min="4880" max="4880" width="21.453125" style="18" customWidth="1"/>
    <col min="4881" max="4881" width="27.81640625" style="18" customWidth="1"/>
    <col min="4882" max="4882" width="23.453125" style="18" customWidth="1"/>
    <col min="4883" max="4883" width="21.453125" style="18" customWidth="1"/>
    <col min="4884" max="4886" width="20.7265625" style="18" customWidth="1"/>
    <col min="4887" max="4887" width="32.26953125" style="18" bestFit="1" customWidth="1"/>
    <col min="4888" max="4888" width="20.7265625" style="18" customWidth="1"/>
    <col min="4889" max="4889" width="22" style="18" customWidth="1"/>
    <col min="4890" max="4893" width="21.26953125" style="18" customWidth="1"/>
    <col min="4894" max="4894" width="22.26953125" style="18" customWidth="1"/>
    <col min="4895" max="4896" width="11.453125" style="18"/>
    <col min="4897" max="4897" width="14.81640625" style="18" bestFit="1" customWidth="1"/>
    <col min="4898" max="5122" width="11.453125" style="18"/>
    <col min="5123" max="5123" width="34.453125" style="18" customWidth="1"/>
    <col min="5124" max="5125" width="19.453125" style="18" bestFit="1" customWidth="1"/>
    <col min="5126" max="5126" width="19.7265625" style="18" customWidth="1"/>
    <col min="5127" max="5128" width="20.453125" style="18" customWidth="1"/>
    <col min="5129" max="5130" width="19.7265625" style="18" customWidth="1"/>
    <col min="5131" max="5131" width="25.26953125" style="18" customWidth="1"/>
    <col min="5132" max="5132" width="26" style="18" customWidth="1"/>
    <col min="5133" max="5133" width="22.26953125" style="18" customWidth="1"/>
    <col min="5134" max="5134" width="24.81640625" style="18" customWidth="1"/>
    <col min="5135" max="5135" width="21.1796875" style="18" customWidth="1"/>
    <col min="5136" max="5136" width="21.453125" style="18" customWidth="1"/>
    <col min="5137" max="5137" width="27.81640625" style="18" customWidth="1"/>
    <col min="5138" max="5138" width="23.453125" style="18" customWidth="1"/>
    <col min="5139" max="5139" width="21.453125" style="18" customWidth="1"/>
    <col min="5140" max="5142" width="20.7265625" style="18" customWidth="1"/>
    <col min="5143" max="5143" width="32.26953125" style="18" bestFit="1" customWidth="1"/>
    <col min="5144" max="5144" width="20.7265625" style="18" customWidth="1"/>
    <col min="5145" max="5145" width="22" style="18" customWidth="1"/>
    <col min="5146" max="5149" width="21.26953125" style="18" customWidth="1"/>
    <col min="5150" max="5150" width="22.26953125" style="18" customWidth="1"/>
    <col min="5151" max="5152" width="11.453125" style="18"/>
    <col min="5153" max="5153" width="14.81640625" style="18" bestFit="1" customWidth="1"/>
    <col min="5154" max="5378" width="11.453125" style="18"/>
    <col min="5379" max="5379" width="34.453125" style="18" customWidth="1"/>
    <col min="5380" max="5381" width="19.453125" style="18" bestFit="1" customWidth="1"/>
    <col min="5382" max="5382" width="19.7265625" style="18" customWidth="1"/>
    <col min="5383" max="5384" width="20.453125" style="18" customWidth="1"/>
    <col min="5385" max="5386" width="19.7265625" style="18" customWidth="1"/>
    <col min="5387" max="5387" width="25.26953125" style="18" customWidth="1"/>
    <col min="5388" max="5388" width="26" style="18" customWidth="1"/>
    <col min="5389" max="5389" width="22.26953125" style="18" customWidth="1"/>
    <col min="5390" max="5390" width="24.81640625" style="18" customWidth="1"/>
    <col min="5391" max="5391" width="21.1796875" style="18" customWidth="1"/>
    <col min="5392" max="5392" width="21.453125" style="18" customWidth="1"/>
    <col min="5393" max="5393" width="27.81640625" style="18" customWidth="1"/>
    <col min="5394" max="5394" width="23.453125" style="18" customWidth="1"/>
    <col min="5395" max="5395" width="21.453125" style="18" customWidth="1"/>
    <col min="5396" max="5398" width="20.7265625" style="18" customWidth="1"/>
    <col min="5399" max="5399" width="32.26953125" style="18" bestFit="1" customWidth="1"/>
    <col min="5400" max="5400" width="20.7265625" style="18" customWidth="1"/>
    <col min="5401" max="5401" width="22" style="18" customWidth="1"/>
    <col min="5402" max="5405" width="21.26953125" style="18" customWidth="1"/>
    <col min="5406" max="5406" width="22.26953125" style="18" customWidth="1"/>
    <col min="5407" max="5408" width="11.453125" style="18"/>
    <col min="5409" max="5409" width="14.81640625" style="18" bestFit="1" customWidth="1"/>
    <col min="5410" max="5634" width="11.453125" style="18"/>
    <col min="5635" max="5635" width="34.453125" style="18" customWidth="1"/>
    <col min="5636" max="5637" width="19.453125" style="18" bestFit="1" customWidth="1"/>
    <col min="5638" max="5638" width="19.7265625" style="18" customWidth="1"/>
    <col min="5639" max="5640" width="20.453125" style="18" customWidth="1"/>
    <col min="5641" max="5642" width="19.7265625" style="18" customWidth="1"/>
    <col min="5643" max="5643" width="25.26953125" style="18" customWidth="1"/>
    <col min="5644" max="5644" width="26" style="18" customWidth="1"/>
    <col min="5645" max="5645" width="22.26953125" style="18" customWidth="1"/>
    <col min="5646" max="5646" width="24.81640625" style="18" customWidth="1"/>
    <col min="5647" max="5647" width="21.1796875" style="18" customWidth="1"/>
    <col min="5648" max="5648" width="21.453125" style="18" customWidth="1"/>
    <col min="5649" max="5649" width="27.81640625" style="18" customWidth="1"/>
    <col min="5650" max="5650" width="23.453125" style="18" customWidth="1"/>
    <col min="5651" max="5651" width="21.453125" style="18" customWidth="1"/>
    <col min="5652" max="5654" width="20.7265625" style="18" customWidth="1"/>
    <col min="5655" max="5655" width="32.26953125" style="18" bestFit="1" customWidth="1"/>
    <col min="5656" max="5656" width="20.7265625" style="18" customWidth="1"/>
    <col min="5657" max="5657" width="22" style="18" customWidth="1"/>
    <col min="5658" max="5661" width="21.26953125" style="18" customWidth="1"/>
    <col min="5662" max="5662" width="22.26953125" style="18" customWidth="1"/>
    <col min="5663" max="5664" width="11.453125" style="18"/>
    <col min="5665" max="5665" width="14.81640625" style="18" bestFit="1" customWidth="1"/>
    <col min="5666" max="5890" width="11.453125" style="18"/>
    <col min="5891" max="5891" width="34.453125" style="18" customWidth="1"/>
    <col min="5892" max="5893" width="19.453125" style="18" bestFit="1" customWidth="1"/>
    <col min="5894" max="5894" width="19.7265625" style="18" customWidth="1"/>
    <col min="5895" max="5896" width="20.453125" style="18" customWidth="1"/>
    <col min="5897" max="5898" width="19.7265625" style="18" customWidth="1"/>
    <col min="5899" max="5899" width="25.26953125" style="18" customWidth="1"/>
    <col min="5900" max="5900" width="26" style="18" customWidth="1"/>
    <col min="5901" max="5901" width="22.26953125" style="18" customWidth="1"/>
    <col min="5902" max="5902" width="24.81640625" style="18" customWidth="1"/>
    <col min="5903" max="5903" width="21.1796875" style="18" customWidth="1"/>
    <col min="5904" max="5904" width="21.453125" style="18" customWidth="1"/>
    <col min="5905" max="5905" width="27.81640625" style="18" customWidth="1"/>
    <col min="5906" max="5906" width="23.453125" style="18" customWidth="1"/>
    <col min="5907" max="5907" width="21.453125" style="18" customWidth="1"/>
    <col min="5908" max="5910" width="20.7265625" style="18" customWidth="1"/>
    <col min="5911" max="5911" width="32.26953125" style="18" bestFit="1" customWidth="1"/>
    <col min="5912" max="5912" width="20.7265625" style="18" customWidth="1"/>
    <col min="5913" max="5913" width="22" style="18" customWidth="1"/>
    <col min="5914" max="5917" width="21.26953125" style="18" customWidth="1"/>
    <col min="5918" max="5918" width="22.26953125" style="18" customWidth="1"/>
    <col min="5919" max="5920" width="11.453125" style="18"/>
    <col min="5921" max="5921" width="14.81640625" style="18" bestFit="1" customWidth="1"/>
    <col min="5922" max="6146" width="11.453125" style="18"/>
    <col min="6147" max="6147" width="34.453125" style="18" customWidth="1"/>
    <col min="6148" max="6149" width="19.453125" style="18" bestFit="1" customWidth="1"/>
    <col min="6150" max="6150" width="19.7265625" style="18" customWidth="1"/>
    <col min="6151" max="6152" width="20.453125" style="18" customWidth="1"/>
    <col min="6153" max="6154" width="19.7265625" style="18" customWidth="1"/>
    <col min="6155" max="6155" width="25.26953125" style="18" customWidth="1"/>
    <col min="6156" max="6156" width="26" style="18" customWidth="1"/>
    <col min="6157" max="6157" width="22.26953125" style="18" customWidth="1"/>
    <col min="6158" max="6158" width="24.81640625" style="18" customWidth="1"/>
    <col min="6159" max="6159" width="21.1796875" style="18" customWidth="1"/>
    <col min="6160" max="6160" width="21.453125" style="18" customWidth="1"/>
    <col min="6161" max="6161" width="27.81640625" style="18" customWidth="1"/>
    <col min="6162" max="6162" width="23.453125" style="18" customWidth="1"/>
    <col min="6163" max="6163" width="21.453125" style="18" customWidth="1"/>
    <col min="6164" max="6166" width="20.7265625" style="18" customWidth="1"/>
    <col min="6167" max="6167" width="32.26953125" style="18" bestFit="1" customWidth="1"/>
    <col min="6168" max="6168" width="20.7265625" style="18" customWidth="1"/>
    <col min="6169" max="6169" width="22" style="18" customWidth="1"/>
    <col min="6170" max="6173" width="21.26953125" style="18" customWidth="1"/>
    <col min="6174" max="6174" width="22.26953125" style="18" customWidth="1"/>
    <col min="6175" max="6176" width="11.453125" style="18"/>
    <col min="6177" max="6177" width="14.81640625" style="18" bestFit="1" customWidth="1"/>
    <col min="6178" max="6402" width="11.453125" style="18"/>
    <col min="6403" max="6403" width="34.453125" style="18" customWidth="1"/>
    <col min="6404" max="6405" width="19.453125" style="18" bestFit="1" customWidth="1"/>
    <col min="6406" max="6406" width="19.7265625" style="18" customWidth="1"/>
    <col min="6407" max="6408" width="20.453125" style="18" customWidth="1"/>
    <col min="6409" max="6410" width="19.7265625" style="18" customWidth="1"/>
    <col min="6411" max="6411" width="25.26953125" style="18" customWidth="1"/>
    <col min="6412" max="6412" width="26" style="18" customWidth="1"/>
    <col min="6413" max="6413" width="22.26953125" style="18" customWidth="1"/>
    <col min="6414" max="6414" width="24.81640625" style="18" customWidth="1"/>
    <col min="6415" max="6415" width="21.1796875" style="18" customWidth="1"/>
    <col min="6416" max="6416" width="21.453125" style="18" customWidth="1"/>
    <col min="6417" max="6417" width="27.81640625" style="18" customWidth="1"/>
    <col min="6418" max="6418" width="23.453125" style="18" customWidth="1"/>
    <col min="6419" max="6419" width="21.453125" style="18" customWidth="1"/>
    <col min="6420" max="6422" width="20.7265625" style="18" customWidth="1"/>
    <col min="6423" max="6423" width="32.26953125" style="18" bestFit="1" customWidth="1"/>
    <col min="6424" max="6424" width="20.7265625" style="18" customWidth="1"/>
    <col min="6425" max="6425" width="22" style="18" customWidth="1"/>
    <col min="6426" max="6429" width="21.26953125" style="18" customWidth="1"/>
    <col min="6430" max="6430" width="22.26953125" style="18" customWidth="1"/>
    <col min="6431" max="6432" width="11.453125" style="18"/>
    <col min="6433" max="6433" width="14.81640625" style="18" bestFit="1" customWidth="1"/>
    <col min="6434" max="6658" width="11.453125" style="18"/>
    <col min="6659" max="6659" width="34.453125" style="18" customWidth="1"/>
    <col min="6660" max="6661" width="19.453125" style="18" bestFit="1" customWidth="1"/>
    <col min="6662" max="6662" width="19.7265625" style="18" customWidth="1"/>
    <col min="6663" max="6664" width="20.453125" style="18" customWidth="1"/>
    <col min="6665" max="6666" width="19.7265625" style="18" customWidth="1"/>
    <col min="6667" max="6667" width="25.26953125" style="18" customWidth="1"/>
    <col min="6668" max="6668" width="26" style="18" customWidth="1"/>
    <col min="6669" max="6669" width="22.26953125" style="18" customWidth="1"/>
    <col min="6670" max="6670" width="24.81640625" style="18" customWidth="1"/>
    <col min="6671" max="6671" width="21.1796875" style="18" customWidth="1"/>
    <col min="6672" max="6672" width="21.453125" style="18" customWidth="1"/>
    <col min="6673" max="6673" width="27.81640625" style="18" customWidth="1"/>
    <col min="6674" max="6674" width="23.453125" style="18" customWidth="1"/>
    <col min="6675" max="6675" width="21.453125" style="18" customWidth="1"/>
    <col min="6676" max="6678" width="20.7265625" style="18" customWidth="1"/>
    <col min="6679" max="6679" width="32.26953125" style="18" bestFit="1" customWidth="1"/>
    <col min="6680" max="6680" width="20.7265625" style="18" customWidth="1"/>
    <col min="6681" max="6681" width="22" style="18" customWidth="1"/>
    <col min="6682" max="6685" width="21.26953125" style="18" customWidth="1"/>
    <col min="6686" max="6686" width="22.26953125" style="18" customWidth="1"/>
    <col min="6687" max="6688" width="11.453125" style="18"/>
    <col min="6689" max="6689" width="14.81640625" style="18" bestFit="1" customWidth="1"/>
    <col min="6690" max="6914" width="11.453125" style="18"/>
    <col min="6915" max="6915" width="34.453125" style="18" customWidth="1"/>
    <col min="6916" max="6917" width="19.453125" style="18" bestFit="1" customWidth="1"/>
    <col min="6918" max="6918" width="19.7265625" style="18" customWidth="1"/>
    <col min="6919" max="6920" width="20.453125" style="18" customWidth="1"/>
    <col min="6921" max="6922" width="19.7265625" style="18" customWidth="1"/>
    <col min="6923" max="6923" width="25.26953125" style="18" customWidth="1"/>
    <col min="6924" max="6924" width="26" style="18" customWidth="1"/>
    <col min="6925" max="6925" width="22.26953125" style="18" customWidth="1"/>
    <col min="6926" max="6926" width="24.81640625" style="18" customWidth="1"/>
    <col min="6927" max="6927" width="21.1796875" style="18" customWidth="1"/>
    <col min="6928" max="6928" width="21.453125" style="18" customWidth="1"/>
    <col min="6929" max="6929" width="27.81640625" style="18" customWidth="1"/>
    <col min="6930" max="6930" width="23.453125" style="18" customWidth="1"/>
    <col min="6931" max="6931" width="21.453125" style="18" customWidth="1"/>
    <col min="6932" max="6934" width="20.7265625" style="18" customWidth="1"/>
    <col min="6935" max="6935" width="32.26953125" style="18" bestFit="1" customWidth="1"/>
    <col min="6936" max="6936" width="20.7265625" style="18" customWidth="1"/>
    <col min="6937" max="6937" width="22" style="18" customWidth="1"/>
    <col min="6938" max="6941" width="21.26953125" style="18" customWidth="1"/>
    <col min="6942" max="6942" width="22.26953125" style="18" customWidth="1"/>
    <col min="6943" max="6944" width="11.453125" style="18"/>
    <col min="6945" max="6945" width="14.81640625" style="18" bestFit="1" customWidth="1"/>
    <col min="6946" max="7170" width="11.453125" style="18"/>
    <col min="7171" max="7171" width="34.453125" style="18" customWidth="1"/>
    <col min="7172" max="7173" width="19.453125" style="18" bestFit="1" customWidth="1"/>
    <col min="7174" max="7174" width="19.7265625" style="18" customWidth="1"/>
    <col min="7175" max="7176" width="20.453125" style="18" customWidth="1"/>
    <col min="7177" max="7178" width="19.7265625" style="18" customWidth="1"/>
    <col min="7179" max="7179" width="25.26953125" style="18" customWidth="1"/>
    <col min="7180" max="7180" width="26" style="18" customWidth="1"/>
    <col min="7181" max="7181" width="22.26953125" style="18" customWidth="1"/>
    <col min="7182" max="7182" width="24.81640625" style="18" customWidth="1"/>
    <col min="7183" max="7183" width="21.1796875" style="18" customWidth="1"/>
    <col min="7184" max="7184" width="21.453125" style="18" customWidth="1"/>
    <col min="7185" max="7185" width="27.81640625" style="18" customWidth="1"/>
    <col min="7186" max="7186" width="23.453125" style="18" customWidth="1"/>
    <col min="7187" max="7187" width="21.453125" style="18" customWidth="1"/>
    <col min="7188" max="7190" width="20.7265625" style="18" customWidth="1"/>
    <col min="7191" max="7191" width="32.26953125" style="18" bestFit="1" customWidth="1"/>
    <col min="7192" max="7192" width="20.7265625" style="18" customWidth="1"/>
    <col min="7193" max="7193" width="22" style="18" customWidth="1"/>
    <col min="7194" max="7197" width="21.26953125" style="18" customWidth="1"/>
    <col min="7198" max="7198" width="22.26953125" style="18" customWidth="1"/>
    <col min="7199" max="7200" width="11.453125" style="18"/>
    <col min="7201" max="7201" width="14.81640625" style="18" bestFit="1" customWidth="1"/>
    <col min="7202" max="7426" width="11.453125" style="18"/>
    <col min="7427" max="7427" width="34.453125" style="18" customWidth="1"/>
    <col min="7428" max="7429" width="19.453125" style="18" bestFit="1" customWidth="1"/>
    <col min="7430" max="7430" width="19.7265625" style="18" customWidth="1"/>
    <col min="7431" max="7432" width="20.453125" style="18" customWidth="1"/>
    <col min="7433" max="7434" width="19.7265625" style="18" customWidth="1"/>
    <col min="7435" max="7435" width="25.26953125" style="18" customWidth="1"/>
    <col min="7436" max="7436" width="26" style="18" customWidth="1"/>
    <col min="7437" max="7437" width="22.26953125" style="18" customWidth="1"/>
    <col min="7438" max="7438" width="24.81640625" style="18" customWidth="1"/>
    <col min="7439" max="7439" width="21.1796875" style="18" customWidth="1"/>
    <col min="7440" max="7440" width="21.453125" style="18" customWidth="1"/>
    <col min="7441" max="7441" width="27.81640625" style="18" customWidth="1"/>
    <col min="7442" max="7442" width="23.453125" style="18" customWidth="1"/>
    <col min="7443" max="7443" width="21.453125" style="18" customWidth="1"/>
    <col min="7444" max="7446" width="20.7265625" style="18" customWidth="1"/>
    <col min="7447" max="7447" width="32.26953125" style="18" bestFit="1" customWidth="1"/>
    <col min="7448" max="7448" width="20.7265625" style="18" customWidth="1"/>
    <col min="7449" max="7449" width="22" style="18" customWidth="1"/>
    <col min="7450" max="7453" width="21.26953125" style="18" customWidth="1"/>
    <col min="7454" max="7454" width="22.26953125" style="18" customWidth="1"/>
    <col min="7455" max="7456" width="11.453125" style="18"/>
    <col min="7457" max="7457" width="14.81640625" style="18" bestFit="1" customWidth="1"/>
    <col min="7458" max="7682" width="11.453125" style="18"/>
    <col min="7683" max="7683" width="34.453125" style="18" customWidth="1"/>
    <col min="7684" max="7685" width="19.453125" style="18" bestFit="1" customWidth="1"/>
    <col min="7686" max="7686" width="19.7265625" style="18" customWidth="1"/>
    <col min="7687" max="7688" width="20.453125" style="18" customWidth="1"/>
    <col min="7689" max="7690" width="19.7265625" style="18" customWidth="1"/>
    <col min="7691" max="7691" width="25.26953125" style="18" customWidth="1"/>
    <col min="7692" max="7692" width="26" style="18" customWidth="1"/>
    <col min="7693" max="7693" width="22.26953125" style="18" customWidth="1"/>
    <col min="7694" max="7694" width="24.81640625" style="18" customWidth="1"/>
    <col min="7695" max="7695" width="21.1796875" style="18" customWidth="1"/>
    <col min="7696" max="7696" width="21.453125" style="18" customWidth="1"/>
    <col min="7697" max="7697" width="27.81640625" style="18" customWidth="1"/>
    <col min="7698" max="7698" width="23.453125" style="18" customWidth="1"/>
    <col min="7699" max="7699" width="21.453125" style="18" customWidth="1"/>
    <col min="7700" max="7702" width="20.7265625" style="18" customWidth="1"/>
    <col min="7703" max="7703" width="32.26953125" style="18" bestFit="1" customWidth="1"/>
    <col min="7704" max="7704" width="20.7265625" style="18" customWidth="1"/>
    <col min="7705" max="7705" width="22" style="18" customWidth="1"/>
    <col min="7706" max="7709" width="21.26953125" style="18" customWidth="1"/>
    <col min="7710" max="7710" width="22.26953125" style="18" customWidth="1"/>
    <col min="7711" max="7712" width="11.453125" style="18"/>
    <col min="7713" max="7713" width="14.81640625" style="18" bestFit="1" customWidth="1"/>
    <col min="7714" max="7938" width="11.453125" style="18"/>
    <col min="7939" max="7939" width="34.453125" style="18" customWidth="1"/>
    <col min="7940" max="7941" width="19.453125" style="18" bestFit="1" customWidth="1"/>
    <col min="7942" max="7942" width="19.7265625" style="18" customWidth="1"/>
    <col min="7943" max="7944" width="20.453125" style="18" customWidth="1"/>
    <col min="7945" max="7946" width="19.7265625" style="18" customWidth="1"/>
    <col min="7947" max="7947" width="25.26953125" style="18" customWidth="1"/>
    <col min="7948" max="7948" width="26" style="18" customWidth="1"/>
    <col min="7949" max="7949" width="22.26953125" style="18" customWidth="1"/>
    <col min="7950" max="7950" width="24.81640625" style="18" customWidth="1"/>
    <col min="7951" max="7951" width="21.1796875" style="18" customWidth="1"/>
    <col min="7952" max="7952" width="21.453125" style="18" customWidth="1"/>
    <col min="7953" max="7953" width="27.81640625" style="18" customWidth="1"/>
    <col min="7954" max="7954" width="23.453125" style="18" customWidth="1"/>
    <col min="7955" max="7955" width="21.453125" style="18" customWidth="1"/>
    <col min="7956" max="7958" width="20.7265625" style="18" customWidth="1"/>
    <col min="7959" max="7959" width="32.26953125" style="18" bestFit="1" customWidth="1"/>
    <col min="7960" max="7960" width="20.7265625" style="18" customWidth="1"/>
    <col min="7961" max="7961" width="22" style="18" customWidth="1"/>
    <col min="7962" max="7965" width="21.26953125" style="18" customWidth="1"/>
    <col min="7966" max="7966" width="22.26953125" style="18" customWidth="1"/>
    <col min="7967" max="7968" width="11.453125" style="18"/>
    <col min="7969" max="7969" width="14.81640625" style="18" bestFit="1" customWidth="1"/>
    <col min="7970" max="8194" width="11.453125" style="18"/>
    <col min="8195" max="8195" width="34.453125" style="18" customWidth="1"/>
    <col min="8196" max="8197" width="19.453125" style="18" bestFit="1" customWidth="1"/>
    <col min="8198" max="8198" width="19.7265625" style="18" customWidth="1"/>
    <col min="8199" max="8200" width="20.453125" style="18" customWidth="1"/>
    <col min="8201" max="8202" width="19.7265625" style="18" customWidth="1"/>
    <col min="8203" max="8203" width="25.26953125" style="18" customWidth="1"/>
    <col min="8204" max="8204" width="26" style="18" customWidth="1"/>
    <col min="8205" max="8205" width="22.26953125" style="18" customWidth="1"/>
    <col min="8206" max="8206" width="24.81640625" style="18" customWidth="1"/>
    <col min="8207" max="8207" width="21.1796875" style="18" customWidth="1"/>
    <col min="8208" max="8208" width="21.453125" style="18" customWidth="1"/>
    <col min="8209" max="8209" width="27.81640625" style="18" customWidth="1"/>
    <col min="8210" max="8210" width="23.453125" style="18" customWidth="1"/>
    <col min="8211" max="8211" width="21.453125" style="18" customWidth="1"/>
    <col min="8212" max="8214" width="20.7265625" style="18" customWidth="1"/>
    <col min="8215" max="8215" width="32.26953125" style="18" bestFit="1" customWidth="1"/>
    <col min="8216" max="8216" width="20.7265625" style="18" customWidth="1"/>
    <col min="8217" max="8217" width="22" style="18" customWidth="1"/>
    <col min="8218" max="8221" width="21.26953125" style="18" customWidth="1"/>
    <col min="8222" max="8222" width="22.26953125" style="18" customWidth="1"/>
    <col min="8223" max="8224" width="11.453125" style="18"/>
    <col min="8225" max="8225" width="14.81640625" style="18" bestFit="1" customWidth="1"/>
    <col min="8226" max="8450" width="11.453125" style="18"/>
    <col min="8451" max="8451" width="34.453125" style="18" customWidth="1"/>
    <col min="8452" max="8453" width="19.453125" style="18" bestFit="1" customWidth="1"/>
    <col min="8454" max="8454" width="19.7265625" style="18" customWidth="1"/>
    <col min="8455" max="8456" width="20.453125" style="18" customWidth="1"/>
    <col min="8457" max="8458" width="19.7265625" style="18" customWidth="1"/>
    <col min="8459" max="8459" width="25.26953125" style="18" customWidth="1"/>
    <col min="8460" max="8460" width="26" style="18" customWidth="1"/>
    <col min="8461" max="8461" width="22.26953125" style="18" customWidth="1"/>
    <col min="8462" max="8462" width="24.81640625" style="18" customWidth="1"/>
    <col min="8463" max="8463" width="21.1796875" style="18" customWidth="1"/>
    <col min="8464" max="8464" width="21.453125" style="18" customWidth="1"/>
    <col min="8465" max="8465" width="27.81640625" style="18" customWidth="1"/>
    <col min="8466" max="8466" width="23.453125" style="18" customWidth="1"/>
    <col min="8467" max="8467" width="21.453125" style="18" customWidth="1"/>
    <col min="8468" max="8470" width="20.7265625" style="18" customWidth="1"/>
    <col min="8471" max="8471" width="32.26953125" style="18" bestFit="1" customWidth="1"/>
    <col min="8472" max="8472" width="20.7265625" style="18" customWidth="1"/>
    <col min="8473" max="8473" width="22" style="18" customWidth="1"/>
    <col min="8474" max="8477" width="21.26953125" style="18" customWidth="1"/>
    <col min="8478" max="8478" width="22.26953125" style="18" customWidth="1"/>
    <col min="8479" max="8480" width="11.453125" style="18"/>
    <col min="8481" max="8481" width="14.81640625" style="18" bestFit="1" customWidth="1"/>
    <col min="8482" max="8706" width="11.453125" style="18"/>
    <col min="8707" max="8707" width="34.453125" style="18" customWidth="1"/>
    <col min="8708" max="8709" width="19.453125" style="18" bestFit="1" customWidth="1"/>
    <col min="8710" max="8710" width="19.7265625" style="18" customWidth="1"/>
    <col min="8711" max="8712" width="20.453125" style="18" customWidth="1"/>
    <col min="8713" max="8714" width="19.7265625" style="18" customWidth="1"/>
    <col min="8715" max="8715" width="25.26953125" style="18" customWidth="1"/>
    <col min="8716" max="8716" width="26" style="18" customWidth="1"/>
    <col min="8717" max="8717" width="22.26953125" style="18" customWidth="1"/>
    <col min="8718" max="8718" width="24.81640625" style="18" customWidth="1"/>
    <col min="8719" max="8719" width="21.1796875" style="18" customWidth="1"/>
    <col min="8720" max="8720" width="21.453125" style="18" customWidth="1"/>
    <col min="8721" max="8721" width="27.81640625" style="18" customWidth="1"/>
    <col min="8722" max="8722" width="23.453125" style="18" customWidth="1"/>
    <col min="8723" max="8723" width="21.453125" style="18" customWidth="1"/>
    <col min="8724" max="8726" width="20.7265625" style="18" customWidth="1"/>
    <col min="8727" max="8727" width="32.26953125" style="18" bestFit="1" customWidth="1"/>
    <col min="8728" max="8728" width="20.7265625" style="18" customWidth="1"/>
    <col min="8729" max="8729" width="22" style="18" customWidth="1"/>
    <col min="8730" max="8733" width="21.26953125" style="18" customWidth="1"/>
    <col min="8734" max="8734" width="22.26953125" style="18" customWidth="1"/>
    <col min="8735" max="8736" width="11.453125" style="18"/>
    <col min="8737" max="8737" width="14.81640625" style="18" bestFit="1" customWidth="1"/>
    <col min="8738" max="8962" width="11.453125" style="18"/>
    <col min="8963" max="8963" width="34.453125" style="18" customWidth="1"/>
    <col min="8964" max="8965" width="19.453125" style="18" bestFit="1" customWidth="1"/>
    <col min="8966" max="8966" width="19.7265625" style="18" customWidth="1"/>
    <col min="8967" max="8968" width="20.453125" style="18" customWidth="1"/>
    <col min="8969" max="8970" width="19.7265625" style="18" customWidth="1"/>
    <col min="8971" max="8971" width="25.26953125" style="18" customWidth="1"/>
    <col min="8972" max="8972" width="26" style="18" customWidth="1"/>
    <col min="8973" max="8973" width="22.26953125" style="18" customWidth="1"/>
    <col min="8974" max="8974" width="24.81640625" style="18" customWidth="1"/>
    <col min="8975" max="8975" width="21.1796875" style="18" customWidth="1"/>
    <col min="8976" max="8976" width="21.453125" style="18" customWidth="1"/>
    <col min="8977" max="8977" width="27.81640625" style="18" customWidth="1"/>
    <col min="8978" max="8978" width="23.453125" style="18" customWidth="1"/>
    <col min="8979" max="8979" width="21.453125" style="18" customWidth="1"/>
    <col min="8980" max="8982" width="20.7265625" style="18" customWidth="1"/>
    <col min="8983" max="8983" width="32.26953125" style="18" bestFit="1" customWidth="1"/>
    <col min="8984" max="8984" width="20.7265625" style="18" customWidth="1"/>
    <col min="8985" max="8985" width="22" style="18" customWidth="1"/>
    <col min="8986" max="8989" width="21.26953125" style="18" customWidth="1"/>
    <col min="8990" max="8990" width="22.26953125" style="18" customWidth="1"/>
    <col min="8991" max="8992" width="11.453125" style="18"/>
    <col min="8993" max="8993" width="14.81640625" style="18" bestFit="1" customWidth="1"/>
    <col min="8994" max="9218" width="11.453125" style="18"/>
    <col min="9219" max="9219" width="34.453125" style="18" customWidth="1"/>
    <col min="9220" max="9221" width="19.453125" style="18" bestFit="1" customWidth="1"/>
    <col min="9222" max="9222" width="19.7265625" style="18" customWidth="1"/>
    <col min="9223" max="9224" width="20.453125" style="18" customWidth="1"/>
    <col min="9225" max="9226" width="19.7265625" style="18" customWidth="1"/>
    <col min="9227" max="9227" width="25.26953125" style="18" customWidth="1"/>
    <col min="9228" max="9228" width="26" style="18" customWidth="1"/>
    <col min="9229" max="9229" width="22.26953125" style="18" customWidth="1"/>
    <col min="9230" max="9230" width="24.81640625" style="18" customWidth="1"/>
    <col min="9231" max="9231" width="21.1796875" style="18" customWidth="1"/>
    <col min="9232" max="9232" width="21.453125" style="18" customWidth="1"/>
    <col min="9233" max="9233" width="27.81640625" style="18" customWidth="1"/>
    <col min="9234" max="9234" width="23.453125" style="18" customWidth="1"/>
    <col min="9235" max="9235" width="21.453125" style="18" customWidth="1"/>
    <col min="9236" max="9238" width="20.7265625" style="18" customWidth="1"/>
    <col min="9239" max="9239" width="32.26953125" style="18" bestFit="1" customWidth="1"/>
    <col min="9240" max="9240" width="20.7265625" style="18" customWidth="1"/>
    <col min="9241" max="9241" width="22" style="18" customWidth="1"/>
    <col min="9242" max="9245" width="21.26953125" style="18" customWidth="1"/>
    <col min="9246" max="9246" width="22.26953125" style="18" customWidth="1"/>
    <col min="9247" max="9248" width="11.453125" style="18"/>
    <col min="9249" max="9249" width="14.81640625" style="18" bestFit="1" customWidth="1"/>
    <col min="9250" max="9474" width="11.453125" style="18"/>
    <col min="9475" max="9475" width="34.453125" style="18" customWidth="1"/>
    <col min="9476" max="9477" width="19.453125" style="18" bestFit="1" customWidth="1"/>
    <col min="9478" max="9478" width="19.7265625" style="18" customWidth="1"/>
    <col min="9479" max="9480" width="20.453125" style="18" customWidth="1"/>
    <col min="9481" max="9482" width="19.7265625" style="18" customWidth="1"/>
    <col min="9483" max="9483" width="25.26953125" style="18" customWidth="1"/>
    <col min="9484" max="9484" width="26" style="18" customWidth="1"/>
    <col min="9485" max="9485" width="22.26953125" style="18" customWidth="1"/>
    <col min="9486" max="9486" width="24.81640625" style="18" customWidth="1"/>
    <col min="9487" max="9487" width="21.1796875" style="18" customWidth="1"/>
    <col min="9488" max="9488" width="21.453125" style="18" customWidth="1"/>
    <col min="9489" max="9489" width="27.81640625" style="18" customWidth="1"/>
    <col min="9490" max="9490" width="23.453125" style="18" customWidth="1"/>
    <col min="9491" max="9491" width="21.453125" style="18" customWidth="1"/>
    <col min="9492" max="9494" width="20.7265625" style="18" customWidth="1"/>
    <col min="9495" max="9495" width="32.26953125" style="18" bestFit="1" customWidth="1"/>
    <col min="9496" max="9496" width="20.7265625" style="18" customWidth="1"/>
    <col min="9497" max="9497" width="22" style="18" customWidth="1"/>
    <col min="9498" max="9501" width="21.26953125" style="18" customWidth="1"/>
    <col min="9502" max="9502" width="22.26953125" style="18" customWidth="1"/>
    <col min="9503" max="9504" width="11.453125" style="18"/>
    <col min="9505" max="9505" width="14.81640625" style="18" bestFit="1" customWidth="1"/>
    <col min="9506" max="9730" width="11.453125" style="18"/>
    <col min="9731" max="9731" width="34.453125" style="18" customWidth="1"/>
    <col min="9732" max="9733" width="19.453125" style="18" bestFit="1" customWidth="1"/>
    <col min="9734" max="9734" width="19.7265625" style="18" customWidth="1"/>
    <col min="9735" max="9736" width="20.453125" style="18" customWidth="1"/>
    <col min="9737" max="9738" width="19.7265625" style="18" customWidth="1"/>
    <col min="9739" max="9739" width="25.26953125" style="18" customWidth="1"/>
    <col min="9740" max="9740" width="26" style="18" customWidth="1"/>
    <col min="9741" max="9741" width="22.26953125" style="18" customWidth="1"/>
    <col min="9742" max="9742" width="24.81640625" style="18" customWidth="1"/>
    <col min="9743" max="9743" width="21.1796875" style="18" customWidth="1"/>
    <col min="9744" max="9744" width="21.453125" style="18" customWidth="1"/>
    <col min="9745" max="9745" width="27.81640625" style="18" customWidth="1"/>
    <col min="9746" max="9746" width="23.453125" style="18" customWidth="1"/>
    <col min="9747" max="9747" width="21.453125" style="18" customWidth="1"/>
    <col min="9748" max="9750" width="20.7265625" style="18" customWidth="1"/>
    <col min="9751" max="9751" width="32.26953125" style="18" bestFit="1" customWidth="1"/>
    <col min="9752" max="9752" width="20.7265625" style="18" customWidth="1"/>
    <col min="9753" max="9753" width="22" style="18" customWidth="1"/>
    <col min="9754" max="9757" width="21.26953125" style="18" customWidth="1"/>
    <col min="9758" max="9758" width="22.26953125" style="18" customWidth="1"/>
    <col min="9759" max="9760" width="11.453125" style="18"/>
    <col min="9761" max="9761" width="14.81640625" style="18" bestFit="1" customWidth="1"/>
    <col min="9762" max="9986" width="11.453125" style="18"/>
    <col min="9987" max="9987" width="34.453125" style="18" customWidth="1"/>
    <col min="9988" max="9989" width="19.453125" style="18" bestFit="1" customWidth="1"/>
    <col min="9990" max="9990" width="19.7265625" style="18" customWidth="1"/>
    <col min="9991" max="9992" width="20.453125" style="18" customWidth="1"/>
    <col min="9993" max="9994" width="19.7265625" style="18" customWidth="1"/>
    <col min="9995" max="9995" width="25.26953125" style="18" customWidth="1"/>
    <col min="9996" max="9996" width="26" style="18" customWidth="1"/>
    <col min="9997" max="9997" width="22.26953125" style="18" customWidth="1"/>
    <col min="9998" max="9998" width="24.81640625" style="18" customWidth="1"/>
    <col min="9999" max="9999" width="21.1796875" style="18" customWidth="1"/>
    <col min="10000" max="10000" width="21.453125" style="18" customWidth="1"/>
    <col min="10001" max="10001" width="27.81640625" style="18" customWidth="1"/>
    <col min="10002" max="10002" width="23.453125" style="18" customWidth="1"/>
    <col min="10003" max="10003" width="21.453125" style="18" customWidth="1"/>
    <col min="10004" max="10006" width="20.7265625" style="18" customWidth="1"/>
    <col min="10007" max="10007" width="32.26953125" style="18" bestFit="1" customWidth="1"/>
    <col min="10008" max="10008" width="20.7265625" style="18" customWidth="1"/>
    <col min="10009" max="10009" width="22" style="18" customWidth="1"/>
    <col min="10010" max="10013" width="21.26953125" style="18" customWidth="1"/>
    <col min="10014" max="10014" width="22.26953125" style="18" customWidth="1"/>
    <col min="10015" max="10016" width="11.453125" style="18"/>
    <col min="10017" max="10017" width="14.81640625" style="18" bestFit="1" customWidth="1"/>
    <col min="10018" max="10242" width="11.453125" style="18"/>
    <col min="10243" max="10243" width="34.453125" style="18" customWidth="1"/>
    <col min="10244" max="10245" width="19.453125" style="18" bestFit="1" customWidth="1"/>
    <col min="10246" max="10246" width="19.7265625" style="18" customWidth="1"/>
    <col min="10247" max="10248" width="20.453125" style="18" customWidth="1"/>
    <col min="10249" max="10250" width="19.7265625" style="18" customWidth="1"/>
    <col min="10251" max="10251" width="25.26953125" style="18" customWidth="1"/>
    <col min="10252" max="10252" width="26" style="18" customWidth="1"/>
    <col min="10253" max="10253" width="22.26953125" style="18" customWidth="1"/>
    <col min="10254" max="10254" width="24.81640625" style="18" customWidth="1"/>
    <col min="10255" max="10255" width="21.1796875" style="18" customWidth="1"/>
    <col min="10256" max="10256" width="21.453125" style="18" customWidth="1"/>
    <col min="10257" max="10257" width="27.81640625" style="18" customWidth="1"/>
    <col min="10258" max="10258" width="23.453125" style="18" customWidth="1"/>
    <col min="10259" max="10259" width="21.453125" style="18" customWidth="1"/>
    <col min="10260" max="10262" width="20.7265625" style="18" customWidth="1"/>
    <col min="10263" max="10263" width="32.26953125" style="18" bestFit="1" customWidth="1"/>
    <col min="10264" max="10264" width="20.7265625" style="18" customWidth="1"/>
    <col min="10265" max="10265" width="22" style="18" customWidth="1"/>
    <col min="10266" max="10269" width="21.26953125" style="18" customWidth="1"/>
    <col min="10270" max="10270" width="22.26953125" style="18" customWidth="1"/>
    <col min="10271" max="10272" width="11.453125" style="18"/>
    <col min="10273" max="10273" width="14.81640625" style="18" bestFit="1" customWidth="1"/>
    <col min="10274" max="10498" width="11.453125" style="18"/>
    <col min="10499" max="10499" width="34.453125" style="18" customWidth="1"/>
    <col min="10500" max="10501" width="19.453125" style="18" bestFit="1" customWidth="1"/>
    <col min="10502" max="10502" width="19.7265625" style="18" customWidth="1"/>
    <col min="10503" max="10504" width="20.453125" style="18" customWidth="1"/>
    <col min="10505" max="10506" width="19.7265625" style="18" customWidth="1"/>
    <col min="10507" max="10507" width="25.26953125" style="18" customWidth="1"/>
    <col min="10508" max="10508" width="26" style="18" customWidth="1"/>
    <col min="10509" max="10509" width="22.26953125" style="18" customWidth="1"/>
    <col min="10510" max="10510" width="24.81640625" style="18" customWidth="1"/>
    <col min="10511" max="10511" width="21.1796875" style="18" customWidth="1"/>
    <col min="10512" max="10512" width="21.453125" style="18" customWidth="1"/>
    <col min="10513" max="10513" width="27.81640625" style="18" customWidth="1"/>
    <col min="10514" max="10514" width="23.453125" style="18" customWidth="1"/>
    <col min="10515" max="10515" width="21.453125" style="18" customWidth="1"/>
    <col min="10516" max="10518" width="20.7265625" style="18" customWidth="1"/>
    <col min="10519" max="10519" width="32.26953125" style="18" bestFit="1" customWidth="1"/>
    <col min="10520" max="10520" width="20.7265625" style="18" customWidth="1"/>
    <col min="10521" max="10521" width="22" style="18" customWidth="1"/>
    <col min="10522" max="10525" width="21.26953125" style="18" customWidth="1"/>
    <col min="10526" max="10526" width="22.26953125" style="18" customWidth="1"/>
    <col min="10527" max="10528" width="11.453125" style="18"/>
    <col min="10529" max="10529" width="14.81640625" style="18" bestFit="1" customWidth="1"/>
    <col min="10530" max="10754" width="11.453125" style="18"/>
    <col min="10755" max="10755" width="34.453125" style="18" customWidth="1"/>
    <col min="10756" max="10757" width="19.453125" style="18" bestFit="1" customWidth="1"/>
    <col min="10758" max="10758" width="19.7265625" style="18" customWidth="1"/>
    <col min="10759" max="10760" width="20.453125" style="18" customWidth="1"/>
    <col min="10761" max="10762" width="19.7265625" style="18" customWidth="1"/>
    <col min="10763" max="10763" width="25.26953125" style="18" customWidth="1"/>
    <col min="10764" max="10764" width="26" style="18" customWidth="1"/>
    <col min="10765" max="10765" width="22.26953125" style="18" customWidth="1"/>
    <col min="10766" max="10766" width="24.81640625" style="18" customWidth="1"/>
    <col min="10767" max="10767" width="21.1796875" style="18" customWidth="1"/>
    <col min="10768" max="10768" width="21.453125" style="18" customWidth="1"/>
    <col min="10769" max="10769" width="27.81640625" style="18" customWidth="1"/>
    <col min="10770" max="10770" width="23.453125" style="18" customWidth="1"/>
    <col min="10771" max="10771" width="21.453125" style="18" customWidth="1"/>
    <col min="10772" max="10774" width="20.7265625" style="18" customWidth="1"/>
    <col min="10775" max="10775" width="32.26953125" style="18" bestFit="1" customWidth="1"/>
    <col min="10776" max="10776" width="20.7265625" style="18" customWidth="1"/>
    <col min="10777" max="10777" width="22" style="18" customWidth="1"/>
    <col min="10778" max="10781" width="21.26953125" style="18" customWidth="1"/>
    <col min="10782" max="10782" width="22.26953125" style="18" customWidth="1"/>
    <col min="10783" max="10784" width="11.453125" style="18"/>
    <col min="10785" max="10785" width="14.81640625" style="18" bestFit="1" customWidth="1"/>
    <col min="10786" max="11010" width="11.453125" style="18"/>
    <col min="11011" max="11011" width="34.453125" style="18" customWidth="1"/>
    <col min="11012" max="11013" width="19.453125" style="18" bestFit="1" customWidth="1"/>
    <col min="11014" max="11014" width="19.7265625" style="18" customWidth="1"/>
    <col min="11015" max="11016" width="20.453125" style="18" customWidth="1"/>
    <col min="11017" max="11018" width="19.7265625" style="18" customWidth="1"/>
    <col min="11019" max="11019" width="25.26953125" style="18" customWidth="1"/>
    <col min="11020" max="11020" width="26" style="18" customWidth="1"/>
    <col min="11021" max="11021" width="22.26953125" style="18" customWidth="1"/>
    <col min="11022" max="11022" width="24.81640625" style="18" customWidth="1"/>
    <col min="11023" max="11023" width="21.1796875" style="18" customWidth="1"/>
    <col min="11024" max="11024" width="21.453125" style="18" customWidth="1"/>
    <col min="11025" max="11025" width="27.81640625" style="18" customWidth="1"/>
    <col min="11026" max="11026" width="23.453125" style="18" customWidth="1"/>
    <col min="11027" max="11027" width="21.453125" style="18" customWidth="1"/>
    <col min="11028" max="11030" width="20.7265625" style="18" customWidth="1"/>
    <col min="11031" max="11031" width="32.26953125" style="18" bestFit="1" customWidth="1"/>
    <col min="11032" max="11032" width="20.7265625" style="18" customWidth="1"/>
    <col min="11033" max="11033" width="22" style="18" customWidth="1"/>
    <col min="11034" max="11037" width="21.26953125" style="18" customWidth="1"/>
    <col min="11038" max="11038" width="22.26953125" style="18" customWidth="1"/>
    <col min="11039" max="11040" width="11.453125" style="18"/>
    <col min="11041" max="11041" width="14.81640625" style="18" bestFit="1" customWidth="1"/>
    <col min="11042" max="11266" width="11.453125" style="18"/>
    <col min="11267" max="11267" width="34.453125" style="18" customWidth="1"/>
    <col min="11268" max="11269" width="19.453125" style="18" bestFit="1" customWidth="1"/>
    <col min="11270" max="11270" width="19.7265625" style="18" customWidth="1"/>
    <col min="11271" max="11272" width="20.453125" style="18" customWidth="1"/>
    <col min="11273" max="11274" width="19.7265625" style="18" customWidth="1"/>
    <col min="11275" max="11275" width="25.26953125" style="18" customWidth="1"/>
    <col min="11276" max="11276" width="26" style="18" customWidth="1"/>
    <col min="11277" max="11277" width="22.26953125" style="18" customWidth="1"/>
    <col min="11278" max="11278" width="24.81640625" style="18" customWidth="1"/>
    <col min="11279" max="11279" width="21.1796875" style="18" customWidth="1"/>
    <col min="11280" max="11280" width="21.453125" style="18" customWidth="1"/>
    <col min="11281" max="11281" width="27.81640625" style="18" customWidth="1"/>
    <col min="11282" max="11282" width="23.453125" style="18" customWidth="1"/>
    <col min="11283" max="11283" width="21.453125" style="18" customWidth="1"/>
    <col min="11284" max="11286" width="20.7265625" style="18" customWidth="1"/>
    <col min="11287" max="11287" width="32.26953125" style="18" bestFit="1" customWidth="1"/>
    <col min="11288" max="11288" width="20.7265625" style="18" customWidth="1"/>
    <col min="11289" max="11289" width="22" style="18" customWidth="1"/>
    <col min="11290" max="11293" width="21.26953125" style="18" customWidth="1"/>
    <col min="11294" max="11294" width="22.26953125" style="18" customWidth="1"/>
    <col min="11295" max="11296" width="11.453125" style="18"/>
    <col min="11297" max="11297" width="14.81640625" style="18" bestFit="1" customWidth="1"/>
    <col min="11298" max="11522" width="11.453125" style="18"/>
    <col min="11523" max="11523" width="34.453125" style="18" customWidth="1"/>
    <col min="11524" max="11525" width="19.453125" style="18" bestFit="1" customWidth="1"/>
    <col min="11526" max="11526" width="19.7265625" style="18" customWidth="1"/>
    <col min="11527" max="11528" width="20.453125" style="18" customWidth="1"/>
    <col min="11529" max="11530" width="19.7265625" style="18" customWidth="1"/>
    <col min="11531" max="11531" width="25.26953125" style="18" customWidth="1"/>
    <col min="11532" max="11532" width="26" style="18" customWidth="1"/>
    <col min="11533" max="11533" width="22.26953125" style="18" customWidth="1"/>
    <col min="11534" max="11534" width="24.81640625" style="18" customWidth="1"/>
    <col min="11535" max="11535" width="21.1796875" style="18" customWidth="1"/>
    <col min="11536" max="11536" width="21.453125" style="18" customWidth="1"/>
    <col min="11537" max="11537" width="27.81640625" style="18" customWidth="1"/>
    <col min="11538" max="11538" width="23.453125" style="18" customWidth="1"/>
    <col min="11539" max="11539" width="21.453125" style="18" customWidth="1"/>
    <col min="11540" max="11542" width="20.7265625" style="18" customWidth="1"/>
    <col min="11543" max="11543" width="32.26953125" style="18" bestFit="1" customWidth="1"/>
    <col min="11544" max="11544" width="20.7265625" style="18" customWidth="1"/>
    <col min="11545" max="11545" width="22" style="18" customWidth="1"/>
    <col min="11546" max="11549" width="21.26953125" style="18" customWidth="1"/>
    <col min="11550" max="11550" width="22.26953125" style="18" customWidth="1"/>
    <col min="11551" max="11552" width="11.453125" style="18"/>
    <col min="11553" max="11553" width="14.81640625" style="18" bestFit="1" customWidth="1"/>
    <col min="11554" max="11778" width="11.453125" style="18"/>
    <col min="11779" max="11779" width="34.453125" style="18" customWidth="1"/>
    <col min="11780" max="11781" width="19.453125" style="18" bestFit="1" customWidth="1"/>
    <col min="11782" max="11782" width="19.7265625" style="18" customWidth="1"/>
    <col min="11783" max="11784" width="20.453125" style="18" customWidth="1"/>
    <col min="11785" max="11786" width="19.7265625" style="18" customWidth="1"/>
    <col min="11787" max="11787" width="25.26953125" style="18" customWidth="1"/>
    <col min="11788" max="11788" width="26" style="18" customWidth="1"/>
    <col min="11789" max="11789" width="22.26953125" style="18" customWidth="1"/>
    <col min="11790" max="11790" width="24.81640625" style="18" customWidth="1"/>
    <col min="11791" max="11791" width="21.1796875" style="18" customWidth="1"/>
    <col min="11792" max="11792" width="21.453125" style="18" customWidth="1"/>
    <col min="11793" max="11793" width="27.81640625" style="18" customWidth="1"/>
    <col min="11794" max="11794" width="23.453125" style="18" customWidth="1"/>
    <col min="11795" max="11795" width="21.453125" style="18" customWidth="1"/>
    <col min="11796" max="11798" width="20.7265625" style="18" customWidth="1"/>
    <col min="11799" max="11799" width="32.26953125" style="18" bestFit="1" customWidth="1"/>
    <col min="11800" max="11800" width="20.7265625" style="18" customWidth="1"/>
    <col min="11801" max="11801" width="22" style="18" customWidth="1"/>
    <col min="11802" max="11805" width="21.26953125" style="18" customWidth="1"/>
    <col min="11806" max="11806" width="22.26953125" style="18" customWidth="1"/>
    <col min="11807" max="11808" width="11.453125" style="18"/>
    <col min="11809" max="11809" width="14.81640625" style="18" bestFit="1" customWidth="1"/>
    <col min="11810" max="12034" width="11.453125" style="18"/>
    <col min="12035" max="12035" width="34.453125" style="18" customWidth="1"/>
    <col min="12036" max="12037" width="19.453125" style="18" bestFit="1" customWidth="1"/>
    <col min="12038" max="12038" width="19.7265625" style="18" customWidth="1"/>
    <col min="12039" max="12040" width="20.453125" style="18" customWidth="1"/>
    <col min="12041" max="12042" width="19.7265625" style="18" customWidth="1"/>
    <col min="12043" max="12043" width="25.26953125" style="18" customWidth="1"/>
    <col min="12044" max="12044" width="26" style="18" customWidth="1"/>
    <col min="12045" max="12045" width="22.26953125" style="18" customWidth="1"/>
    <col min="12046" max="12046" width="24.81640625" style="18" customWidth="1"/>
    <col min="12047" max="12047" width="21.1796875" style="18" customWidth="1"/>
    <col min="12048" max="12048" width="21.453125" style="18" customWidth="1"/>
    <col min="12049" max="12049" width="27.81640625" style="18" customWidth="1"/>
    <col min="12050" max="12050" width="23.453125" style="18" customWidth="1"/>
    <col min="12051" max="12051" width="21.453125" style="18" customWidth="1"/>
    <col min="12052" max="12054" width="20.7265625" style="18" customWidth="1"/>
    <col min="12055" max="12055" width="32.26953125" style="18" bestFit="1" customWidth="1"/>
    <col min="12056" max="12056" width="20.7265625" style="18" customWidth="1"/>
    <col min="12057" max="12057" width="22" style="18" customWidth="1"/>
    <col min="12058" max="12061" width="21.26953125" style="18" customWidth="1"/>
    <col min="12062" max="12062" width="22.26953125" style="18" customWidth="1"/>
    <col min="12063" max="12064" width="11.453125" style="18"/>
    <col min="12065" max="12065" width="14.81640625" style="18" bestFit="1" customWidth="1"/>
    <col min="12066" max="12290" width="11.453125" style="18"/>
    <col min="12291" max="12291" width="34.453125" style="18" customWidth="1"/>
    <col min="12292" max="12293" width="19.453125" style="18" bestFit="1" customWidth="1"/>
    <col min="12294" max="12294" width="19.7265625" style="18" customWidth="1"/>
    <col min="12295" max="12296" width="20.453125" style="18" customWidth="1"/>
    <col min="12297" max="12298" width="19.7265625" style="18" customWidth="1"/>
    <col min="12299" max="12299" width="25.26953125" style="18" customWidth="1"/>
    <col min="12300" max="12300" width="26" style="18" customWidth="1"/>
    <col min="12301" max="12301" width="22.26953125" style="18" customWidth="1"/>
    <col min="12302" max="12302" width="24.81640625" style="18" customWidth="1"/>
    <col min="12303" max="12303" width="21.1796875" style="18" customWidth="1"/>
    <col min="12304" max="12304" width="21.453125" style="18" customWidth="1"/>
    <col min="12305" max="12305" width="27.81640625" style="18" customWidth="1"/>
    <col min="12306" max="12306" width="23.453125" style="18" customWidth="1"/>
    <col min="12307" max="12307" width="21.453125" style="18" customWidth="1"/>
    <col min="12308" max="12310" width="20.7265625" style="18" customWidth="1"/>
    <col min="12311" max="12311" width="32.26953125" style="18" bestFit="1" customWidth="1"/>
    <col min="12312" max="12312" width="20.7265625" style="18" customWidth="1"/>
    <col min="12313" max="12313" width="22" style="18" customWidth="1"/>
    <col min="12314" max="12317" width="21.26953125" style="18" customWidth="1"/>
    <col min="12318" max="12318" width="22.26953125" style="18" customWidth="1"/>
    <col min="12319" max="12320" width="11.453125" style="18"/>
    <col min="12321" max="12321" width="14.81640625" style="18" bestFit="1" customWidth="1"/>
    <col min="12322" max="12546" width="11.453125" style="18"/>
    <col min="12547" max="12547" width="34.453125" style="18" customWidth="1"/>
    <col min="12548" max="12549" width="19.453125" style="18" bestFit="1" customWidth="1"/>
    <col min="12550" max="12550" width="19.7265625" style="18" customWidth="1"/>
    <col min="12551" max="12552" width="20.453125" style="18" customWidth="1"/>
    <col min="12553" max="12554" width="19.7265625" style="18" customWidth="1"/>
    <col min="12555" max="12555" width="25.26953125" style="18" customWidth="1"/>
    <col min="12556" max="12556" width="26" style="18" customWidth="1"/>
    <col min="12557" max="12557" width="22.26953125" style="18" customWidth="1"/>
    <col min="12558" max="12558" width="24.81640625" style="18" customWidth="1"/>
    <col min="12559" max="12559" width="21.1796875" style="18" customWidth="1"/>
    <col min="12560" max="12560" width="21.453125" style="18" customWidth="1"/>
    <col min="12561" max="12561" width="27.81640625" style="18" customWidth="1"/>
    <col min="12562" max="12562" width="23.453125" style="18" customWidth="1"/>
    <col min="12563" max="12563" width="21.453125" style="18" customWidth="1"/>
    <col min="12564" max="12566" width="20.7265625" style="18" customWidth="1"/>
    <col min="12567" max="12567" width="32.26953125" style="18" bestFit="1" customWidth="1"/>
    <col min="12568" max="12568" width="20.7265625" style="18" customWidth="1"/>
    <col min="12569" max="12569" width="22" style="18" customWidth="1"/>
    <col min="12570" max="12573" width="21.26953125" style="18" customWidth="1"/>
    <col min="12574" max="12574" width="22.26953125" style="18" customWidth="1"/>
    <col min="12575" max="12576" width="11.453125" style="18"/>
    <col min="12577" max="12577" width="14.81640625" style="18" bestFit="1" customWidth="1"/>
    <col min="12578" max="12802" width="11.453125" style="18"/>
    <col min="12803" max="12803" width="34.453125" style="18" customWidth="1"/>
    <col min="12804" max="12805" width="19.453125" style="18" bestFit="1" customWidth="1"/>
    <col min="12806" max="12806" width="19.7265625" style="18" customWidth="1"/>
    <col min="12807" max="12808" width="20.453125" style="18" customWidth="1"/>
    <col min="12809" max="12810" width="19.7265625" style="18" customWidth="1"/>
    <col min="12811" max="12811" width="25.26953125" style="18" customWidth="1"/>
    <col min="12812" max="12812" width="26" style="18" customWidth="1"/>
    <col min="12813" max="12813" width="22.26953125" style="18" customWidth="1"/>
    <col min="12814" max="12814" width="24.81640625" style="18" customWidth="1"/>
    <col min="12815" max="12815" width="21.1796875" style="18" customWidth="1"/>
    <col min="12816" max="12816" width="21.453125" style="18" customWidth="1"/>
    <col min="12817" max="12817" width="27.81640625" style="18" customWidth="1"/>
    <col min="12818" max="12818" width="23.453125" style="18" customWidth="1"/>
    <col min="12819" max="12819" width="21.453125" style="18" customWidth="1"/>
    <col min="12820" max="12822" width="20.7265625" style="18" customWidth="1"/>
    <col min="12823" max="12823" width="32.26953125" style="18" bestFit="1" customWidth="1"/>
    <col min="12824" max="12824" width="20.7265625" style="18" customWidth="1"/>
    <col min="12825" max="12825" width="22" style="18" customWidth="1"/>
    <col min="12826" max="12829" width="21.26953125" style="18" customWidth="1"/>
    <col min="12830" max="12830" width="22.26953125" style="18" customWidth="1"/>
    <col min="12831" max="12832" width="11.453125" style="18"/>
    <col min="12833" max="12833" width="14.81640625" style="18" bestFit="1" customWidth="1"/>
    <col min="12834" max="13058" width="11.453125" style="18"/>
    <col min="13059" max="13059" width="34.453125" style="18" customWidth="1"/>
    <col min="13060" max="13061" width="19.453125" style="18" bestFit="1" customWidth="1"/>
    <col min="13062" max="13062" width="19.7265625" style="18" customWidth="1"/>
    <col min="13063" max="13064" width="20.453125" style="18" customWidth="1"/>
    <col min="13065" max="13066" width="19.7265625" style="18" customWidth="1"/>
    <col min="13067" max="13067" width="25.26953125" style="18" customWidth="1"/>
    <col min="13068" max="13068" width="26" style="18" customWidth="1"/>
    <col min="13069" max="13069" width="22.26953125" style="18" customWidth="1"/>
    <col min="13070" max="13070" width="24.81640625" style="18" customWidth="1"/>
    <col min="13071" max="13071" width="21.1796875" style="18" customWidth="1"/>
    <col min="13072" max="13072" width="21.453125" style="18" customWidth="1"/>
    <col min="13073" max="13073" width="27.81640625" style="18" customWidth="1"/>
    <col min="13074" max="13074" width="23.453125" style="18" customWidth="1"/>
    <col min="13075" max="13075" width="21.453125" style="18" customWidth="1"/>
    <col min="13076" max="13078" width="20.7265625" style="18" customWidth="1"/>
    <col min="13079" max="13079" width="32.26953125" style="18" bestFit="1" customWidth="1"/>
    <col min="13080" max="13080" width="20.7265625" style="18" customWidth="1"/>
    <col min="13081" max="13081" width="22" style="18" customWidth="1"/>
    <col min="13082" max="13085" width="21.26953125" style="18" customWidth="1"/>
    <col min="13086" max="13086" width="22.26953125" style="18" customWidth="1"/>
    <col min="13087" max="13088" width="11.453125" style="18"/>
    <col min="13089" max="13089" width="14.81640625" style="18" bestFit="1" customWidth="1"/>
    <col min="13090" max="13314" width="11.453125" style="18"/>
    <col min="13315" max="13315" width="34.453125" style="18" customWidth="1"/>
    <col min="13316" max="13317" width="19.453125" style="18" bestFit="1" customWidth="1"/>
    <col min="13318" max="13318" width="19.7265625" style="18" customWidth="1"/>
    <col min="13319" max="13320" width="20.453125" style="18" customWidth="1"/>
    <col min="13321" max="13322" width="19.7265625" style="18" customWidth="1"/>
    <col min="13323" max="13323" width="25.26953125" style="18" customWidth="1"/>
    <col min="13324" max="13324" width="26" style="18" customWidth="1"/>
    <col min="13325" max="13325" width="22.26953125" style="18" customWidth="1"/>
    <col min="13326" max="13326" width="24.81640625" style="18" customWidth="1"/>
    <col min="13327" max="13327" width="21.1796875" style="18" customWidth="1"/>
    <col min="13328" max="13328" width="21.453125" style="18" customWidth="1"/>
    <col min="13329" max="13329" width="27.81640625" style="18" customWidth="1"/>
    <col min="13330" max="13330" width="23.453125" style="18" customWidth="1"/>
    <col min="13331" max="13331" width="21.453125" style="18" customWidth="1"/>
    <col min="13332" max="13334" width="20.7265625" style="18" customWidth="1"/>
    <col min="13335" max="13335" width="32.26953125" style="18" bestFit="1" customWidth="1"/>
    <col min="13336" max="13336" width="20.7265625" style="18" customWidth="1"/>
    <col min="13337" max="13337" width="22" style="18" customWidth="1"/>
    <col min="13338" max="13341" width="21.26953125" style="18" customWidth="1"/>
    <col min="13342" max="13342" width="22.26953125" style="18" customWidth="1"/>
    <col min="13343" max="13344" width="11.453125" style="18"/>
    <col min="13345" max="13345" width="14.81640625" style="18" bestFit="1" customWidth="1"/>
    <col min="13346" max="13570" width="11.453125" style="18"/>
    <col min="13571" max="13571" width="34.453125" style="18" customWidth="1"/>
    <col min="13572" max="13573" width="19.453125" style="18" bestFit="1" customWidth="1"/>
    <col min="13574" max="13574" width="19.7265625" style="18" customWidth="1"/>
    <col min="13575" max="13576" width="20.453125" style="18" customWidth="1"/>
    <col min="13577" max="13578" width="19.7265625" style="18" customWidth="1"/>
    <col min="13579" max="13579" width="25.26953125" style="18" customWidth="1"/>
    <col min="13580" max="13580" width="26" style="18" customWidth="1"/>
    <col min="13581" max="13581" width="22.26953125" style="18" customWidth="1"/>
    <col min="13582" max="13582" width="24.81640625" style="18" customWidth="1"/>
    <col min="13583" max="13583" width="21.1796875" style="18" customWidth="1"/>
    <col min="13584" max="13584" width="21.453125" style="18" customWidth="1"/>
    <col min="13585" max="13585" width="27.81640625" style="18" customWidth="1"/>
    <col min="13586" max="13586" width="23.453125" style="18" customWidth="1"/>
    <col min="13587" max="13587" width="21.453125" style="18" customWidth="1"/>
    <col min="13588" max="13590" width="20.7265625" style="18" customWidth="1"/>
    <col min="13591" max="13591" width="32.26953125" style="18" bestFit="1" customWidth="1"/>
    <col min="13592" max="13592" width="20.7265625" style="18" customWidth="1"/>
    <col min="13593" max="13593" width="22" style="18" customWidth="1"/>
    <col min="13594" max="13597" width="21.26953125" style="18" customWidth="1"/>
    <col min="13598" max="13598" width="22.26953125" style="18" customWidth="1"/>
    <col min="13599" max="13600" width="11.453125" style="18"/>
    <col min="13601" max="13601" width="14.81640625" style="18" bestFit="1" customWidth="1"/>
    <col min="13602" max="13826" width="11.453125" style="18"/>
    <col min="13827" max="13827" width="34.453125" style="18" customWidth="1"/>
    <col min="13828" max="13829" width="19.453125" style="18" bestFit="1" customWidth="1"/>
    <col min="13830" max="13830" width="19.7265625" style="18" customWidth="1"/>
    <col min="13831" max="13832" width="20.453125" style="18" customWidth="1"/>
    <col min="13833" max="13834" width="19.7265625" style="18" customWidth="1"/>
    <col min="13835" max="13835" width="25.26953125" style="18" customWidth="1"/>
    <col min="13836" max="13836" width="26" style="18" customWidth="1"/>
    <col min="13837" max="13837" width="22.26953125" style="18" customWidth="1"/>
    <col min="13838" max="13838" width="24.81640625" style="18" customWidth="1"/>
    <col min="13839" max="13839" width="21.1796875" style="18" customWidth="1"/>
    <col min="13840" max="13840" width="21.453125" style="18" customWidth="1"/>
    <col min="13841" max="13841" width="27.81640625" style="18" customWidth="1"/>
    <col min="13842" max="13842" width="23.453125" style="18" customWidth="1"/>
    <col min="13843" max="13843" width="21.453125" style="18" customWidth="1"/>
    <col min="13844" max="13846" width="20.7265625" style="18" customWidth="1"/>
    <col min="13847" max="13847" width="32.26953125" style="18" bestFit="1" customWidth="1"/>
    <col min="13848" max="13848" width="20.7265625" style="18" customWidth="1"/>
    <col min="13849" max="13849" width="22" style="18" customWidth="1"/>
    <col min="13850" max="13853" width="21.26953125" style="18" customWidth="1"/>
    <col min="13854" max="13854" width="22.26953125" style="18" customWidth="1"/>
    <col min="13855" max="13856" width="11.453125" style="18"/>
    <col min="13857" max="13857" width="14.81640625" style="18" bestFit="1" customWidth="1"/>
    <col min="13858" max="14082" width="11.453125" style="18"/>
    <col min="14083" max="14083" width="34.453125" style="18" customWidth="1"/>
    <col min="14084" max="14085" width="19.453125" style="18" bestFit="1" customWidth="1"/>
    <col min="14086" max="14086" width="19.7265625" style="18" customWidth="1"/>
    <col min="14087" max="14088" width="20.453125" style="18" customWidth="1"/>
    <col min="14089" max="14090" width="19.7265625" style="18" customWidth="1"/>
    <col min="14091" max="14091" width="25.26953125" style="18" customWidth="1"/>
    <col min="14092" max="14092" width="26" style="18" customWidth="1"/>
    <col min="14093" max="14093" width="22.26953125" style="18" customWidth="1"/>
    <col min="14094" max="14094" width="24.81640625" style="18" customWidth="1"/>
    <col min="14095" max="14095" width="21.1796875" style="18" customWidth="1"/>
    <col min="14096" max="14096" width="21.453125" style="18" customWidth="1"/>
    <col min="14097" max="14097" width="27.81640625" style="18" customWidth="1"/>
    <col min="14098" max="14098" width="23.453125" style="18" customWidth="1"/>
    <col min="14099" max="14099" width="21.453125" style="18" customWidth="1"/>
    <col min="14100" max="14102" width="20.7265625" style="18" customWidth="1"/>
    <col min="14103" max="14103" width="32.26953125" style="18" bestFit="1" customWidth="1"/>
    <col min="14104" max="14104" width="20.7265625" style="18" customWidth="1"/>
    <col min="14105" max="14105" width="22" style="18" customWidth="1"/>
    <col min="14106" max="14109" width="21.26953125" style="18" customWidth="1"/>
    <col min="14110" max="14110" width="22.26953125" style="18" customWidth="1"/>
    <col min="14111" max="14112" width="11.453125" style="18"/>
    <col min="14113" max="14113" width="14.81640625" style="18" bestFit="1" customWidth="1"/>
    <col min="14114" max="14338" width="11.453125" style="18"/>
    <col min="14339" max="14339" width="34.453125" style="18" customWidth="1"/>
    <col min="14340" max="14341" width="19.453125" style="18" bestFit="1" customWidth="1"/>
    <col min="14342" max="14342" width="19.7265625" style="18" customWidth="1"/>
    <col min="14343" max="14344" width="20.453125" style="18" customWidth="1"/>
    <col min="14345" max="14346" width="19.7265625" style="18" customWidth="1"/>
    <col min="14347" max="14347" width="25.26953125" style="18" customWidth="1"/>
    <col min="14348" max="14348" width="26" style="18" customWidth="1"/>
    <col min="14349" max="14349" width="22.26953125" style="18" customWidth="1"/>
    <col min="14350" max="14350" width="24.81640625" style="18" customWidth="1"/>
    <col min="14351" max="14351" width="21.1796875" style="18" customWidth="1"/>
    <col min="14352" max="14352" width="21.453125" style="18" customWidth="1"/>
    <col min="14353" max="14353" width="27.81640625" style="18" customWidth="1"/>
    <col min="14354" max="14354" width="23.453125" style="18" customWidth="1"/>
    <col min="14355" max="14355" width="21.453125" style="18" customWidth="1"/>
    <col min="14356" max="14358" width="20.7265625" style="18" customWidth="1"/>
    <col min="14359" max="14359" width="32.26953125" style="18" bestFit="1" customWidth="1"/>
    <col min="14360" max="14360" width="20.7265625" style="18" customWidth="1"/>
    <col min="14361" max="14361" width="22" style="18" customWidth="1"/>
    <col min="14362" max="14365" width="21.26953125" style="18" customWidth="1"/>
    <col min="14366" max="14366" width="22.26953125" style="18" customWidth="1"/>
    <col min="14367" max="14368" width="11.453125" style="18"/>
    <col min="14369" max="14369" width="14.81640625" style="18" bestFit="1" customWidth="1"/>
    <col min="14370" max="14594" width="11.453125" style="18"/>
    <col min="14595" max="14595" width="34.453125" style="18" customWidth="1"/>
    <col min="14596" max="14597" width="19.453125" style="18" bestFit="1" customWidth="1"/>
    <col min="14598" max="14598" width="19.7265625" style="18" customWidth="1"/>
    <col min="14599" max="14600" width="20.453125" style="18" customWidth="1"/>
    <col min="14601" max="14602" width="19.7265625" style="18" customWidth="1"/>
    <col min="14603" max="14603" width="25.26953125" style="18" customWidth="1"/>
    <col min="14604" max="14604" width="26" style="18" customWidth="1"/>
    <col min="14605" max="14605" width="22.26953125" style="18" customWidth="1"/>
    <col min="14606" max="14606" width="24.81640625" style="18" customWidth="1"/>
    <col min="14607" max="14607" width="21.1796875" style="18" customWidth="1"/>
    <col min="14608" max="14608" width="21.453125" style="18" customWidth="1"/>
    <col min="14609" max="14609" width="27.81640625" style="18" customWidth="1"/>
    <col min="14610" max="14610" width="23.453125" style="18" customWidth="1"/>
    <col min="14611" max="14611" width="21.453125" style="18" customWidth="1"/>
    <col min="14612" max="14614" width="20.7265625" style="18" customWidth="1"/>
    <col min="14615" max="14615" width="32.26953125" style="18" bestFit="1" customWidth="1"/>
    <col min="14616" max="14616" width="20.7265625" style="18" customWidth="1"/>
    <col min="14617" max="14617" width="22" style="18" customWidth="1"/>
    <col min="14618" max="14621" width="21.26953125" style="18" customWidth="1"/>
    <col min="14622" max="14622" width="22.26953125" style="18" customWidth="1"/>
    <col min="14623" max="14624" width="11.453125" style="18"/>
    <col min="14625" max="14625" width="14.81640625" style="18" bestFit="1" customWidth="1"/>
    <col min="14626" max="14850" width="11.453125" style="18"/>
    <col min="14851" max="14851" width="34.453125" style="18" customWidth="1"/>
    <col min="14852" max="14853" width="19.453125" style="18" bestFit="1" customWidth="1"/>
    <col min="14854" max="14854" width="19.7265625" style="18" customWidth="1"/>
    <col min="14855" max="14856" width="20.453125" style="18" customWidth="1"/>
    <col min="14857" max="14858" width="19.7265625" style="18" customWidth="1"/>
    <col min="14859" max="14859" width="25.26953125" style="18" customWidth="1"/>
    <col min="14860" max="14860" width="26" style="18" customWidth="1"/>
    <col min="14861" max="14861" width="22.26953125" style="18" customWidth="1"/>
    <col min="14862" max="14862" width="24.81640625" style="18" customWidth="1"/>
    <col min="14863" max="14863" width="21.1796875" style="18" customWidth="1"/>
    <col min="14864" max="14864" width="21.453125" style="18" customWidth="1"/>
    <col min="14865" max="14865" width="27.81640625" style="18" customWidth="1"/>
    <col min="14866" max="14866" width="23.453125" style="18" customWidth="1"/>
    <col min="14867" max="14867" width="21.453125" style="18" customWidth="1"/>
    <col min="14868" max="14870" width="20.7265625" style="18" customWidth="1"/>
    <col min="14871" max="14871" width="32.26953125" style="18" bestFit="1" customWidth="1"/>
    <col min="14872" max="14872" width="20.7265625" style="18" customWidth="1"/>
    <col min="14873" max="14873" width="22" style="18" customWidth="1"/>
    <col min="14874" max="14877" width="21.26953125" style="18" customWidth="1"/>
    <col min="14878" max="14878" width="22.26953125" style="18" customWidth="1"/>
    <col min="14879" max="14880" width="11.453125" style="18"/>
    <col min="14881" max="14881" width="14.81640625" style="18" bestFit="1" customWidth="1"/>
    <col min="14882" max="15106" width="11.453125" style="18"/>
    <col min="15107" max="15107" width="34.453125" style="18" customWidth="1"/>
    <col min="15108" max="15109" width="19.453125" style="18" bestFit="1" customWidth="1"/>
    <col min="15110" max="15110" width="19.7265625" style="18" customWidth="1"/>
    <col min="15111" max="15112" width="20.453125" style="18" customWidth="1"/>
    <col min="15113" max="15114" width="19.7265625" style="18" customWidth="1"/>
    <col min="15115" max="15115" width="25.26953125" style="18" customWidth="1"/>
    <col min="15116" max="15116" width="26" style="18" customWidth="1"/>
    <col min="15117" max="15117" width="22.26953125" style="18" customWidth="1"/>
    <col min="15118" max="15118" width="24.81640625" style="18" customWidth="1"/>
    <col min="15119" max="15119" width="21.1796875" style="18" customWidth="1"/>
    <col min="15120" max="15120" width="21.453125" style="18" customWidth="1"/>
    <col min="15121" max="15121" width="27.81640625" style="18" customWidth="1"/>
    <col min="15122" max="15122" width="23.453125" style="18" customWidth="1"/>
    <col min="15123" max="15123" width="21.453125" style="18" customWidth="1"/>
    <col min="15124" max="15126" width="20.7265625" style="18" customWidth="1"/>
    <col min="15127" max="15127" width="32.26953125" style="18" bestFit="1" customWidth="1"/>
    <col min="15128" max="15128" width="20.7265625" style="18" customWidth="1"/>
    <col min="15129" max="15129" width="22" style="18" customWidth="1"/>
    <col min="15130" max="15133" width="21.26953125" style="18" customWidth="1"/>
    <col min="15134" max="15134" width="22.26953125" style="18" customWidth="1"/>
    <col min="15135" max="15136" width="11.453125" style="18"/>
    <col min="15137" max="15137" width="14.81640625" style="18" bestFit="1" customWidth="1"/>
    <col min="15138" max="15362" width="11.453125" style="18"/>
    <col min="15363" max="15363" width="34.453125" style="18" customWidth="1"/>
    <col min="15364" max="15365" width="19.453125" style="18" bestFit="1" customWidth="1"/>
    <col min="15366" max="15366" width="19.7265625" style="18" customWidth="1"/>
    <col min="15367" max="15368" width="20.453125" style="18" customWidth="1"/>
    <col min="15369" max="15370" width="19.7265625" style="18" customWidth="1"/>
    <col min="15371" max="15371" width="25.26953125" style="18" customWidth="1"/>
    <col min="15372" max="15372" width="26" style="18" customWidth="1"/>
    <col min="15373" max="15373" width="22.26953125" style="18" customWidth="1"/>
    <col min="15374" max="15374" width="24.81640625" style="18" customWidth="1"/>
    <col min="15375" max="15375" width="21.1796875" style="18" customWidth="1"/>
    <col min="15376" max="15376" width="21.453125" style="18" customWidth="1"/>
    <col min="15377" max="15377" width="27.81640625" style="18" customWidth="1"/>
    <col min="15378" max="15378" width="23.453125" style="18" customWidth="1"/>
    <col min="15379" max="15379" width="21.453125" style="18" customWidth="1"/>
    <col min="15380" max="15382" width="20.7265625" style="18" customWidth="1"/>
    <col min="15383" max="15383" width="32.26953125" style="18" bestFit="1" customWidth="1"/>
    <col min="15384" max="15384" width="20.7265625" style="18" customWidth="1"/>
    <col min="15385" max="15385" width="22" style="18" customWidth="1"/>
    <col min="15386" max="15389" width="21.26953125" style="18" customWidth="1"/>
    <col min="15390" max="15390" width="22.26953125" style="18" customWidth="1"/>
    <col min="15391" max="15392" width="11.453125" style="18"/>
    <col min="15393" max="15393" width="14.81640625" style="18" bestFit="1" customWidth="1"/>
    <col min="15394" max="15618" width="11.453125" style="18"/>
    <col min="15619" max="15619" width="34.453125" style="18" customWidth="1"/>
    <col min="15620" max="15621" width="19.453125" style="18" bestFit="1" customWidth="1"/>
    <col min="15622" max="15622" width="19.7265625" style="18" customWidth="1"/>
    <col min="15623" max="15624" width="20.453125" style="18" customWidth="1"/>
    <col min="15625" max="15626" width="19.7265625" style="18" customWidth="1"/>
    <col min="15627" max="15627" width="25.26953125" style="18" customWidth="1"/>
    <col min="15628" max="15628" width="26" style="18" customWidth="1"/>
    <col min="15629" max="15629" width="22.26953125" style="18" customWidth="1"/>
    <col min="15630" max="15630" width="24.81640625" style="18" customWidth="1"/>
    <col min="15631" max="15631" width="21.1796875" style="18" customWidth="1"/>
    <col min="15632" max="15632" width="21.453125" style="18" customWidth="1"/>
    <col min="15633" max="15633" width="27.81640625" style="18" customWidth="1"/>
    <col min="15634" max="15634" width="23.453125" style="18" customWidth="1"/>
    <col min="15635" max="15635" width="21.453125" style="18" customWidth="1"/>
    <col min="15636" max="15638" width="20.7265625" style="18" customWidth="1"/>
    <col min="15639" max="15639" width="32.26953125" style="18" bestFit="1" customWidth="1"/>
    <col min="15640" max="15640" width="20.7265625" style="18" customWidth="1"/>
    <col min="15641" max="15641" width="22" style="18" customWidth="1"/>
    <col min="15642" max="15645" width="21.26953125" style="18" customWidth="1"/>
    <col min="15646" max="15646" width="22.26953125" style="18" customWidth="1"/>
    <col min="15647" max="15648" width="11.453125" style="18"/>
    <col min="15649" max="15649" width="14.81640625" style="18" bestFit="1" customWidth="1"/>
    <col min="15650" max="15874" width="11.453125" style="18"/>
    <col min="15875" max="15875" width="34.453125" style="18" customWidth="1"/>
    <col min="15876" max="15877" width="19.453125" style="18" bestFit="1" customWidth="1"/>
    <col min="15878" max="15878" width="19.7265625" style="18" customWidth="1"/>
    <col min="15879" max="15880" width="20.453125" style="18" customWidth="1"/>
    <col min="15881" max="15882" width="19.7265625" style="18" customWidth="1"/>
    <col min="15883" max="15883" width="25.26953125" style="18" customWidth="1"/>
    <col min="15884" max="15884" width="26" style="18" customWidth="1"/>
    <col min="15885" max="15885" width="22.26953125" style="18" customWidth="1"/>
    <col min="15886" max="15886" width="24.81640625" style="18" customWidth="1"/>
    <col min="15887" max="15887" width="21.1796875" style="18" customWidth="1"/>
    <col min="15888" max="15888" width="21.453125" style="18" customWidth="1"/>
    <col min="15889" max="15889" width="27.81640625" style="18" customWidth="1"/>
    <col min="15890" max="15890" width="23.453125" style="18" customWidth="1"/>
    <col min="15891" max="15891" width="21.453125" style="18" customWidth="1"/>
    <col min="15892" max="15894" width="20.7265625" style="18" customWidth="1"/>
    <col min="15895" max="15895" width="32.26953125" style="18" bestFit="1" customWidth="1"/>
    <col min="15896" max="15896" width="20.7265625" style="18" customWidth="1"/>
    <col min="15897" max="15897" width="22" style="18" customWidth="1"/>
    <col min="15898" max="15901" width="21.26953125" style="18" customWidth="1"/>
    <col min="15902" max="15902" width="22.26953125" style="18" customWidth="1"/>
    <col min="15903" max="15904" width="11.453125" style="18"/>
    <col min="15905" max="15905" width="14.81640625" style="18" bestFit="1" customWidth="1"/>
    <col min="15906" max="16130" width="11.453125" style="18"/>
    <col min="16131" max="16131" width="34.453125" style="18" customWidth="1"/>
    <col min="16132" max="16133" width="19.453125" style="18" bestFit="1" customWidth="1"/>
    <col min="16134" max="16134" width="19.7265625" style="18" customWidth="1"/>
    <col min="16135" max="16136" width="20.453125" style="18" customWidth="1"/>
    <col min="16137" max="16138" width="19.7265625" style="18" customWidth="1"/>
    <col min="16139" max="16139" width="25.26953125" style="18" customWidth="1"/>
    <col min="16140" max="16140" width="26" style="18" customWidth="1"/>
    <col min="16141" max="16141" width="22.26953125" style="18" customWidth="1"/>
    <col min="16142" max="16142" width="24.81640625" style="18" customWidth="1"/>
    <col min="16143" max="16143" width="21.1796875" style="18" customWidth="1"/>
    <col min="16144" max="16144" width="21.453125" style="18" customWidth="1"/>
    <col min="16145" max="16145" width="27.81640625" style="18" customWidth="1"/>
    <col min="16146" max="16146" width="23.453125" style="18" customWidth="1"/>
    <col min="16147" max="16147" width="21.453125" style="18" customWidth="1"/>
    <col min="16148" max="16150" width="20.7265625" style="18" customWidth="1"/>
    <col min="16151" max="16151" width="32.26953125" style="18" bestFit="1" customWidth="1"/>
    <col min="16152" max="16152" width="20.7265625" style="18" customWidth="1"/>
    <col min="16153" max="16153" width="22" style="18" customWidth="1"/>
    <col min="16154" max="16157" width="21.26953125" style="18" customWidth="1"/>
    <col min="16158" max="16158" width="22.26953125" style="18" customWidth="1"/>
    <col min="16159" max="16160" width="11.453125" style="18"/>
    <col min="16161" max="16161" width="14.81640625" style="18" bestFit="1" customWidth="1"/>
    <col min="16162" max="16384" width="11.453125" style="18"/>
  </cols>
  <sheetData>
    <row r="1" spans="1:30" s="3" customFormat="1" ht="29.5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29.5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29.5" x14ac:dyDescent="0.35">
      <c r="A3" s="306" t="s">
        <v>0</v>
      </c>
      <c r="B3" s="306"/>
      <c r="C3" s="306"/>
      <c r="D3" s="264"/>
      <c r="E3" s="264"/>
      <c r="F3" s="264"/>
      <c r="G3" s="264"/>
      <c r="H3" s="264"/>
      <c r="I3" s="264"/>
      <c r="J3" s="264"/>
      <c r="K3" s="264"/>
      <c r="L3" s="264"/>
      <c r="M3" s="264"/>
      <c r="N3" s="264"/>
      <c r="O3" s="264"/>
      <c r="P3" s="264"/>
      <c r="Q3" s="264"/>
      <c r="R3" s="264"/>
      <c r="S3" s="264"/>
      <c r="T3" s="264"/>
      <c r="U3" s="264"/>
      <c r="V3" s="264"/>
      <c r="W3" s="264"/>
      <c r="X3" s="264"/>
      <c r="Y3" s="2"/>
      <c r="Z3" s="2"/>
      <c r="AA3" s="2"/>
      <c r="AB3" s="2"/>
      <c r="AC3" s="2"/>
      <c r="AD3" s="264"/>
    </row>
    <row r="4" spans="1:30" s="3" customFormat="1" ht="29.5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29.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29.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29.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29.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5" x14ac:dyDescent="0.35">
      <c r="A9" s="264" t="s">
        <v>1</v>
      </c>
      <c r="B9" s="264"/>
      <c r="C9" s="264"/>
      <c r="D9" s="1"/>
      <c r="E9" s="293" t="s">
        <v>2</v>
      </c>
      <c r="F9" s="293"/>
      <c r="G9" s="293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293"/>
      <c r="S9" s="293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35">
      <c r="A10" s="264"/>
      <c r="B10" s="264"/>
      <c r="C10" s="264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5" x14ac:dyDescent="0.35">
      <c r="A11" s="264" t="s">
        <v>4</v>
      </c>
      <c r="B11" s="264"/>
      <c r="C11" s="264"/>
      <c r="D11" s="1"/>
      <c r="E11" s="265">
        <v>2</v>
      </c>
      <c r="F11" s="1"/>
      <c r="G11" s="1"/>
      <c r="H11" s="1"/>
      <c r="I11" s="1"/>
      <c r="J11" s="1"/>
      <c r="K11" s="294" t="s">
        <v>62</v>
      </c>
      <c r="L11" s="294"/>
      <c r="M11" s="266"/>
      <c r="N11" s="266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5" x14ac:dyDescent="0.35">
      <c r="A12" s="264"/>
      <c r="B12" s="264"/>
      <c r="C12" s="264"/>
      <c r="D12" s="1"/>
      <c r="E12" s="5"/>
      <c r="F12" s="1"/>
      <c r="G12" s="1"/>
      <c r="H12" s="1"/>
      <c r="I12" s="1"/>
      <c r="J12" s="1"/>
      <c r="K12" s="266"/>
      <c r="L12" s="266"/>
      <c r="M12" s="266"/>
      <c r="N12" s="266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5" x14ac:dyDescent="0.35">
      <c r="A13" s="264"/>
      <c r="B13" s="264"/>
      <c r="C13" s="264"/>
      <c r="D13" s="264"/>
      <c r="E13" s="264"/>
      <c r="F13" s="264"/>
      <c r="G13" s="264"/>
      <c r="H13" s="264"/>
      <c r="I13" s="264"/>
      <c r="J13" s="264"/>
      <c r="K13" s="264"/>
      <c r="L13" s="266"/>
      <c r="M13" s="266"/>
      <c r="N13" s="266"/>
      <c r="O13" s="266"/>
      <c r="P13" s="266"/>
      <c r="Q13" s="266"/>
      <c r="R13" s="266"/>
      <c r="S13" s="266"/>
      <c r="T13" s="266"/>
      <c r="U13" s="266"/>
      <c r="V13" s="266"/>
      <c r="W13" s="1"/>
      <c r="X13" s="1"/>
      <c r="Y13" s="1"/>
    </row>
    <row r="14" spans="1:30" s="3" customFormat="1" ht="25.5" thickBot="1" x14ac:dyDescent="0.4">
      <c r="A14" s="264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5.5" thickBot="1" x14ac:dyDescent="0.4">
      <c r="A15" s="88" t="s">
        <v>7</v>
      </c>
      <c r="B15" s="307" t="s">
        <v>25</v>
      </c>
      <c r="C15" s="308"/>
      <c r="D15" s="308"/>
      <c r="E15" s="308"/>
      <c r="F15" s="308"/>
      <c r="G15" s="308"/>
      <c r="H15" s="308"/>
      <c r="I15" s="308"/>
      <c r="J15" s="308"/>
      <c r="K15" s="308"/>
      <c r="L15" s="308"/>
      <c r="M15" s="309"/>
      <c r="N15" s="310" t="s">
        <v>8</v>
      </c>
      <c r="O15" s="311"/>
      <c r="P15" s="311"/>
      <c r="Q15" s="311"/>
      <c r="R15" s="311"/>
      <c r="S15" s="311"/>
      <c r="T15" s="311"/>
      <c r="U15" s="311"/>
      <c r="V15" s="312"/>
      <c r="W15" s="12"/>
    </row>
    <row r="16" spans="1:30" ht="40" customHeight="1" x14ac:dyDescent="0.35">
      <c r="A16" s="89" t="s">
        <v>9</v>
      </c>
      <c r="B16" s="135"/>
      <c r="C16" s="136"/>
      <c r="D16" s="137"/>
      <c r="E16" s="136"/>
      <c r="F16" s="136"/>
      <c r="G16" s="136"/>
      <c r="H16" s="137"/>
      <c r="I16" s="137"/>
      <c r="J16" s="137"/>
      <c r="K16" s="136"/>
      <c r="L16" s="136"/>
      <c r="M16" s="136"/>
      <c r="N16" s="129"/>
      <c r="O16" s="130"/>
      <c r="P16" s="130"/>
      <c r="Q16" s="130"/>
      <c r="R16" s="130"/>
      <c r="S16" s="130"/>
      <c r="T16" s="130"/>
      <c r="U16" s="130"/>
      <c r="V16" s="131"/>
      <c r="W16" s="17" t="s">
        <v>10</v>
      </c>
      <c r="Y16" s="19"/>
      <c r="Z16" s="19"/>
    </row>
    <row r="17" spans="1:32" ht="40" customHeight="1" x14ac:dyDescent="0.35">
      <c r="A17" s="90" t="s">
        <v>11</v>
      </c>
      <c r="B17" s="14">
        <v>1</v>
      </c>
      <c r="C17" s="20">
        <v>2</v>
      </c>
      <c r="D17" s="20">
        <v>3</v>
      </c>
      <c r="E17" s="20">
        <v>4</v>
      </c>
      <c r="F17" s="20">
        <v>5</v>
      </c>
      <c r="G17" s="20">
        <v>6</v>
      </c>
      <c r="H17" s="20">
        <v>7</v>
      </c>
      <c r="I17" s="20">
        <v>8</v>
      </c>
      <c r="J17" s="20">
        <v>9</v>
      </c>
      <c r="K17" s="20">
        <v>10</v>
      </c>
      <c r="L17" s="20">
        <v>11</v>
      </c>
      <c r="M17" s="20">
        <v>12</v>
      </c>
      <c r="N17" s="14">
        <v>1</v>
      </c>
      <c r="O17" s="20">
        <v>2</v>
      </c>
      <c r="P17" s="20">
        <v>3</v>
      </c>
      <c r="Q17" s="20">
        <v>4</v>
      </c>
      <c r="R17" s="20">
        <v>5</v>
      </c>
      <c r="S17" s="20">
        <v>6</v>
      </c>
      <c r="T17" s="20">
        <v>7</v>
      </c>
      <c r="U17" s="20">
        <v>8</v>
      </c>
      <c r="V17" s="21">
        <v>9</v>
      </c>
      <c r="W17" s="17"/>
      <c r="Y17" s="2"/>
      <c r="Z17" s="19"/>
    </row>
    <row r="18" spans="1:32" ht="40" customHeight="1" x14ac:dyDescent="0.35">
      <c r="A18" s="91" t="s">
        <v>12</v>
      </c>
      <c r="B18" s="22">
        <v>43.9</v>
      </c>
      <c r="C18" s="23">
        <v>30.8</v>
      </c>
      <c r="D18" s="23">
        <v>30.8</v>
      </c>
      <c r="E18" s="23">
        <v>37.799999999999997</v>
      </c>
      <c r="F18" s="23">
        <v>37.799999999999997</v>
      </c>
      <c r="G18" s="23">
        <v>44.3</v>
      </c>
      <c r="H18" s="23">
        <v>44.3</v>
      </c>
      <c r="I18" s="23">
        <v>36.4</v>
      </c>
      <c r="J18" s="23">
        <v>36.4</v>
      </c>
      <c r="K18" s="23">
        <v>50.2</v>
      </c>
      <c r="L18" s="23">
        <v>27.4</v>
      </c>
      <c r="M18" s="23">
        <v>25.3</v>
      </c>
      <c r="N18" s="22">
        <v>39.899546296296286</v>
      </c>
      <c r="O18" s="23">
        <v>43.071777777777783</v>
      </c>
      <c r="P18" s="23">
        <v>43.390148148148164</v>
      </c>
      <c r="Q18" s="23">
        <v>36.390666666666668</v>
      </c>
      <c r="R18" s="23">
        <v>36.32001851851853</v>
      </c>
      <c r="S18" s="23">
        <v>40.630074074074088</v>
      </c>
      <c r="T18" s="23">
        <v>41.438055555555557</v>
      </c>
      <c r="U18" s="23">
        <v>54.736499999999978</v>
      </c>
      <c r="V18" s="24">
        <v>23.198388888888886</v>
      </c>
      <c r="W18" s="25">
        <f t="shared" ref="W18:W25" si="0">SUM(B18:V18)</f>
        <v>804.4751759259259</v>
      </c>
      <c r="X18" s="138"/>
      <c r="Y18" s="2"/>
      <c r="Z18" s="19"/>
    </row>
    <row r="19" spans="1:32" ht="40" customHeight="1" x14ac:dyDescent="0.35">
      <c r="A19" s="92" t="s">
        <v>13</v>
      </c>
      <c r="B19" s="22">
        <v>43.9</v>
      </c>
      <c r="C19" s="23">
        <v>30.8</v>
      </c>
      <c r="D19" s="23">
        <v>30.8</v>
      </c>
      <c r="E19" s="23">
        <v>37.799999999999997</v>
      </c>
      <c r="F19" s="23">
        <v>37.799999999999997</v>
      </c>
      <c r="G19" s="23">
        <v>44.3</v>
      </c>
      <c r="H19" s="23">
        <v>44.3</v>
      </c>
      <c r="I19" s="23">
        <v>36.4</v>
      </c>
      <c r="J19" s="23">
        <v>36.4</v>
      </c>
      <c r="K19" s="23">
        <v>50.2</v>
      </c>
      <c r="L19" s="23">
        <v>27.4</v>
      </c>
      <c r="M19" s="23">
        <v>25.3</v>
      </c>
      <c r="N19" s="22">
        <v>39.899546296296286</v>
      </c>
      <c r="O19" s="23">
        <v>43.071777777777783</v>
      </c>
      <c r="P19" s="23">
        <v>43.390148148148164</v>
      </c>
      <c r="Q19" s="23">
        <v>36.390666666666668</v>
      </c>
      <c r="R19" s="23">
        <v>36.32001851851853</v>
      </c>
      <c r="S19" s="23">
        <v>40.630074074074088</v>
      </c>
      <c r="T19" s="23">
        <v>41.438055555555557</v>
      </c>
      <c r="U19" s="23">
        <v>54.736499999999978</v>
      </c>
      <c r="V19" s="24">
        <v>23.198388888888886</v>
      </c>
      <c r="W19" s="25">
        <f t="shared" si="0"/>
        <v>804.4751759259259</v>
      </c>
      <c r="Y19" s="2"/>
      <c r="Z19" s="19"/>
    </row>
    <row r="20" spans="1:32" ht="39.75" customHeight="1" x14ac:dyDescent="0.35">
      <c r="A20" s="91" t="s">
        <v>14</v>
      </c>
      <c r="B20" s="76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2"/>
      <c r="O20" s="23"/>
      <c r="P20" s="23"/>
      <c r="Q20" s="23"/>
      <c r="R20" s="23"/>
      <c r="S20" s="23"/>
      <c r="T20" s="23"/>
      <c r="U20" s="23"/>
      <c r="V20" s="24"/>
      <c r="W20" s="25">
        <f t="shared" si="0"/>
        <v>0</v>
      </c>
      <c r="Y20" s="2"/>
      <c r="Z20" s="19"/>
    </row>
    <row r="21" spans="1:32" ht="40" customHeight="1" x14ac:dyDescent="0.35">
      <c r="A21" s="92" t="s">
        <v>15</v>
      </c>
      <c r="B21" s="22">
        <v>47.007666666666665</v>
      </c>
      <c r="C21" s="23">
        <v>32.330666666666673</v>
      </c>
      <c r="D21" s="23">
        <v>32.330666666666673</v>
      </c>
      <c r="E21" s="23">
        <v>39.304999999999993</v>
      </c>
      <c r="F21" s="23">
        <v>39.415833333333339</v>
      </c>
      <c r="G21" s="23">
        <v>45.04</v>
      </c>
      <c r="H21" s="23">
        <v>45.149666666666668</v>
      </c>
      <c r="I21" s="23">
        <v>36.384833333333326</v>
      </c>
      <c r="J21" s="23">
        <v>36.493333333333332</v>
      </c>
      <c r="K21" s="23">
        <v>48.494000000000007</v>
      </c>
      <c r="L21" s="23">
        <v>26.429500000000001</v>
      </c>
      <c r="M21" s="23">
        <v>24.326000000000004</v>
      </c>
      <c r="N21" s="22">
        <v>39.900302469135816</v>
      </c>
      <c r="O21" s="23">
        <v>42.858148148148139</v>
      </c>
      <c r="P21" s="23">
        <v>43.607234567901223</v>
      </c>
      <c r="Q21" s="23">
        <v>36.714222222222219</v>
      </c>
      <c r="R21" s="23">
        <v>36.761320987654308</v>
      </c>
      <c r="S21" s="23">
        <v>41.376783950617273</v>
      </c>
      <c r="T21" s="23">
        <v>41.793629629629628</v>
      </c>
      <c r="U21" s="23">
        <v>55.874000000000024</v>
      </c>
      <c r="V21" s="24">
        <v>23.80440740740741</v>
      </c>
      <c r="W21" s="25">
        <f t="shared" si="0"/>
        <v>815.39721604938291</v>
      </c>
      <c r="Y21" s="2"/>
      <c r="Z21" s="19"/>
    </row>
    <row r="22" spans="1:32" ht="40" customHeight="1" x14ac:dyDescent="0.35">
      <c r="A22" s="91" t="s">
        <v>16</v>
      </c>
      <c r="B22" s="22">
        <v>47.007666666666665</v>
      </c>
      <c r="C22" s="23">
        <v>32.330666666666673</v>
      </c>
      <c r="D22" s="23">
        <v>32.330666666666673</v>
      </c>
      <c r="E22" s="23">
        <v>39.304999999999993</v>
      </c>
      <c r="F22" s="23">
        <v>39.415833333333339</v>
      </c>
      <c r="G22" s="23">
        <v>45.04</v>
      </c>
      <c r="H22" s="23">
        <v>45.149666666666668</v>
      </c>
      <c r="I22" s="23">
        <v>36.384833333333326</v>
      </c>
      <c r="J22" s="23">
        <v>36.493333333333332</v>
      </c>
      <c r="K22" s="23">
        <v>48.494000000000007</v>
      </c>
      <c r="L22" s="23">
        <v>26.429500000000001</v>
      </c>
      <c r="M22" s="23">
        <v>24.326000000000004</v>
      </c>
      <c r="N22" s="22"/>
      <c r="O22" s="23"/>
      <c r="P22" s="23"/>
      <c r="Q22" s="23"/>
      <c r="R22" s="23"/>
      <c r="S22" s="23"/>
      <c r="T22" s="23"/>
      <c r="U22" s="23"/>
      <c r="V22" s="24"/>
      <c r="W22" s="25">
        <f t="shared" si="0"/>
        <v>452.70716666666675</v>
      </c>
      <c r="Y22" s="2"/>
      <c r="Z22" s="19"/>
    </row>
    <row r="23" spans="1:32" ht="40" customHeight="1" x14ac:dyDescent="0.35">
      <c r="A23" s="92" t="s">
        <v>17</v>
      </c>
      <c r="B23" s="22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2">
        <v>14.3</v>
      </c>
      <c r="O23" s="23">
        <v>31.5</v>
      </c>
      <c r="P23" s="23">
        <v>44</v>
      </c>
      <c r="Q23" s="23">
        <v>53.6</v>
      </c>
      <c r="R23" s="23">
        <v>59</v>
      </c>
      <c r="S23" s="23">
        <v>51.4</v>
      </c>
      <c r="T23" s="23">
        <v>46.1</v>
      </c>
      <c r="U23" s="23">
        <v>31.4</v>
      </c>
      <c r="V23" s="24">
        <v>31.4</v>
      </c>
      <c r="W23" s="25">
        <f t="shared" si="0"/>
        <v>362.7</v>
      </c>
      <c r="Y23" s="2"/>
      <c r="Z23" s="19"/>
    </row>
    <row r="24" spans="1:32" ht="40" customHeight="1" x14ac:dyDescent="0.35">
      <c r="A24" s="91" t="s">
        <v>18</v>
      </c>
      <c r="B24" s="22">
        <v>47.007666666666665</v>
      </c>
      <c r="C24" s="23">
        <v>32.330666666666673</v>
      </c>
      <c r="D24" s="23">
        <v>32.330666666666673</v>
      </c>
      <c r="E24" s="23">
        <v>39.304999999999993</v>
      </c>
      <c r="F24" s="23">
        <v>39.415833333333339</v>
      </c>
      <c r="G24" s="23">
        <v>45.04</v>
      </c>
      <c r="H24" s="23">
        <v>45.149666666666668</v>
      </c>
      <c r="I24" s="23">
        <v>36.384833333333326</v>
      </c>
      <c r="J24" s="23">
        <v>36.493333333333332</v>
      </c>
      <c r="K24" s="23">
        <v>48.494000000000007</v>
      </c>
      <c r="L24" s="23">
        <v>26.429500000000001</v>
      </c>
      <c r="M24" s="23">
        <v>24.326000000000004</v>
      </c>
      <c r="N24" s="22">
        <v>14.3</v>
      </c>
      <c r="O24" s="23">
        <v>31.5</v>
      </c>
      <c r="P24" s="23">
        <v>44</v>
      </c>
      <c r="Q24" s="23">
        <v>53.6</v>
      </c>
      <c r="R24" s="23">
        <v>59</v>
      </c>
      <c r="S24" s="23">
        <v>51.4</v>
      </c>
      <c r="T24" s="23">
        <v>46.1</v>
      </c>
      <c r="U24" s="23">
        <v>31.4</v>
      </c>
      <c r="V24" s="24">
        <v>31.4</v>
      </c>
      <c r="W24" s="25">
        <f t="shared" si="0"/>
        <v>815.40716666666674</v>
      </c>
      <c r="Y24" s="2"/>
    </row>
    <row r="25" spans="1:32" ht="41.5" customHeight="1" x14ac:dyDescent="0.35">
      <c r="A25" s="92" t="s">
        <v>10</v>
      </c>
      <c r="B25" s="26">
        <f t="shared" ref="B25:M25" si="1">SUM(B18:B24)</f>
        <v>228.82299999999998</v>
      </c>
      <c r="C25" s="27">
        <f t="shared" si="1"/>
        <v>158.59200000000001</v>
      </c>
      <c r="D25" s="27">
        <f t="shared" si="1"/>
        <v>158.59200000000001</v>
      </c>
      <c r="E25" s="27">
        <f t="shared" si="1"/>
        <v>193.51499999999999</v>
      </c>
      <c r="F25" s="27">
        <f t="shared" si="1"/>
        <v>193.84750000000003</v>
      </c>
      <c r="G25" s="27">
        <f t="shared" si="1"/>
        <v>223.71999999999997</v>
      </c>
      <c r="H25" s="27">
        <f t="shared" si="1"/>
        <v>224.04899999999998</v>
      </c>
      <c r="I25" s="27">
        <f t="shared" si="1"/>
        <v>181.95449999999997</v>
      </c>
      <c r="J25" s="27">
        <f t="shared" si="1"/>
        <v>182.28</v>
      </c>
      <c r="K25" s="27">
        <f t="shared" si="1"/>
        <v>245.88200000000001</v>
      </c>
      <c r="L25" s="27">
        <f t="shared" si="1"/>
        <v>134.08850000000001</v>
      </c>
      <c r="M25" s="27">
        <f t="shared" si="1"/>
        <v>123.57800000000002</v>
      </c>
      <c r="N25" s="26">
        <f>SUM(N18:N24)</f>
        <v>148.2993950617284</v>
      </c>
      <c r="O25" s="27">
        <f t="shared" ref="O25:Q25" si="2">SUM(O18:O24)</f>
        <v>192.0017037037037</v>
      </c>
      <c r="P25" s="27">
        <f t="shared" si="2"/>
        <v>218.38753086419754</v>
      </c>
      <c r="Q25" s="27">
        <f t="shared" si="2"/>
        <v>216.69555555555556</v>
      </c>
      <c r="R25" s="27">
        <f>SUM(R18:R24)</f>
        <v>227.40135802469138</v>
      </c>
      <c r="S25" s="27">
        <f t="shared" ref="S25:V25" si="3">SUM(S18:S24)</f>
        <v>225.43693209876545</v>
      </c>
      <c r="T25" s="27">
        <f t="shared" si="3"/>
        <v>216.86974074074072</v>
      </c>
      <c r="U25" s="27">
        <f t="shared" si="3"/>
        <v>228.14699999999999</v>
      </c>
      <c r="V25" s="28">
        <f t="shared" si="3"/>
        <v>133.00118518518519</v>
      </c>
      <c r="W25" s="25">
        <f t="shared" si="0"/>
        <v>4055.1619012345677</v>
      </c>
    </row>
    <row r="26" spans="1:32" s="2" customFormat="1" ht="36.75" customHeight="1" x14ac:dyDescent="0.35">
      <c r="A26" s="93" t="s">
        <v>19</v>
      </c>
      <c r="B26" s="29">
        <v>48.5</v>
      </c>
      <c r="C26" s="30">
        <v>48</v>
      </c>
      <c r="D26" s="30">
        <v>48</v>
      </c>
      <c r="E26" s="30">
        <v>47.5</v>
      </c>
      <c r="F26" s="30">
        <v>47.5</v>
      </c>
      <c r="G26" s="30">
        <v>47</v>
      </c>
      <c r="H26" s="30">
        <v>47</v>
      </c>
      <c r="I26" s="30">
        <v>46.5</v>
      </c>
      <c r="J26" s="30">
        <v>46.5</v>
      </c>
      <c r="K26" s="30">
        <v>45.5</v>
      </c>
      <c r="L26" s="30">
        <v>45.5</v>
      </c>
      <c r="M26" s="30">
        <v>45.5</v>
      </c>
      <c r="N26" s="29">
        <v>50</v>
      </c>
      <c r="O26" s="30">
        <v>49</v>
      </c>
      <c r="P26" s="30">
        <v>49.5</v>
      </c>
      <c r="Q26" s="30">
        <v>47</v>
      </c>
      <c r="R26" s="30">
        <v>47</v>
      </c>
      <c r="S26" s="30">
        <v>46.5</v>
      </c>
      <c r="T26" s="30">
        <v>47</v>
      </c>
      <c r="U26" s="30">
        <v>45.5</v>
      </c>
      <c r="V26" s="31">
        <v>45</v>
      </c>
      <c r="W26" s="32">
        <f>+((W25/W27)/7)*1000</f>
        <v>47.148111258526065</v>
      </c>
    </row>
    <row r="27" spans="1:32" s="2" customFormat="1" ht="33" customHeight="1" x14ac:dyDescent="0.35">
      <c r="A27" s="94" t="s">
        <v>20</v>
      </c>
      <c r="B27" s="33">
        <v>674</v>
      </c>
      <c r="C27" s="34">
        <v>472</v>
      </c>
      <c r="D27" s="34">
        <v>472</v>
      </c>
      <c r="E27" s="34">
        <v>582</v>
      </c>
      <c r="F27" s="34">
        <v>583</v>
      </c>
      <c r="G27" s="34">
        <v>680</v>
      </c>
      <c r="H27" s="34">
        <v>681</v>
      </c>
      <c r="I27" s="34">
        <v>559</v>
      </c>
      <c r="J27" s="34">
        <v>560</v>
      </c>
      <c r="K27" s="34">
        <v>772</v>
      </c>
      <c r="L27" s="34">
        <v>421</v>
      </c>
      <c r="M27" s="34">
        <v>388</v>
      </c>
      <c r="N27" s="33">
        <v>214</v>
      </c>
      <c r="O27" s="34">
        <v>473</v>
      </c>
      <c r="P27" s="34">
        <v>660</v>
      </c>
      <c r="Q27" s="34">
        <v>804</v>
      </c>
      <c r="R27" s="34">
        <v>886</v>
      </c>
      <c r="S27" s="34">
        <v>772</v>
      </c>
      <c r="T27" s="34">
        <v>692</v>
      </c>
      <c r="U27" s="34">
        <v>471</v>
      </c>
      <c r="V27" s="35">
        <v>471</v>
      </c>
      <c r="W27" s="36">
        <f>SUM(B27:V27)</f>
        <v>12287</v>
      </c>
      <c r="X27" s="2">
        <f>((W25*1000)/W27)/7</f>
        <v>47.148111258526058</v>
      </c>
    </row>
    <row r="28" spans="1:32" s="2" customFormat="1" ht="33" customHeight="1" x14ac:dyDescent="0.35">
      <c r="A28" s="95" t="s">
        <v>21</v>
      </c>
      <c r="B28" s="37">
        <f>((B27*B26)*7/1000-B18-B19)/3</f>
        <v>47.007666666666665</v>
      </c>
      <c r="C28" s="38">
        <f t="shared" ref="C28:V28" si="4">((C27*C26)*7/1000-C18-C19)/3</f>
        <v>32.330666666666673</v>
      </c>
      <c r="D28" s="38">
        <f t="shared" si="4"/>
        <v>32.330666666666673</v>
      </c>
      <c r="E28" s="38">
        <f t="shared" si="4"/>
        <v>39.304999999999993</v>
      </c>
      <c r="F28" s="38">
        <f t="shared" si="4"/>
        <v>39.415833333333339</v>
      </c>
      <c r="G28" s="38">
        <f t="shared" si="4"/>
        <v>45.04</v>
      </c>
      <c r="H28" s="38">
        <f t="shared" si="4"/>
        <v>45.149666666666668</v>
      </c>
      <c r="I28" s="38">
        <f t="shared" si="4"/>
        <v>36.384833333333326</v>
      </c>
      <c r="J28" s="38">
        <f t="shared" si="4"/>
        <v>36.493333333333332</v>
      </c>
      <c r="K28" s="38">
        <f t="shared" si="4"/>
        <v>48.494000000000007</v>
      </c>
      <c r="L28" s="38">
        <f t="shared" si="4"/>
        <v>26.429500000000001</v>
      </c>
      <c r="M28" s="38">
        <f t="shared" si="4"/>
        <v>24.326000000000004</v>
      </c>
      <c r="N28" s="37">
        <f t="shared" si="4"/>
        <v>-1.6330308641975222</v>
      </c>
      <c r="O28" s="38">
        <f t="shared" si="4"/>
        <v>25.365148148148148</v>
      </c>
      <c r="P28" s="38">
        <f t="shared" si="4"/>
        <v>47.303234567901221</v>
      </c>
      <c r="Q28" s="38">
        <f t="shared" si="4"/>
        <v>63.911555555555559</v>
      </c>
      <c r="R28" s="38">
        <f t="shared" si="4"/>
        <v>72.951320987654313</v>
      </c>
      <c r="S28" s="38">
        <f t="shared" si="4"/>
        <v>56.675283950617278</v>
      </c>
      <c r="T28" s="38">
        <f t="shared" si="4"/>
        <v>48.263962962962957</v>
      </c>
      <c r="U28" s="38">
        <f t="shared" si="4"/>
        <v>13.513500000000013</v>
      </c>
      <c r="V28" s="39">
        <f t="shared" si="4"/>
        <v>33.989407407407413</v>
      </c>
      <c r="W28" s="40"/>
    </row>
    <row r="29" spans="1:32" ht="33.75" customHeight="1" x14ac:dyDescent="0.35">
      <c r="A29" s="96" t="s">
        <v>22</v>
      </c>
      <c r="B29" s="41">
        <f t="shared" ref="B29:C29" si="5">((B27*B26)*7)/1000</f>
        <v>228.82300000000001</v>
      </c>
      <c r="C29" s="42">
        <f t="shared" si="5"/>
        <v>158.59200000000001</v>
      </c>
      <c r="D29" s="42">
        <f>((D27*D26)*7)/1000</f>
        <v>158.59200000000001</v>
      </c>
      <c r="E29" s="42">
        <f>((E27*E26)*7)/1000</f>
        <v>193.51499999999999</v>
      </c>
      <c r="F29" s="42">
        <f t="shared" ref="F29:G29" si="6">((F27*F26)*7)/1000</f>
        <v>193.8475</v>
      </c>
      <c r="G29" s="42">
        <f t="shared" si="6"/>
        <v>223.72</v>
      </c>
      <c r="H29" s="42">
        <f>((H27*H26)*7)/1000</f>
        <v>224.04900000000001</v>
      </c>
      <c r="I29" s="42">
        <f t="shared" ref="I29:J29" si="7">((I27*I26)*7)/1000</f>
        <v>181.9545</v>
      </c>
      <c r="J29" s="42">
        <f t="shared" si="7"/>
        <v>182.28</v>
      </c>
      <c r="K29" s="42">
        <f>((K27*K26)*7)/1000</f>
        <v>245.88200000000001</v>
      </c>
      <c r="L29" s="42">
        <f>((L27*L26)*7)/1000</f>
        <v>134.08850000000001</v>
      </c>
      <c r="M29" s="42">
        <f t="shared" ref="M29" si="8">((M27*M26)*7)/1000</f>
        <v>123.578</v>
      </c>
      <c r="N29" s="41">
        <f>((N27*N26)*7)/1000</f>
        <v>74.900000000000006</v>
      </c>
      <c r="O29" s="42">
        <f>((O27*O26)*7)/1000</f>
        <v>162.239</v>
      </c>
      <c r="P29" s="42">
        <f t="shared" ref="P29:V29" si="9">((P27*P26)*7)/1000</f>
        <v>228.69</v>
      </c>
      <c r="Q29" s="42">
        <f t="shared" si="9"/>
        <v>264.51600000000002</v>
      </c>
      <c r="R29" s="43">
        <f t="shared" si="9"/>
        <v>291.49400000000003</v>
      </c>
      <c r="S29" s="43">
        <f t="shared" si="9"/>
        <v>251.286</v>
      </c>
      <c r="T29" s="43">
        <f t="shared" si="9"/>
        <v>227.66800000000001</v>
      </c>
      <c r="U29" s="43">
        <f t="shared" si="9"/>
        <v>150.01349999999999</v>
      </c>
      <c r="V29" s="44">
        <f t="shared" si="9"/>
        <v>148.36500000000001</v>
      </c>
      <c r="W29" s="45"/>
    </row>
    <row r="30" spans="1:32" ht="33.75" customHeight="1" thickBot="1" x14ac:dyDescent="0.4">
      <c r="A30" s="97" t="s">
        <v>23</v>
      </c>
      <c r="B30" s="46">
        <f t="shared" ref="B30:C30" si="10">+(B25/B27)/7*1000</f>
        <v>48.499999999999993</v>
      </c>
      <c r="C30" s="47">
        <f t="shared" si="10"/>
        <v>48</v>
      </c>
      <c r="D30" s="47">
        <f>+(D25/D27)/7*1000</f>
        <v>48</v>
      </c>
      <c r="E30" s="47">
        <f t="shared" ref="E30:G30" si="11">+(E25/E27)/7*1000</f>
        <v>47.499999999999993</v>
      </c>
      <c r="F30" s="47">
        <f t="shared" si="11"/>
        <v>47.5</v>
      </c>
      <c r="G30" s="47">
        <f t="shared" si="11"/>
        <v>46.999999999999993</v>
      </c>
      <c r="H30" s="47">
        <f>+(H25/H27)/7*1000</f>
        <v>46.999999999999993</v>
      </c>
      <c r="I30" s="47">
        <f t="shared" ref="I30:M30" si="12">+(I25/I27)/7*1000</f>
        <v>46.499999999999993</v>
      </c>
      <c r="J30" s="47">
        <f t="shared" si="12"/>
        <v>46.5</v>
      </c>
      <c r="K30" s="47">
        <f t="shared" si="12"/>
        <v>45.5</v>
      </c>
      <c r="L30" s="47">
        <f t="shared" ref="L30" si="13">+(L25/L27)/7*1000</f>
        <v>45.5</v>
      </c>
      <c r="M30" s="47">
        <f t="shared" si="12"/>
        <v>45.500000000000007</v>
      </c>
      <c r="N30" s="46">
        <f>+(N25/N27)/7*1000</f>
        <v>98.998261055893465</v>
      </c>
      <c r="O30" s="47">
        <f t="shared" ref="O30:V30" si="14">+(O25/O27)/7*1000</f>
        <v>57.989037663456266</v>
      </c>
      <c r="P30" s="47">
        <f t="shared" si="14"/>
        <v>47.27002832558388</v>
      </c>
      <c r="Q30" s="47">
        <f t="shared" si="14"/>
        <v>38.503119324014847</v>
      </c>
      <c r="R30" s="47">
        <f t="shared" si="14"/>
        <v>36.665810710204994</v>
      </c>
      <c r="S30" s="47">
        <f t="shared" si="14"/>
        <v>41.716678774753049</v>
      </c>
      <c r="T30" s="47">
        <f t="shared" si="14"/>
        <v>44.770797015016669</v>
      </c>
      <c r="U30" s="47">
        <f t="shared" si="14"/>
        <v>69.198362147406726</v>
      </c>
      <c r="V30" s="48">
        <f t="shared" si="14"/>
        <v>40.34006223390513</v>
      </c>
      <c r="W30" s="49"/>
    </row>
    <row r="31" spans="1:32" ht="33.75" customHeight="1" x14ac:dyDescent="0.35">
      <c r="A31" s="50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</row>
    <row r="32" spans="1:32" ht="33.75" customHeight="1" x14ac:dyDescent="0.35">
      <c r="A32" s="50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0"/>
    </row>
    <row r="33" spans="1:30" ht="33.75" customHeight="1" x14ac:dyDescent="0.35">
      <c r="A33" s="50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0"/>
    </row>
    <row r="34" spans="1:30" ht="33.75" customHeight="1" x14ac:dyDescent="0.35">
      <c r="A34" s="50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0"/>
    </row>
    <row r="35" spans="1:30" s="2" customFormat="1" ht="33.75" customHeight="1" thickBot="1" x14ac:dyDescent="0.4"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3"/>
    </row>
    <row r="36" spans="1:30" ht="33.75" customHeight="1" x14ac:dyDescent="0.35">
      <c r="A36" s="88" t="s">
        <v>24</v>
      </c>
      <c r="B36" s="300" t="s">
        <v>25</v>
      </c>
      <c r="C36" s="301"/>
      <c r="D36" s="301"/>
      <c r="E36" s="301"/>
      <c r="F36" s="301"/>
      <c r="G36" s="301"/>
      <c r="H36" s="295"/>
      <c r="I36" s="99"/>
      <c r="J36" s="53" t="s">
        <v>26</v>
      </c>
      <c r="K36" s="107"/>
      <c r="L36" s="301" t="s">
        <v>25</v>
      </c>
      <c r="M36" s="301"/>
      <c r="N36" s="301"/>
      <c r="O36" s="301"/>
      <c r="P36" s="295"/>
      <c r="Q36" s="111"/>
      <c r="R36" s="54"/>
      <c r="S36" s="54"/>
      <c r="T36" s="3"/>
      <c r="U36" s="3"/>
      <c r="V36" s="55"/>
      <c r="W36" s="3"/>
      <c r="X36" s="54"/>
      <c r="Y36" s="54"/>
      <c r="Z36" s="54"/>
      <c r="AA36" s="3"/>
    </row>
    <row r="37" spans="1:30" ht="33.75" customHeight="1" x14ac:dyDescent="0.35">
      <c r="A37" s="89" t="s">
        <v>27</v>
      </c>
      <c r="B37" s="98"/>
      <c r="C37" s="15"/>
      <c r="D37" s="15"/>
      <c r="E37" s="15"/>
      <c r="F37" s="15"/>
      <c r="G37" s="15"/>
      <c r="H37" s="15"/>
      <c r="I37" s="100" t="s">
        <v>10</v>
      </c>
      <c r="K37" s="108"/>
      <c r="L37" s="98"/>
      <c r="M37" s="15"/>
      <c r="N37" s="15"/>
      <c r="O37" s="15"/>
      <c r="P37" s="15"/>
      <c r="Q37" s="100" t="s">
        <v>10</v>
      </c>
      <c r="R37" s="57"/>
      <c r="S37" s="57"/>
      <c r="T37" s="58"/>
      <c r="U37" s="3"/>
      <c r="V37" s="3"/>
      <c r="W37" s="55"/>
      <c r="X37" s="3"/>
      <c r="Y37" s="54"/>
      <c r="Z37" s="54"/>
      <c r="AA37" s="54"/>
    </row>
    <row r="38" spans="1:30" ht="33.75" customHeight="1" x14ac:dyDescent="0.35">
      <c r="A38" s="90" t="s">
        <v>11</v>
      </c>
      <c r="B38" s="78">
        <v>1</v>
      </c>
      <c r="C38" s="20">
        <v>2</v>
      </c>
      <c r="D38" s="20">
        <v>3</v>
      </c>
      <c r="E38" s="20">
        <v>4</v>
      </c>
      <c r="F38" s="20">
        <v>5</v>
      </c>
      <c r="G38" s="20">
        <v>6</v>
      </c>
      <c r="H38" s="20">
        <v>7</v>
      </c>
      <c r="I38" s="100"/>
      <c r="K38" s="109" t="s">
        <v>11</v>
      </c>
      <c r="L38" s="98">
        <v>1</v>
      </c>
      <c r="M38" s="56">
        <v>2</v>
      </c>
      <c r="N38" s="56">
        <v>3</v>
      </c>
      <c r="O38" s="56">
        <v>4</v>
      </c>
      <c r="P38" s="56">
        <v>5</v>
      </c>
      <c r="Q38" s="100"/>
      <c r="R38" s="57"/>
      <c r="S38" s="57"/>
      <c r="T38" s="59"/>
      <c r="U38" s="2"/>
      <c r="V38" s="60"/>
      <c r="W38" s="60"/>
      <c r="X38" s="2"/>
      <c r="Y38" s="2"/>
      <c r="Z38" s="2"/>
      <c r="AA38" s="2"/>
    </row>
    <row r="39" spans="1:30" ht="33.75" customHeight="1" x14ac:dyDescent="0.35">
      <c r="A39" s="91" t="s">
        <v>12</v>
      </c>
      <c r="B39" s="22">
        <v>17.399999999999999</v>
      </c>
      <c r="C39" s="79">
        <v>37.9</v>
      </c>
      <c r="D39" s="79">
        <v>57</v>
      </c>
      <c r="E39" s="79">
        <v>37.6</v>
      </c>
      <c r="F39" s="79">
        <v>37.6</v>
      </c>
      <c r="G39" s="79">
        <v>45.9</v>
      </c>
      <c r="H39" s="79">
        <v>45.2</v>
      </c>
      <c r="I39" s="101">
        <f t="shared" ref="I39:I46" si="15">SUM(B39:H39)</f>
        <v>278.60000000000002</v>
      </c>
      <c r="J39" s="138"/>
      <c r="K39" s="91" t="s">
        <v>12</v>
      </c>
      <c r="L39" s="79">
        <v>14.7</v>
      </c>
      <c r="M39" s="79">
        <v>7.7</v>
      </c>
      <c r="N39" s="79">
        <v>20.399999999999999</v>
      </c>
      <c r="O39" s="79">
        <v>5.5</v>
      </c>
      <c r="P39" s="79"/>
      <c r="Q39" s="101">
        <f t="shared" ref="Q39:Q46" si="16">SUM(L39:P39)</f>
        <v>48.3</v>
      </c>
      <c r="R39" s="2"/>
      <c r="S39" s="61"/>
      <c r="T39" s="62"/>
      <c r="U39" s="2"/>
      <c r="V39" s="60"/>
      <c r="W39" s="60"/>
      <c r="X39" s="2"/>
      <c r="Y39" s="2"/>
      <c r="Z39" s="2"/>
      <c r="AA39" s="2"/>
    </row>
    <row r="40" spans="1:30" ht="33.75" customHeight="1" x14ac:dyDescent="0.35">
      <c r="A40" s="92" t="s">
        <v>13</v>
      </c>
      <c r="B40" s="22">
        <v>17.399999999999999</v>
      </c>
      <c r="C40" s="79">
        <v>37.9</v>
      </c>
      <c r="D40" s="79">
        <v>57</v>
      </c>
      <c r="E40" s="79">
        <v>37.6</v>
      </c>
      <c r="F40" s="79">
        <v>37.6</v>
      </c>
      <c r="G40" s="79">
        <v>45.9</v>
      </c>
      <c r="H40" s="79">
        <v>45.2</v>
      </c>
      <c r="I40" s="101">
        <f t="shared" si="15"/>
        <v>278.60000000000002</v>
      </c>
      <c r="J40" s="2"/>
      <c r="K40" s="92" t="s">
        <v>13</v>
      </c>
      <c r="L40" s="79">
        <v>14.7</v>
      </c>
      <c r="M40" s="79">
        <v>7.7</v>
      </c>
      <c r="N40" s="79">
        <v>20.399999999999999</v>
      </c>
      <c r="O40" s="79">
        <v>5.5</v>
      </c>
      <c r="P40" s="79"/>
      <c r="Q40" s="101">
        <f t="shared" si="16"/>
        <v>48.3</v>
      </c>
      <c r="R40" s="2"/>
      <c r="S40" s="61"/>
      <c r="T40" s="59"/>
      <c r="U40" s="2"/>
      <c r="V40" s="60"/>
      <c r="W40" s="60"/>
      <c r="X40" s="2"/>
      <c r="Y40" s="2"/>
      <c r="Z40" s="2"/>
      <c r="AA40" s="2"/>
    </row>
    <row r="41" spans="1:30" ht="33.75" customHeight="1" x14ac:dyDescent="0.35">
      <c r="A41" s="91" t="s">
        <v>14</v>
      </c>
      <c r="B41" s="80"/>
      <c r="C41" s="23"/>
      <c r="D41" s="23"/>
      <c r="E41" s="23"/>
      <c r="F41" s="23"/>
      <c r="G41" s="23"/>
      <c r="H41" s="23"/>
      <c r="I41" s="101">
        <f t="shared" si="15"/>
        <v>0</v>
      </c>
      <c r="J41" s="2"/>
      <c r="K41" s="91" t="s">
        <v>14</v>
      </c>
      <c r="L41" s="79"/>
      <c r="M41" s="23"/>
      <c r="N41" s="23"/>
      <c r="O41" s="23"/>
      <c r="P41" s="23"/>
      <c r="Q41" s="101">
        <f t="shared" si="16"/>
        <v>0</v>
      </c>
      <c r="R41" s="2"/>
      <c r="S41" s="61"/>
      <c r="T41" s="52"/>
      <c r="U41" s="2"/>
      <c r="V41" s="60"/>
      <c r="W41" s="60"/>
      <c r="X41" s="2"/>
      <c r="Y41" s="2"/>
      <c r="Z41" s="2"/>
      <c r="AA41" s="2"/>
    </row>
    <row r="42" spans="1:30" ht="33.75" customHeight="1" x14ac:dyDescent="0.35">
      <c r="A42" s="92" t="s">
        <v>15</v>
      </c>
      <c r="B42" s="79">
        <v>18.855833333333333</v>
      </c>
      <c r="C42" s="79">
        <v>40.65</v>
      </c>
      <c r="D42" s="79">
        <v>58.37833333333333</v>
      </c>
      <c r="E42" s="79">
        <v>37.303333333333342</v>
      </c>
      <c r="F42" s="79">
        <v>36.725833333333334</v>
      </c>
      <c r="G42" s="79">
        <v>44.924166666666657</v>
      </c>
      <c r="H42" s="79">
        <v>42.754166666666663</v>
      </c>
      <c r="I42" s="101">
        <f t="shared" si="15"/>
        <v>279.59166666666664</v>
      </c>
      <c r="J42" s="2"/>
      <c r="K42" s="92" t="s">
        <v>15</v>
      </c>
      <c r="L42" s="79">
        <v>14.3</v>
      </c>
      <c r="M42" s="79">
        <v>7.4</v>
      </c>
      <c r="N42" s="79">
        <v>19.899999999999999</v>
      </c>
      <c r="O42" s="79">
        <v>5.0999999999999996</v>
      </c>
      <c r="P42" s="79"/>
      <c r="Q42" s="101">
        <f t="shared" si="16"/>
        <v>46.7</v>
      </c>
      <c r="R42" s="2"/>
      <c r="S42" s="61"/>
      <c r="T42" s="52"/>
      <c r="U42" s="2"/>
      <c r="V42" s="60"/>
      <c r="W42" s="60"/>
      <c r="X42" s="2"/>
      <c r="Y42" s="2"/>
      <c r="Z42" s="2"/>
      <c r="AA42" s="2"/>
    </row>
    <row r="43" spans="1:30" ht="33.75" customHeight="1" x14ac:dyDescent="0.35">
      <c r="A43" s="91" t="s">
        <v>16</v>
      </c>
      <c r="B43" s="79">
        <v>18.855833333333333</v>
      </c>
      <c r="C43" s="79">
        <v>40.65</v>
      </c>
      <c r="D43" s="79">
        <v>58.37833333333333</v>
      </c>
      <c r="E43" s="79">
        <v>37.303333333333342</v>
      </c>
      <c r="F43" s="79">
        <v>36.725833333333334</v>
      </c>
      <c r="G43" s="79">
        <v>44.924166666666657</v>
      </c>
      <c r="H43" s="79">
        <v>42.754166666666663</v>
      </c>
      <c r="I43" s="101">
        <f t="shared" si="15"/>
        <v>279.59166666666664</v>
      </c>
      <c r="J43" s="2"/>
      <c r="K43" s="91" t="s">
        <v>16</v>
      </c>
      <c r="L43" s="79">
        <v>14.3</v>
      </c>
      <c r="M43" s="79">
        <v>7.4</v>
      </c>
      <c r="N43" s="79">
        <v>19.899999999999999</v>
      </c>
      <c r="O43" s="79">
        <v>5.0999999999999996</v>
      </c>
      <c r="P43" s="79"/>
      <c r="Q43" s="101">
        <f t="shared" si="16"/>
        <v>46.7</v>
      </c>
      <c r="R43" s="2"/>
      <c r="S43" s="61"/>
      <c r="T43" s="52"/>
      <c r="U43" s="2"/>
      <c r="V43" s="60"/>
      <c r="W43" s="60"/>
      <c r="X43" s="2"/>
      <c r="Y43" s="2"/>
      <c r="Z43" s="2"/>
      <c r="AA43" s="2"/>
    </row>
    <row r="44" spans="1:30" ht="33.75" customHeight="1" x14ac:dyDescent="0.35">
      <c r="A44" s="92" t="s">
        <v>17</v>
      </c>
      <c r="B44" s="79"/>
      <c r="C44" s="79"/>
      <c r="D44" s="79"/>
      <c r="E44" s="79"/>
      <c r="F44" s="79"/>
      <c r="G44" s="79"/>
      <c r="H44" s="79"/>
      <c r="I44" s="101">
        <f t="shared" si="15"/>
        <v>0</v>
      </c>
      <c r="J44" s="2"/>
      <c r="K44" s="92" t="s">
        <v>17</v>
      </c>
      <c r="L44" s="79"/>
      <c r="M44" s="79"/>
      <c r="N44" s="79"/>
      <c r="O44" s="79"/>
      <c r="P44" s="79"/>
      <c r="Q44" s="101">
        <f t="shared" si="16"/>
        <v>0</v>
      </c>
      <c r="R44" s="2"/>
      <c r="S44" s="61"/>
      <c r="T44" s="52"/>
      <c r="U44" s="2"/>
      <c r="V44" s="60"/>
      <c r="W44" s="60"/>
      <c r="X44" s="2"/>
      <c r="Y44" s="2"/>
      <c r="Z44" s="2"/>
      <c r="AA44" s="2"/>
    </row>
    <row r="45" spans="1:30" ht="33.75" customHeight="1" x14ac:dyDescent="0.35">
      <c r="A45" s="91" t="s">
        <v>18</v>
      </c>
      <c r="B45" s="79">
        <v>18.855833333333333</v>
      </c>
      <c r="C45" s="79">
        <v>40.65</v>
      </c>
      <c r="D45" s="79">
        <v>58.37833333333333</v>
      </c>
      <c r="E45" s="79">
        <v>37.303333333333342</v>
      </c>
      <c r="F45" s="79">
        <v>36.725833333333334</v>
      </c>
      <c r="G45" s="79">
        <v>44.924166666666657</v>
      </c>
      <c r="H45" s="79">
        <v>42.754166666666663</v>
      </c>
      <c r="I45" s="101">
        <f t="shared" si="15"/>
        <v>279.59166666666664</v>
      </c>
      <c r="J45" s="2"/>
      <c r="K45" s="91" t="s">
        <v>18</v>
      </c>
      <c r="L45" s="79">
        <v>14.3</v>
      </c>
      <c r="M45" s="79">
        <v>7.4</v>
      </c>
      <c r="N45" s="79">
        <v>19.899999999999999</v>
      </c>
      <c r="O45" s="79">
        <v>5.2</v>
      </c>
      <c r="P45" s="79"/>
      <c r="Q45" s="101">
        <f t="shared" si="16"/>
        <v>46.800000000000004</v>
      </c>
      <c r="R45" s="2"/>
      <c r="S45" s="61"/>
      <c r="T45" s="52"/>
      <c r="U45" s="2"/>
      <c r="V45" s="60"/>
      <c r="W45" s="60"/>
      <c r="X45" s="2"/>
      <c r="Y45" s="2"/>
      <c r="Z45" s="2"/>
      <c r="AA45" s="2"/>
    </row>
    <row r="46" spans="1:30" ht="33.75" customHeight="1" x14ac:dyDescent="0.35">
      <c r="A46" s="92" t="s">
        <v>10</v>
      </c>
      <c r="B46" s="81">
        <f t="shared" ref="B46:H46" si="17">SUM(B39:B45)</f>
        <v>91.367500000000007</v>
      </c>
      <c r="C46" s="27">
        <f t="shared" si="17"/>
        <v>197.75</v>
      </c>
      <c r="D46" s="27">
        <f t="shared" si="17"/>
        <v>289.13499999999999</v>
      </c>
      <c r="E46" s="27">
        <f t="shared" si="17"/>
        <v>187.11</v>
      </c>
      <c r="F46" s="27">
        <f t="shared" si="17"/>
        <v>185.3775</v>
      </c>
      <c r="G46" s="27">
        <f t="shared" ref="G46" si="18">SUM(G39:G45)</f>
        <v>226.57249999999996</v>
      </c>
      <c r="H46" s="27">
        <f t="shared" si="17"/>
        <v>218.66249999999999</v>
      </c>
      <c r="I46" s="101">
        <f t="shared" si="15"/>
        <v>1395.9749999999999</v>
      </c>
      <c r="K46" s="77" t="s">
        <v>10</v>
      </c>
      <c r="L46" s="81">
        <f>SUM(L39:L45)</f>
        <v>72.3</v>
      </c>
      <c r="M46" s="27">
        <f>SUM(M39:M45)</f>
        <v>37.6</v>
      </c>
      <c r="N46" s="27">
        <f>SUM(N39:N45)</f>
        <v>100.5</v>
      </c>
      <c r="O46" s="27">
        <f>SUM(O39:O45)</f>
        <v>26.400000000000002</v>
      </c>
      <c r="P46" s="27">
        <f>SUM(P39:P45)</f>
        <v>0</v>
      </c>
      <c r="Q46" s="101">
        <f t="shared" si="16"/>
        <v>236.8</v>
      </c>
      <c r="R46" s="61"/>
      <c r="S46" s="61"/>
      <c r="T46" s="2"/>
      <c r="U46" s="2"/>
      <c r="V46" s="2"/>
      <c r="W46" s="2"/>
      <c r="X46" s="2"/>
      <c r="Y46" s="2"/>
      <c r="Z46" s="2"/>
      <c r="AA46" s="2"/>
    </row>
    <row r="47" spans="1:30" ht="33.75" customHeight="1" x14ac:dyDescent="0.35">
      <c r="A47" s="93" t="s">
        <v>19</v>
      </c>
      <c r="B47" s="82">
        <v>57.5</v>
      </c>
      <c r="C47" s="30">
        <v>56.5</v>
      </c>
      <c r="D47" s="30">
        <v>55</v>
      </c>
      <c r="E47" s="30">
        <v>54</v>
      </c>
      <c r="F47" s="30">
        <v>54</v>
      </c>
      <c r="G47" s="30">
        <v>53.5</v>
      </c>
      <c r="H47" s="30">
        <v>52.5</v>
      </c>
      <c r="I47" s="102">
        <f>+((I46/I48)/7)*1000</f>
        <v>54.368865866957456</v>
      </c>
      <c r="K47" s="110" t="s">
        <v>19</v>
      </c>
      <c r="L47" s="82">
        <v>63</v>
      </c>
      <c r="M47" s="30">
        <v>63</v>
      </c>
      <c r="N47" s="30">
        <v>63</v>
      </c>
      <c r="O47" s="30">
        <v>63</v>
      </c>
      <c r="P47" s="30"/>
      <c r="Q47" s="102">
        <f>+((Q46/Q48)/7)*1000</f>
        <v>62.995477520617193</v>
      </c>
      <c r="R47" s="63"/>
      <c r="S47" s="63"/>
    </row>
    <row r="48" spans="1:30" ht="33.75" customHeight="1" x14ac:dyDescent="0.35">
      <c r="A48" s="94" t="s">
        <v>20</v>
      </c>
      <c r="B48" s="83">
        <v>227</v>
      </c>
      <c r="C48" s="34">
        <v>500</v>
      </c>
      <c r="D48" s="34">
        <v>751</v>
      </c>
      <c r="E48" s="34">
        <v>495</v>
      </c>
      <c r="F48" s="34">
        <v>495</v>
      </c>
      <c r="G48" s="34">
        <v>605</v>
      </c>
      <c r="H48" s="34">
        <v>595</v>
      </c>
      <c r="I48" s="103">
        <f>SUM(B48:H48)</f>
        <v>3668</v>
      </c>
      <c r="J48" s="64"/>
      <c r="K48" s="94" t="s">
        <v>20</v>
      </c>
      <c r="L48" s="106">
        <v>164</v>
      </c>
      <c r="M48" s="65">
        <v>85</v>
      </c>
      <c r="N48" s="65">
        <v>228</v>
      </c>
      <c r="O48" s="65">
        <v>60</v>
      </c>
      <c r="P48" s="65"/>
      <c r="Q48" s="112">
        <f>SUM(L48:P48)</f>
        <v>537</v>
      </c>
      <c r="R48" s="66"/>
      <c r="S48" s="66"/>
    </row>
    <row r="49" spans="1:30" ht="33.75" customHeight="1" x14ac:dyDescent="0.35">
      <c r="A49" s="95" t="s">
        <v>21</v>
      </c>
      <c r="B49" s="84">
        <f t="shared" ref="B49:H49" si="19">((B48*B47)*7/1000-B39-B40)/3</f>
        <v>18.855833333333333</v>
      </c>
      <c r="C49" s="38">
        <f t="shared" si="19"/>
        <v>40.65</v>
      </c>
      <c r="D49" s="38">
        <f t="shared" si="19"/>
        <v>58.37833333333333</v>
      </c>
      <c r="E49" s="38">
        <f t="shared" si="19"/>
        <v>37.303333333333342</v>
      </c>
      <c r="F49" s="38">
        <f t="shared" si="19"/>
        <v>37.303333333333342</v>
      </c>
      <c r="G49" s="38">
        <f t="shared" ref="G49" si="20">((G48*G47)*7/1000-G39-G40)/3</f>
        <v>44.924166666666657</v>
      </c>
      <c r="H49" s="38">
        <f t="shared" si="19"/>
        <v>42.754166666666663</v>
      </c>
      <c r="I49" s="104">
        <f>((I46*1000)/I48)/7</f>
        <v>54.368865866957471</v>
      </c>
      <c r="K49" s="95" t="s">
        <v>21</v>
      </c>
      <c r="L49" s="84">
        <f t="shared" ref="L49:P49" si="21">((L48*L47)*7/1000-L39-L40)/3</f>
        <v>14.307999999999998</v>
      </c>
      <c r="M49" s="38">
        <f t="shared" si="21"/>
        <v>7.3616666666666672</v>
      </c>
      <c r="N49" s="38">
        <f t="shared" si="21"/>
        <v>19.916</v>
      </c>
      <c r="O49" s="38">
        <f t="shared" si="21"/>
        <v>5.1533333333333333</v>
      </c>
      <c r="P49" s="38">
        <f t="shared" si="21"/>
        <v>0</v>
      </c>
      <c r="Q49" s="113">
        <f>((Q46*1000)/Q48)/7</f>
        <v>62.995477520617179</v>
      </c>
      <c r="R49" s="66"/>
      <c r="S49" s="66"/>
    </row>
    <row r="50" spans="1:30" ht="33.75" customHeight="1" x14ac:dyDescent="0.35">
      <c r="A50" s="96" t="s">
        <v>22</v>
      </c>
      <c r="B50" s="85">
        <f t="shared" ref="B50:H50" si="22">((B48*B47)*7)/1000</f>
        <v>91.367500000000007</v>
      </c>
      <c r="C50" s="42">
        <f t="shared" si="22"/>
        <v>197.75</v>
      </c>
      <c r="D50" s="42">
        <f t="shared" si="22"/>
        <v>289.13499999999999</v>
      </c>
      <c r="E50" s="42">
        <f t="shared" si="22"/>
        <v>187.11</v>
      </c>
      <c r="F50" s="42">
        <f t="shared" si="22"/>
        <v>187.11</v>
      </c>
      <c r="G50" s="42">
        <f t="shared" ref="G50" si="23">((G48*G47)*7)/1000</f>
        <v>226.57249999999999</v>
      </c>
      <c r="H50" s="42">
        <f t="shared" si="22"/>
        <v>218.66249999999999</v>
      </c>
      <c r="I50" s="87"/>
      <c r="K50" s="96" t="s">
        <v>22</v>
      </c>
      <c r="L50" s="85">
        <f>((L48*L47)*7)/1000</f>
        <v>72.323999999999998</v>
      </c>
      <c r="M50" s="42">
        <f>((M48*M47)*7)/1000</f>
        <v>37.484999999999999</v>
      </c>
      <c r="N50" s="42">
        <f>((N48*N47)*7)/1000</f>
        <v>100.548</v>
      </c>
      <c r="O50" s="42">
        <f>((O48*O47)*7)/1000</f>
        <v>26.46</v>
      </c>
      <c r="P50" s="42">
        <f>((P48*P47)*7)/1000</f>
        <v>0</v>
      </c>
      <c r="Q50" s="114"/>
    </row>
    <row r="51" spans="1:30" ht="33.75" customHeight="1" thickBot="1" x14ac:dyDescent="0.4">
      <c r="A51" s="97" t="s">
        <v>23</v>
      </c>
      <c r="B51" s="86">
        <f t="shared" ref="B51:H51" si="24">+(B46/B48)/7*1000</f>
        <v>57.5</v>
      </c>
      <c r="C51" s="47">
        <f t="shared" si="24"/>
        <v>56.5</v>
      </c>
      <c r="D51" s="47">
        <f t="shared" si="24"/>
        <v>55</v>
      </c>
      <c r="E51" s="47">
        <f t="shared" si="24"/>
        <v>54</v>
      </c>
      <c r="F51" s="47">
        <f t="shared" si="24"/>
        <v>53.5</v>
      </c>
      <c r="G51" s="47">
        <f t="shared" ref="G51" si="25">+(G46/G48)/7*1000</f>
        <v>53.499999999999993</v>
      </c>
      <c r="H51" s="47">
        <f t="shared" si="24"/>
        <v>52.5</v>
      </c>
      <c r="I51" s="105"/>
      <c r="J51" s="50"/>
      <c r="K51" s="97" t="s">
        <v>23</v>
      </c>
      <c r="L51" s="86">
        <f>+(L46/L48)/7*1000</f>
        <v>62.979094076655059</v>
      </c>
      <c r="M51" s="47">
        <f>+(M46/M48)/7*1000</f>
        <v>63.193277310924373</v>
      </c>
      <c r="N51" s="47">
        <f>+(N46/N48)/7*1000</f>
        <v>62.969924812030079</v>
      </c>
      <c r="O51" s="47">
        <f>+(O46/O48)/7*1000</f>
        <v>62.857142857142861</v>
      </c>
      <c r="P51" s="47" t="e">
        <f>+(P46/P48)/7*1000</f>
        <v>#DIV/0!</v>
      </c>
      <c r="Q51" s="48"/>
      <c r="R51" s="51"/>
      <c r="S51" s="51"/>
    </row>
    <row r="52" spans="1:30" ht="33.75" customHeight="1" x14ac:dyDescent="0.35">
      <c r="A52" s="50"/>
      <c r="B52" s="13"/>
      <c r="C52" s="13"/>
      <c r="D52" s="13"/>
      <c r="E52" s="13"/>
      <c r="F52" s="13"/>
      <c r="G52" s="13"/>
      <c r="H52" s="50"/>
      <c r="I52" s="50"/>
      <c r="J52" s="50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2"/>
      <c r="V52" s="2"/>
      <c r="W52" s="2"/>
      <c r="X52" s="2"/>
      <c r="Y52" s="2"/>
    </row>
    <row r="53" spans="1:30" ht="33.75" customHeight="1" x14ac:dyDescent="0.35">
      <c r="A53" s="50"/>
      <c r="B53" s="51"/>
      <c r="C53" s="51"/>
      <c r="D53" s="51"/>
      <c r="E53" s="51"/>
      <c r="F53" s="51"/>
      <c r="G53" s="51"/>
      <c r="H53" s="50"/>
      <c r="I53" s="50"/>
      <c r="J53" s="51"/>
      <c r="K53" s="51"/>
      <c r="L53" s="51"/>
      <c r="M53" s="51"/>
      <c r="N53" s="51"/>
      <c r="O53" s="51"/>
      <c r="P53" s="51"/>
      <c r="Q53" s="51"/>
      <c r="R53" s="52"/>
      <c r="S53" s="52"/>
      <c r="T53" s="52"/>
      <c r="U53" s="2"/>
      <c r="V53" s="2"/>
      <c r="W53" s="2"/>
      <c r="X53" s="2"/>
      <c r="AB53" s="3"/>
    </row>
    <row r="54" spans="1:30" ht="33.75" customHeight="1" thickBot="1" x14ac:dyDescent="0.4">
      <c r="A54" s="67"/>
      <c r="B54" s="68"/>
      <c r="C54" s="68"/>
      <c r="D54" s="68"/>
      <c r="E54" s="68"/>
      <c r="F54" s="68"/>
      <c r="G54" s="68"/>
      <c r="H54" s="68"/>
      <c r="I54" s="68"/>
      <c r="J54" s="302"/>
      <c r="K54" s="302"/>
      <c r="L54" s="68"/>
      <c r="M54" s="68"/>
      <c r="N54" s="68"/>
      <c r="O54" s="69"/>
      <c r="T54" s="52"/>
      <c r="U54" s="52"/>
      <c r="V54" s="52"/>
      <c r="W54" s="2"/>
      <c r="X54" s="2"/>
      <c r="Y54" s="2"/>
      <c r="Z54" s="2"/>
      <c r="AB54" s="2"/>
      <c r="AC54" s="2"/>
      <c r="AD54" s="2"/>
    </row>
    <row r="55" spans="1:30" ht="33.75" customHeight="1" x14ac:dyDescent="0.35">
      <c r="A55" s="118" t="s">
        <v>28</v>
      </c>
      <c r="B55" s="300" t="s">
        <v>8</v>
      </c>
      <c r="C55" s="301"/>
      <c r="D55" s="301"/>
      <c r="E55" s="301"/>
      <c r="F55" s="295"/>
      <c r="G55" s="115"/>
      <c r="H55" s="70"/>
      <c r="I55" s="70"/>
      <c r="J55" s="71"/>
      <c r="K55" s="71"/>
      <c r="T55" s="52"/>
      <c r="U55" s="52"/>
      <c r="V55" s="52"/>
      <c r="W55" s="2"/>
      <c r="X55" s="2"/>
      <c r="Y55" s="2"/>
      <c r="Z55" s="2"/>
      <c r="AB55" s="2"/>
      <c r="AC55" s="2"/>
      <c r="AD55" s="2"/>
    </row>
    <row r="56" spans="1:30" ht="33.75" customHeight="1" x14ac:dyDescent="0.35">
      <c r="A56" s="89" t="s">
        <v>27</v>
      </c>
      <c r="B56" s="98"/>
      <c r="C56" s="15"/>
      <c r="D56" s="15"/>
      <c r="E56" s="15"/>
      <c r="F56" s="15"/>
      <c r="G56" s="100" t="s">
        <v>10</v>
      </c>
      <c r="I56" s="54"/>
      <c r="J56" s="54"/>
      <c r="K56" s="54"/>
      <c r="L56" s="54"/>
      <c r="M56" s="72"/>
      <c r="N56" s="72"/>
      <c r="O56" s="72"/>
      <c r="P56" s="54"/>
      <c r="Q56" s="54"/>
      <c r="R56" s="73"/>
      <c r="S56" s="73"/>
      <c r="T56" s="73"/>
      <c r="U56" s="2"/>
      <c r="V56" s="2"/>
      <c r="W56" s="2"/>
      <c r="X56" s="2"/>
      <c r="Z56" s="2"/>
      <c r="AA56" s="2"/>
      <c r="AB56" s="2"/>
    </row>
    <row r="57" spans="1:30" ht="33.75" customHeight="1" x14ac:dyDescent="0.35">
      <c r="A57" s="89" t="s">
        <v>11</v>
      </c>
      <c r="B57" s="98">
        <v>1</v>
      </c>
      <c r="C57" s="56">
        <v>2</v>
      </c>
      <c r="D57" s="56">
        <v>3</v>
      </c>
      <c r="E57" s="56">
        <v>4</v>
      </c>
      <c r="F57" s="56">
        <v>5</v>
      </c>
      <c r="G57" s="100"/>
      <c r="H57" s="54"/>
      <c r="I57" s="54"/>
      <c r="J57" s="54"/>
      <c r="K57" s="54"/>
      <c r="L57" s="54"/>
      <c r="M57" s="72"/>
      <c r="N57" s="72"/>
      <c r="O57" s="72"/>
      <c r="P57" s="54"/>
      <c r="Q57" s="54"/>
      <c r="R57" s="73"/>
      <c r="S57" s="73"/>
      <c r="T57" s="73"/>
      <c r="U57" s="2"/>
      <c r="V57" s="2"/>
      <c r="W57" s="2"/>
      <c r="X57" s="2"/>
      <c r="Y57" s="2"/>
      <c r="Z57" s="2"/>
      <c r="AA57" s="2"/>
      <c r="AB57" s="2"/>
    </row>
    <row r="58" spans="1:30" ht="33.75" customHeight="1" x14ac:dyDescent="0.35">
      <c r="A58" s="91" t="s">
        <v>12</v>
      </c>
      <c r="B58" s="79">
        <v>36.9</v>
      </c>
      <c r="C58" s="79">
        <v>54.7</v>
      </c>
      <c r="D58" s="79">
        <v>41.3</v>
      </c>
      <c r="E58" s="79">
        <v>39</v>
      </c>
      <c r="F58" s="79"/>
      <c r="G58" s="101">
        <f t="shared" ref="G58:G65" si="26">SUM(B58:F58)</f>
        <v>171.89999999999998</v>
      </c>
      <c r="H58" s="74"/>
      <c r="I58" s="2"/>
      <c r="J58" s="54"/>
      <c r="K58" s="54"/>
      <c r="L58" s="54"/>
      <c r="M58" s="72"/>
      <c r="N58" s="72"/>
      <c r="O58" s="72"/>
      <c r="P58" s="54"/>
      <c r="Q58" s="54"/>
      <c r="R58" s="73"/>
      <c r="S58" s="73"/>
      <c r="T58" s="73"/>
      <c r="U58" s="2"/>
      <c r="V58" s="2"/>
      <c r="W58" s="2"/>
      <c r="X58" s="2"/>
      <c r="Y58" s="2"/>
      <c r="Z58" s="2"/>
      <c r="AA58" s="2"/>
      <c r="AB58" s="2"/>
    </row>
    <row r="59" spans="1:30" ht="33.75" customHeight="1" x14ac:dyDescent="0.35">
      <c r="A59" s="92" t="s">
        <v>13</v>
      </c>
      <c r="B59" s="79">
        <v>36.9</v>
      </c>
      <c r="C59" s="79">
        <v>54.7</v>
      </c>
      <c r="D59" s="79">
        <v>41.3</v>
      </c>
      <c r="E59" s="79">
        <v>39</v>
      </c>
      <c r="F59" s="79"/>
      <c r="G59" s="101">
        <f t="shared" si="26"/>
        <v>171.89999999999998</v>
      </c>
      <c r="H59" s="74"/>
      <c r="I59" s="2"/>
      <c r="J59" s="54"/>
      <c r="K59" s="54"/>
      <c r="L59" s="54"/>
      <c r="M59" s="72"/>
      <c r="N59" s="72"/>
      <c r="O59" s="72"/>
      <c r="P59" s="54"/>
      <c r="Q59" s="54"/>
      <c r="R59" s="73"/>
      <c r="S59" s="73"/>
      <c r="T59" s="73"/>
      <c r="U59" s="2"/>
      <c r="V59" s="2"/>
      <c r="W59" s="2"/>
      <c r="X59" s="2"/>
      <c r="Y59" s="2"/>
      <c r="Z59" s="2"/>
      <c r="AA59" s="2"/>
      <c r="AB59" s="2"/>
    </row>
    <row r="60" spans="1:30" ht="33.75" customHeight="1" x14ac:dyDescent="0.35">
      <c r="A60" s="91" t="s">
        <v>14</v>
      </c>
      <c r="B60" s="79"/>
      <c r="C60" s="23"/>
      <c r="D60" s="23"/>
      <c r="E60" s="23"/>
      <c r="F60" s="23"/>
      <c r="G60" s="101">
        <f t="shared" si="26"/>
        <v>0</v>
      </c>
      <c r="H60" s="74"/>
      <c r="I60" s="2"/>
      <c r="J60" s="54"/>
      <c r="K60" s="54"/>
      <c r="L60" s="54"/>
      <c r="M60" s="72"/>
      <c r="N60" s="72"/>
      <c r="O60" s="72"/>
      <c r="P60" s="54"/>
      <c r="Q60" s="54"/>
      <c r="R60" s="73"/>
      <c r="S60" s="73"/>
      <c r="T60" s="73"/>
      <c r="U60" s="2"/>
      <c r="V60" s="2"/>
      <c r="W60" s="2"/>
      <c r="X60" s="2"/>
      <c r="Y60" s="2"/>
      <c r="Z60" s="2"/>
      <c r="AA60" s="2"/>
      <c r="AB60" s="2"/>
    </row>
    <row r="61" spans="1:30" ht="33.75" customHeight="1" x14ac:dyDescent="0.35">
      <c r="A61" s="92" t="s">
        <v>15</v>
      </c>
      <c r="B61" s="79">
        <v>35.9</v>
      </c>
      <c r="C61" s="79">
        <v>53.2</v>
      </c>
      <c r="D61" s="79">
        <v>40.200000000000003</v>
      </c>
      <c r="E61" s="79">
        <v>38.1</v>
      </c>
      <c r="F61" s="79"/>
      <c r="G61" s="101">
        <f t="shared" si="26"/>
        <v>167.4</v>
      </c>
      <c r="H61" s="74"/>
      <c r="I61" s="2"/>
      <c r="J61" s="54"/>
      <c r="K61" s="54"/>
      <c r="L61" s="54"/>
      <c r="M61" s="72"/>
      <c r="N61" s="72"/>
      <c r="O61" s="72"/>
      <c r="P61" s="54"/>
      <c r="Q61" s="54"/>
      <c r="R61" s="73"/>
      <c r="S61" s="73"/>
      <c r="T61" s="73"/>
      <c r="U61" s="3"/>
      <c r="V61" s="3"/>
      <c r="W61" s="2"/>
      <c r="X61" s="2"/>
      <c r="Y61" s="2"/>
      <c r="Z61" s="2"/>
      <c r="AA61" s="2"/>
      <c r="AB61" s="2"/>
    </row>
    <row r="62" spans="1:30" ht="33.75" customHeight="1" x14ac:dyDescent="0.35">
      <c r="A62" s="91" t="s">
        <v>16</v>
      </c>
      <c r="B62" s="79">
        <v>35.9</v>
      </c>
      <c r="C62" s="79">
        <v>53.2</v>
      </c>
      <c r="D62" s="79">
        <v>40.200000000000003</v>
      </c>
      <c r="E62" s="79">
        <v>38.1</v>
      </c>
      <c r="F62" s="79"/>
      <c r="G62" s="101">
        <f t="shared" si="26"/>
        <v>167.4</v>
      </c>
      <c r="H62" s="74"/>
      <c r="I62" s="2"/>
      <c r="J62" s="54"/>
      <c r="K62" s="54"/>
      <c r="L62" s="54"/>
      <c r="M62" s="72"/>
      <c r="N62" s="72"/>
      <c r="O62" s="72"/>
      <c r="P62" s="54"/>
      <c r="Q62" s="54"/>
      <c r="R62" s="73"/>
      <c r="S62" s="73"/>
      <c r="T62" s="73"/>
      <c r="U62" s="3"/>
      <c r="V62" s="3"/>
      <c r="W62" s="2"/>
      <c r="X62" s="2"/>
      <c r="Y62" s="2"/>
      <c r="Z62" s="2"/>
      <c r="AA62" s="2"/>
      <c r="AB62" s="2"/>
    </row>
    <row r="63" spans="1:30" ht="33.75" customHeight="1" x14ac:dyDescent="0.35">
      <c r="A63" s="92" t="s">
        <v>17</v>
      </c>
      <c r="B63" s="79"/>
      <c r="C63" s="79"/>
      <c r="D63" s="79"/>
      <c r="E63" s="79"/>
      <c r="F63" s="79"/>
      <c r="G63" s="101">
        <f t="shared" si="26"/>
        <v>0</v>
      </c>
      <c r="H63" s="74"/>
      <c r="I63" s="2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3"/>
      <c r="V63" s="3"/>
      <c r="Y63" s="2"/>
      <c r="Z63" s="2"/>
      <c r="AA63" s="2"/>
      <c r="AB63" s="2"/>
    </row>
    <row r="64" spans="1:30" ht="33.75" customHeight="1" x14ac:dyDescent="0.35">
      <c r="A64" s="91" t="s">
        <v>18</v>
      </c>
      <c r="B64" s="79">
        <v>37.1</v>
      </c>
      <c r="C64" s="79">
        <v>45</v>
      </c>
      <c r="D64" s="79">
        <v>36.4</v>
      </c>
      <c r="E64" s="79">
        <v>33.799999999999997</v>
      </c>
      <c r="F64" s="79">
        <v>15.1</v>
      </c>
      <c r="G64" s="101">
        <f t="shared" si="26"/>
        <v>167.4</v>
      </c>
      <c r="H64" s="74"/>
      <c r="I64" s="2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3"/>
      <c r="V64" s="3"/>
      <c r="Y64" s="2"/>
      <c r="Z64" s="2"/>
      <c r="AA64" s="2"/>
      <c r="AB64" s="2"/>
    </row>
    <row r="65" spans="1:28" ht="33.75" customHeight="1" x14ac:dyDescent="0.35">
      <c r="A65" s="119" t="s">
        <v>10</v>
      </c>
      <c r="B65" s="81">
        <f>SUM(B58:B64)</f>
        <v>182.7</v>
      </c>
      <c r="C65" s="27">
        <f t="shared" ref="C65:F65" si="27">SUM(C58:C64)</f>
        <v>260.8</v>
      </c>
      <c r="D65" s="27">
        <f t="shared" si="27"/>
        <v>199.4</v>
      </c>
      <c r="E65" s="27">
        <f t="shared" si="27"/>
        <v>188</v>
      </c>
      <c r="F65" s="27">
        <f t="shared" si="27"/>
        <v>15.1</v>
      </c>
      <c r="G65" s="101">
        <f t="shared" si="26"/>
        <v>846</v>
      </c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3"/>
      <c r="V65" s="3"/>
      <c r="W65" s="3"/>
      <c r="X65" s="3"/>
      <c r="Y65" s="2"/>
      <c r="Z65" s="2"/>
      <c r="AA65" s="2"/>
      <c r="AB65" s="2"/>
    </row>
    <row r="66" spans="1:28" ht="33.75" customHeight="1" x14ac:dyDescent="0.35">
      <c r="A66" s="93" t="s">
        <v>19</v>
      </c>
      <c r="B66" s="82">
        <v>69</v>
      </c>
      <c r="C66" s="30">
        <v>69</v>
      </c>
      <c r="D66" s="30">
        <v>69</v>
      </c>
      <c r="E66" s="30">
        <v>69</v>
      </c>
      <c r="F66" s="30"/>
      <c r="G66" s="102">
        <f>+((G65/G67)/7)*1000</f>
        <v>68.982387475538161</v>
      </c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3"/>
      <c r="V66" s="3"/>
      <c r="W66" s="3"/>
      <c r="X66" s="3"/>
      <c r="Y66" s="2"/>
      <c r="Z66" s="2"/>
      <c r="AA66" s="2"/>
      <c r="AB66" s="2"/>
    </row>
    <row r="67" spans="1:28" ht="33.75" customHeight="1" x14ac:dyDescent="0.35">
      <c r="A67" s="94" t="s">
        <v>20</v>
      </c>
      <c r="B67" s="106">
        <v>388</v>
      </c>
      <c r="C67" s="65">
        <v>471</v>
      </c>
      <c r="D67" s="65">
        <v>381</v>
      </c>
      <c r="E67" s="65">
        <v>354</v>
      </c>
      <c r="F67" s="65">
        <v>158</v>
      </c>
      <c r="G67" s="112">
        <f>SUM(B67:F67)</f>
        <v>1752</v>
      </c>
      <c r="I67" s="75"/>
      <c r="M67" s="3"/>
      <c r="N67" s="3"/>
      <c r="O67" s="3"/>
      <c r="P67" s="3"/>
      <c r="Q67" s="3"/>
    </row>
    <row r="68" spans="1:28" ht="33.75" customHeight="1" x14ac:dyDescent="0.35">
      <c r="A68" s="95" t="s">
        <v>21</v>
      </c>
      <c r="B68" s="84">
        <f t="shared" ref="B68:F68" si="28">((B67*B66)*7/1000-B58-B59)/3</f>
        <v>37.867999999999995</v>
      </c>
      <c r="C68" s="38">
        <f t="shared" si="28"/>
        <v>39.364333333333335</v>
      </c>
      <c r="D68" s="38">
        <f t="shared" si="28"/>
        <v>33.80766666666667</v>
      </c>
      <c r="E68" s="38">
        <f t="shared" si="28"/>
        <v>30.994</v>
      </c>
      <c r="F68" s="38">
        <f t="shared" si="28"/>
        <v>0</v>
      </c>
      <c r="G68" s="116">
        <f>((G65*1000)/G67)/7</f>
        <v>68.982387475538161</v>
      </c>
      <c r="M68" s="3"/>
      <c r="N68" s="3"/>
      <c r="O68" s="3"/>
      <c r="P68" s="3"/>
      <c r="Q68" s="3"/>
    </row>
    <row r="69" spans="1:28" ht="33.75" customHeight="1" x14ac:dyDescent="0.35">
      <c r="A69" s="96" t="s">
        <v>22</v>
      </c>
      <c r="B69" s="85">
        <f>((B67*B66)*7)/1000</f>
        <v>187.404</v>
      </c>
      <c r="C69" s="42">
        <f>((C67*C66)*7)/1000</f>
        <v>227.49299999999999</v>
      </c>
      <c r="D69" s="42">
        <f>((D67*D66)*7)/1000</f>
        <v>184.023</v>
      </c>
      <c r="E69" s="42">
        <f>((E67*E66)*7)/1000</f>
        <v>170.982</v>
      </c>
      <c r="F69" s="42">
        <f>((F67*F66)*7)/1000</f>
        <v>0</v>
      </c>
      <c r="G69" s="87"/>
      <c r="H69" s="50"/>
      <c r="Q69" s="3"/>
    </row>
    <row r="70" spans="1:28" ht="33.75" customHeight="1" thickBot="1" x14ac:dyDescent="0.4">
      <c r="A70" s="97" t="s">
        <v>23</v>
      </c>
      <c r="B70" s="86">
        <f>+(B65/B67)/7*1000</f>
        <v>67.268041237113394</v>
      </c>
      <c r="C70" s="47">
        <f>+(C65/C67)/7*1000</f>
        <v>79.102214134061271</v>
      </c>
      <c r="D70" s="47">
        <f>+(D65/D67)/7*1000</f>
        <v>74.765654293213359</v>
      </c>
      <c r="E70" s="47">
        <f>+(E65/E67)/7*1000</f>
        <v>75.867635189669087</v>
      </c>
      <c r="F70" s="47">
        <f>+(F65/F67)/7*1000</f>
        <v>13.652802893309222</v>
      </c>
      <c r="G70" s="117"/>
      <c r="Q70" s="3"/>
    </row>
    <row r="71" spans="1:28" ht="33.75" customHeight="1" x14ac:dyDescent="0.35"/>
    <row r="72" spans="1:28" ht="33.75" customHeight="1" x14ac:dyDescent="0.35">
      <c r="B72" s="54"/>
      <c r="C72" s="54"/>
      <c r="D72" s="54"/>
      <c r="E72" s="54"/>
      <c r="F72" s="54"/>
      <c r="G72" s="54"/>
      <c r="H72" s="54"/>
      <c r="I72" s="66"/>
    </row>
    <row r="73" spans="1:28" ht="33.75" customHeight="1" x14ac:dyDescent="0.35"/>
    <row r="74" spans="1:28" ht="33.75" customHeight="1" x14ac:dyDescent="0.35">
      <c r="A74" s="54"/>
      <c r="B74" s="73"/>
      <c r="C74" s="73"/>
      <c r="D74" s="73"/>
      <c r="E74" s="73"/>
      <c r="F74" s="73"/>
      <c r="G74" s="73"/>
      <c r="H74" s="54"/>
      <c r="I74" s="54"/>
      <c r="J74" s="54"/>
    </row>
    <row r="75" spans="1:28" ht="33.75" customHeight="1" x14ac:dyDescent="0.35">
      <c r="A75" s="54"/>
      <c r="B75" s="54"/>
      <c r="C75" s="54"/>
      <c r="D75" s="54"/>
      <c r="E75" s="54"/>
      <c r="F75" s="54"/>
      <c r="G75" s="54"/>
      <c r="H75" s="54"/>
      <c r="I75" s="54"/>
      <c r="J75" s="54"/>
    </row>
    <row r="76" spans="1:28" ht="33.75" customHeight="1" x14ac:dyDescent="0.35">
      <c r="A76" s="54"/>
      <c r="B76" s="54"/>
      <c r="C76" s="54"/>
      <c r="D76" s="54"/>
      <c r="E76" s="54"/>
      <c r="F76" s="54"/>
      <c r="G76" s="54"/>
      <c r="H76" s="54"/>
      <c r="I76" s="54"/>
      <c r="J76" s="54"/>
    </row>
    <row r="77" spans="1:28" ht="33.75" customHeight="1" x14ac:dyDescent="0.35">
      <c r="A77" s="54"/>
      <c r="B77" s="54"/>
      <c r="C77" s="54"/>
      <c r="D77" s="54"/>
      <c r="E77" s="54"/>
      <c r="F77" s="54"/>
      <c r="G77" s="54"/>
      <c r="H77" s="54"/>
      <c r="I77" s="54"/>
      <c r="J77" s="54"/>
    </row>
    <row r="78" spans="1:28" ht="33.75" customHeight="1" x14ac:dyDescent="0.35">
      <c r="A78" s="54"/>
      <c r="B78" s="54"/>
      <c r="C78" s="54"/>
      <c r="D78" s="54"/>
      <c r="E78" s="54"/>
      <c r="F78" s="54"/>
      <c r="G78" s="54"/>
      <c r="H78" s="54"/>
      <c r="I78" s="54"/>
      <c r="J78" s="54"/>
    </row>
    <row r="79" spans="1:28" ht="33.75" customHeight="1" x14ac:dyDescent="0.35">
      <c r="A79" s="54"/>
      <c r="B79" s="54"/>
      <c r="C79" s="54"/>
      <c r="D79" s="54"/>
      <c r="E79" s="54"/>
      <c r="F79" s="54"/>
      <c r="G79" s="54"/>
      <c r="H79" s="54"/>
      <c r="I79" s="54"/>
      <c r="J79" s="54"/>
    </row>
    <row r="80" spans="1:28" ht="33.75" customHeight="1" x14ac:dyDescent="0.35"/>
    <row r="81" ht="33.75" customHeight="1" x14ac:dyDescent="0.35"/>
    <row r="82" ht="33.75" customHeight="1" x14ac:dyDescent="0.35"/>
    <row r="83" ht="33.75" customHeight="1" x14ac:dyDescent="0.35"/>
    <row r="84" ht="33.75" customHeight="1" x14ac:dyDescent="0.35"/>
    <row r="85" ht="33.75" customHeight="1" x14ac:dyDescent="0.35"/>
    <row r="86" ht="33.75" customHeight="1" x14ac:dyDescent="0.35"/>
    <row r="87" ht="33.75" customHeight="1" x14ac:dyDescent="0.35"/>
    <row r="88" ht="33.75" customHeight="1" x14ac:dyDescent="0.35"/>
    <row r="89" ht="33.75" customHeight="1" x14ac:dyDescent="0.35"/>
    <row r="90" ht="33.75" customHeight="1" x14ac:dyDescent="0.35"/>
    <row r="91" ht="33.75" customHeight="1" x14ac:dyDescent="0.35"/>
    <row r="92" ht="33.75" customHeight="1" x14ac:dyDescent="0.35"/>
    <row r="93" ht="33.75" customHeight="1" x14ac:dyDescent="0.35"/>
    <row r="94" ht="33.75" customHeight="1" x14ac:dyDescent="0.35"/>
    <row r="95" ht="33.75" customHeight="1" x14ac:dyDescent="0.35"/>
    <row r="96" ht="33.75" customHeight="1" x14ac:dyDescent="0.35"/>
    <row r="97" ht="33.75" customHeight="1" x14ac:dyDescent="0.35"/>
    <row r="98" ht="33.75" customHeight="1" x14ac:dyDescent="0.35"/>
    <row r="99" ht="33.75" customHeight="1" x14ac:dyDescent="0.35"/>
    <row r="100" ht="33.75" customHeight="1" x14ac:dyDescent="0.35"/>
    <row r="101" ht="33.75" customHeight="1" x14ac:dyDescent="0.35"/>
    <row r="102" ht="33.75" customHeight="1" x14ac:dyDescent="0.35"/>
    <row r="103" ht="33.75" customHeight="1" x14ac:dyDescent="0.35"/>
    <row r="104" ht="33.75" customHeight="1" x14ac:dyDescent="0.35"/>
    <row r="105" ht="33.75" customHeight="1" x14ac:dyDescent="0.35"/>
    <row r="106" ht="33.75" customHeight="1" x14ac:dyDescent="0.35"/>
    <row r="107" ht="33.75" customHeight="1" x14ac:dyDescent="0.35"/>
    <row r="108" ht="33.75" customHeight="1" x14ac:dyDescent="0.35"/>
    <row r="109" ht="33.75" customHeight="1" x14ac:dyDescent="0.35"/>
    <row r="110" ht="33.75" customHeight="1" x14ac:dyDescent="0.35"/>
    <row r="111" ht="33.75" customHeight="1" x14ac:dyDescent="0.35"/>
    <row r="112" ht="33.75" customHeight="1" x14ac:dyDescent="0.35"/>
    <row r="113" ht="33.75" customHeight="1" x14ac:dyDescent="0.35"/>
    <row r="114" ht="33.75" customHeight="1" x14ac:dyDescent="0.35"/>
    <row r="115" ht="33.75" customHeight="1" x14ac:dyDescent="0.35"/>
    <row r="116" ht="33.75" customHeight="1" x14ac:dyDescent="0.35"/>
    <row r="117" ht="33.75" customHeight="1" x14ac:dyDescent="0.35"/>
    <row r="118" ht="33.75" customHeight="1" x14ac:dyDescent="0.35"/>
    <row r="119" ht="33.75" customHeight="1" x14ac:dyDescent="0.35"/>
    <row r="120" ht="33.75" customHeight="1" x14ac:dyDescent="0.35"/>
    <row r="121" ht="33.75" customHeight="1" x14ac:dyDescent="0.35"/>
    <row r="122" ht="33.75" customHeight="1" x14ac:dyDescent="0.35"/>
    <row r="123" ht="33.75" customHeight="1" x14ac:dyDescent="0.35"/>
    <row r="124" ht="33.75" customHeight="1" x14ac:dyDescent="0.35"/>
    <row r="125" ht="33.75" customHeight="1" x14ac:dyDescent="0.35"/>
    <row r="126" ht="33.75" customHeight="1" x14ac:dyDescent="0.35"/>
    <row r="127" ht="33.75" customHeight="1" x14ac:dyDescent="0.35"/>
    <row r="128" ht="33.75" customHeight="1" x14ac:dyDescent="0.35"/>
    <row r="129" ht="33.75" customHeight="1" x14ac:dyDescent="0.35"/>
    <row r="130" ht="33.75" customHeight="1" x14ac:dyDescent="0.35"/>
    <row r="131" ht="33.75" customHeight="1" x14ac:dyDescent="0.35"/>
    <row r="132" ht="33.75" customHeight="1" x14ac:dyDescent="0.35"/>
    <row r="133" ht="33.75" customHeight="1" x14ac:dyDescent="0.35"/>
    <row r="134" ht="33.75" customHeight="1" x14ac:dyDescent="0.35"/>
    <row r="135" ht="33.75" customHeight="1" x14ac:dyDescent="0.35"/>
    <row r="136" ht="33.75" customHeight="1" x14ac:dyDescent="0.35"/>
    <row r="137" ht="33.75" customHeight="1" x14ac:dyDescent="0.35"/>
    <row r="138" ht="33.75" customHeight="1" x14ac:dyDescent="0.35"/>
    <row r="139" ht="33.75" customHeight="1" x14ac:dyDescent="0.35"/>
    <row r="140" ht="33.75" customHeight="1" x14ac:dyDescent="0.35"/>
    <row r="141" ht="33.75" customHeight="1" x14ac:dyDescent="0.35"/>
    <row r="142" ht="33.75" customHeight="1" x14ac:dyDescent="0.35"/>
    <row r="143" ht="33.75" customHeight="1" x14ac:dyDescent="0.35"/>
    <row r="144" ht="33.75" customHeight="1" x14ac:dyDescent="0.35"/>
    <row r="145" ht="33.75" customHeight="1" x14ac:dyDescent="0.35"/>
    <row r="146" ht="33.75" customHeight="1" x14ac:dyDescent="0.35"/>
    <row r="147" ht="33.75" customHeight="1" x14ac:dyDescent="0.35"/>
    <row r="148" ht="33.75" customHeight="1" x14ac:dyDescent="0.35"/>
    <row r="149" ht="33.75" customHeight="1" x14ac:dyDescent="0.35"/>
    <row r="150" ht="33.75" customHeight="1" x14ac:dyDescent="0.35"/>
    <row r="151" ht="33.75" customHeight="1" x14ac:dyDescent="0.35"/>
    <row r="152" ht="33.75" customHeight="1" x14ac:dyDescent="0.35"/>
    <row r="153" ht="33.75" customHeight="1" x14ac:dyDescent="0.35"/>
    <row r="154" ht="33.75" customHeight="1" x14ac:dyDescent="0.35"/>
    <row r="155" ht="33.75" customHeight="1" x14ac:dyDescent="0.35"/>
    <row r="156" ht="33.75" customHeight="1" x14ac:dyDescent="0.35"/>
    <row r="157" ht="33.75" customHeight="1" x14ac:dyDescent="0.35"/>
    <row r="158" ht="33.75" customHeight="1" x14ac:dyDescent="0.35"/>
    <row r="159" ht="33.75" customHeight="1" x14ac:dyDescent="0.35"/>
    <row r="160" ht="33.75" customHeight="1" x14ac:dyDescent="0.35"/>
    <row r="161" ht="33.75" customHeight="1" x14ac:dyDescent="0.35"/>
    <row r="162" ht="33.75" customHeight="1" x14ac:dyDescent="0.35"/>
    <row r="163" ht="33.75" customHeight="1" x14ac:dyDescent="0.35"/>
    <row r="164" ht="33.75" customHeight="1" x14ac:dyDescent="0.35"/>
    <row r="165" ht="33.75" customHeight="1" x14ac:dyDescent="0.35"/>
    <row r="166" ht="33.75" customHeight="1" x14ac:dyDescent="0.35"/>
    <row r="167" ht="33.75" customHeight="1" x14ac:dyDescent="0.35"/>
    <row r="168" ht="33.75" customHeight="1" x14ac:dyDescent="0.35"/>
    <row r="169" ht="33.75" customHeight="1" x14ac:dyDescent="0.35"/>
    <row r="170" ht="33.75" customHeight="1" x14ac:dyDescent="0.35"/>
    <row r="171" ht="33.75" customHeight="1" x14ac:dyDescent="0.35"/>
    <row r="172" ht="33.75" customHeight="1" x14ac:dyDescent="0.35"/>
    <row r="173" ht="33.75" customHeight="1" x14ac:dyDescent="0.35"/>
    <row r="174" ht="33.75" customHeight="1" x14ac:dyDescent="0.35"/>
    <row r="175" ht="33.75" customHeight="1" x14ac:dyDescent="0.35"/>
    <row r="176" ht="33.75" customHeight="1" x14ac:dyDescent="0.35"/>
    <row r="177" ht="33.75" customHeight="1" x14ac:dyDescent="0.35"/>
    <row r="178" ht="33.75" customHeight="1" x14ac:dyDescent="0.35"/>
    <row r="179" ht="33.75" customHeight="1" x14ac:dyDescent="0.35"/>
    <row r="180" ht="33.75" customHeight="1" x14ac:dyDescent="0.35"/>
    <row r="181" ht="33.75" customHeight="1" x14ac:dyDescent="0.35"/>
    <row r="182" ht="33.75" customHeight="1" x14ac:dyDescent="0.35"/>
    <row r="183" ht="33.75" customHeight="1" x14ac:dyDescent="0.35"/>
    <row r="184" ht="33.75" customHeight="1" x14ac:dyDescent="0.35"/>
    <row r="185" ht="33.75" customHeight="1" x14ac:dyDescent="0.35"/>
    <row r="186" ht="33.75" customHeight="1" x14ac:dyDescent="0.35"/>
    <row r="187" ht="33.75" customHeight="1" x14ac:dyDescent="0.35"/>
    <row r="188" ht="33.75" customHeight="1" x14ac:dyDescent="0.35"/>
    <row r="189" ht="33.75" customHeight="1" x14ac:dyDescent="0.35"/>
    <row r="190" ht="33.75" customHeight="1" x14ac:dyDescent="0.35"/>
    <row r="191" ht="33.75" customHeight="1" x14ac:dyDescent="0.35"/>
    <row r="192" ht="33.75" customHeight="1" x14ac:dyDescent="0.35"/>
    <row r="193" ht="33.75" customHeight="1" x14ac:dyDescent="0.35"/>
    <row r="194" ht="33.75" customHeight="1" x14ac:dyDescent="0.35"/>
    <row r="195" ht="33.75" customHeight="1" x14ac:dyDescent="0.35"/>
    <row r="196" ht="33.75" customHeight="1" x14ac:dyDescent="0.35"/>
    <row r="197" ht="33.75" customHeight="1" x14ac:dyDescent="0.35"/>
    <row r="198" ht="33.75" customHeight="1" x14ac:dyDescent="0.35"/>
    <row r="199" ht="33.75" customHeight="1" x14ac:dyDescent="0.35"/>
    <row r="200" ht="33.75" customHeight="1" x14ac:dyDescent="0.35"/>
    <row r="201" ht="33.75" customHeight="1" x14ac:dyDescent="0.35"/>
    <row r="202" ht="33.75" customHeight="1" x14ac:dyDescent="0.35"/>
    <row r="203" ht="33.75" customHeight="1" x14ac:dyDescent="0.35"/>
    <row r="204" ht="33.75" customHeight="1" x14ac:dyDescent="0.35"/>
    <row r="205" ht="33.75" customHeight="1" x14ac:dyDescent="0.35"/>
    <row r="206" ht="33.75" customHeight="1" x14ac:dyDescent="0.35"/>
    <row r="207" ht="33.75" customHeight="1" x14ac:dyDescent="0.35"/>
    <row r="208" ht="33.75" customHeight="1" x14ac:dyDescent="0.35"/>
    <row r="209" ht="33.75" customHeight="1" x14ac:dyDescent="0.35"/>
    <row r="210" ht="33.75" customHeight="1" x14ac:dyDescent="0.35"/>
    <row r="211" ht="33.75" customHeight="1" x14ac:dyDescent="0.35"/>
    <row r="212" ht="33.75" customHeight="1" x14ac:dyDescent="0.35"/>
    <row r="213" ht="33.75" customHeight="1" x14ac:dyDescent="0.35"/>
    <row r="214" ht="33.75" customHeight="1" x14ac:dyDescent="0.35"/>
    <row r="215" ht="33.75" customHeight="1" x14ac:dyDescent="0.35"/>
    <row r="216" ht="33.75" customHeight="1" x14ac:dyDescent="0.35"/>
    <row r="217" ht="33.75" customHeight="1" x14ac:dyDescent="0.35"/>
    <row r="218" ht="33.75" customHeight="1" x14ac:dyDescent="0.35"/>
    <row r="219" ht="33.75" customHeight="1" x14ac:dyDescent="0.35"/>
    <row r="220" ht="33.75" customHeight="1" x14ac:dyDescent="0.35"/>
    <row r="221" ht="33.75" customHeight="1" x14ac:dyDescent="0.35"/>
    <row r="222" ht="33.75" customHeight="1" x14ac:dyDescent="0.35"/>
    <row r="223" ht="33.75" customHeight="1" x14ac:dyDescent="0.35"/>
    <row r="224" ht="33.75" customHeight="1" x14ac:dyDescent="0.35"/>
    <row r="225" ht="33.75" customHeight="1" x14ac:dyDescent="0.35"/>
    <row r="226" ht="33.75" customHeight="1" x14ac:dyDescent="0.35"/>
    <row r="227" ht="33.75" customHeight="1" x14ac:dyDescent="0.35"/>
    <row r="228" ht="33.75" customHeight="1" x14ac:dyDescent="0.35"/>
    <row r="229" ht="33.75" customHeight="1" x14ac:dyDescent="0.35"/>
    <row r="230" ht="33.75" customHeight="1" x14ac:dyDescent="0.35"/>
    <row r="231" ht="33.75" customHeight="1" x14ac:dyDescent="0.35"/>
    <row r="232" ht="33.75" customHeight="1" x14ac:dyDescent="0.35"/>
    <row r="233" ht="33.75" customHeight="1" x14ac:dyDescent="0.35"/>
    <row r="234" ht="33.75" customHeight="1" x14ac:dyDescent="0.35"/>
    <row r="235" ht="33.75" customHeight="1" x14ac:dyDescent="0.35"/>
    <row r="236" ht="33.75" customHeight="1" x14ac:dyDescent="0.35"/>
    <row r="237" ht="33.75" customHeight="1" x14ac:dyDescent="0.35"/>
    <row r="238" ht="33.75" customHeight="1" x14ac:dyDescent="0.35"/>
    <row r="239" ht="33.75" customHeight="1" x14ac:dyDescent="0.35"/>
  </sheetData>
  <mergeCells count="10">
    <mergeCell ref="B55:F55"/>
    <mergeCell ref="A3:C3"/>
    <mergeCell ref="E9:G9"/>
    <mergeCell ref="B15:M15"/>
    <mergeCell ref="B36:H36"/>
    <mergeCell ref="R9:S9"/>
    <mergeCell ref="K11:L11"/>
    <mergeCell ref="N15:V15"/>
    <mergeCell ref="L36:P36"/>
    <mergeCell ref="J54:K5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9"/>
  <sheetViews>
    <sheetView topLeftCell="A21" zoomScale="30" zoomScaleNormal="30" workbookViewId="0">
      <selection activeCell="S45" sqref="S45"/>
    </sheetView>
  </sheetViews>
  <sheetFormatPr baseColWidth="10" defaultRowHeight="14.5" x14ac:dyDescent="0.35"/>
  <cols>
    <col min="1" max="1" width="52.453125" style="18" bestFit="1" customWidth="1"/>
    <col min="2" max="3" width="22.7265625" style="18" bestFit="1" customWidth="1"/>
    <col min="4" max="7" width="21.26953125" style="18" bestFit="1" customWidth="1"/>
    <col min="8" max="8" width="21.1796875" style="18" bestFit="1" customWidth="1"/>
    <col min="9" max="9" width="28.26953125" style="18" bestFit="1" customWidth="1"/>
    <col min="10" max="11" width="33.453125" style="18" bestFit="1" customWidth="1"/>
    <col min="12" max="12" width="21.26953125" style="18" bestFit="1" customWidth="1"/>
    <col min="13" max="14" width="21.26953125" style="18" customWidth="1"/>
    <col min="15" max="15" width="21.26953125" style="18" bestFit="1" customWidth="1"/>
    <col min="16" max="16" width="21.26953125" style="18" customWidth="1"/>
    <col min="17" max="17" width="27.81640625" style="18" customWidth="1"/>
    <col min="18" max="18" width="23.453125" style="18" customWidth="1"/>
    <col min="19" max="19" width="21.453125" style="18" customWidth="1"/>
    <col min="20" max="22" width="20.7265625" style="18" customWidth="1"/>
    <col min="23" max="23" width="32.26953125" style="18" bestFit="1" customWidth="1"/>
    <col min="24" max="24" width="20.7265625" style="18" customWidth="1"/>
    <col min="25" max="25" width="22" style="18" customWidth="1"/>
    <col min="26" max="29" width="21.26953125" style="18" customWidth="1"/>
    <col min="30" max="30" width="22.26953125" style="18" customWidth="1"/>
    <col min="31" max="32" width="11.453125" style="18"/>
    <col min="33" max="33" width="14.81640625" style="18" bestFit="1" customWidth="1"/>
    <col min="34" max="258" width="11.453125" style="18"/>
    <col min="259" max="259" width="34.453125" style="18" customWidth="1"/>
    <col min="260" max="261" width="19.453125" style="18" bestFit="1" customWidth="1"/>
    <col min="262" max="262" width="19.7265625" style="18" customWidth="1"/>
    <col min="263" max="264" width="20.453125" style="18" customWidth="1"/>
    <col min="265" max="266" width="19.7265625" style="18" customWidth="1"/>
    <col min="267" max="267" width="25.26953125" style="18" customWidth="1"/>
    <col min="268" max="268" width="26" style="18" customWidth="1"/>
    <col min="269" max="269" width="22.26953125" style="18" customWidth="1"/>
    <col min="270" max="270" width="24.81640625" style="18" customWidth="1"/>
    <col min="271" max="271" width="21.1796875" style="18" customWidth="1"/>
    <col min="272" max="272" width="21.453125" style="18" customWidth="1"/>
    <col min="273" max="273" width="27.81640625" style="18" customWidth="1"/>
    <col min="274" max="274" width="23.453125" style="18" customWidth="1"/>
    <col min="275" max="275" width="21.453125" style="18" customWidth="1"/>
    <col min="276" max="278" width="20.7265625" style="18" customWidth="1"/>
    <col min="279" max="279" width="32.26953125" style="18" bestFit="1" customWidth="1"/>
    <col min="280" max="280" width="20.7265625" style="18" customWidth="1"/>
    <col min="281" max="281" width="22" style="18" customWidth="1"/>
    <col min="282" max="285" width="21.26953125" style="18" customWidth="1"/>
    <col min="286" max="286" width="22.26953125" style="18" customWidth="1"/>
    <col min="287" max="288" width="11.453125" style="18"/>
    <col min="289" max="289" width="14.81640625" style="18" bestFit="1" customWidth="1"/>
    <col min="290" max="514" width="11.453125" style="18"/>
    <col min="515" max="515" width="34.453125" style="18" customWidth="1"/>
    <col min="516" max="517" width="19.453125" style="18" bestFit="1" customWidth="1"/>
    <col min="518" max="518" width="19.7265625" style="18" customWidth="1"/>
    <col min="519" max="520" width="20.453125" style="18" customWidth="1"/>
    <col min="521" max="522" width="19.7265625" style="18" customWidth="1"/>
    <col min="523" max="523" width="25.26953125" style="18" customWidth="1"/>
    <col min="524" max="524" width="26" style="18" customWidth="1"/>
    <col min="525" max="525" width="22.26953125" style="18" customWidth="1"/>
    <col min="526" max="526" width="24.81640625" style="18" customWidth="1"/>
    <col min="527" max="527" width="21.1796875" style="18" customWidth="1"/>
    <col min="528" max="528" width="21.453125" style="18" customWidth="1"/>
    <col min="529" max="529" width="27.81640625" style="18" customWidth="1"/>
    <col min="530" max="530" width="23.453125" style="18" customWidth="1"/>
    <col min="531" max="531" width="21.453125" style="18" customWidth="1"/>
    <col min="532" max="534" width="20.7265625" style="18" customWidth="1"/>
    <col min="535" max="535" width="32.26953125" style="18" bestFit="1" customWidth="1"/>
    <col min="536" max="536" width="20.7265625" style="18" customWidth="1"/>
    <col min="537" max="537" width="22" style="18" customWidth="1"/>
    <col min="538" max="541" width="21.26953125" style="18" customWidth="1"/>
    <col min="542" max="542" width="22.26953125" style="18" customWidth="1"/>
    <col min="543" max="544" width="11.453125" style="18"/>
    <col min="545" max="545" width="14.81640625" style="18" bestFit="1" customWidth="1"/>
    <col min="546" max="770" width="11.453125" style="18"/>
    <col min="771" max="771" width="34.453125" style="18" customWidth="1"/>
    <col min="772" max="773" width="19.453125" style="18" bestFit="1" customWidth="1"/>
    <col min="774" max="774" width="19.7265625" style="18" customWidth="1"/>
    <col min="775" max="776" width="20.453125" style="18" customWidth="1"/>
    <col min="777" max="778" width="19.7265625" style="18" customWidth="1"/>
    <col min="779" max="779" width="25.26953125" style="18" customWidth="1"/>
    <col min="780" max="780" width="26" style="18" customWidth="1"/>
    <col min="781" max="781" width="22.26953125" style="18" customWidth="1"/>
    <col min="782" max="782" width="24.81640625" style="18" customWidth="1"/>
    <col min="783" max="783" width="21.1796875" style="18" customWidth="1"/>
    <col min="784" max="784" width="21.453125" style="18" customWidth="1"/>
    <col min="785" max="785" width="27.81640625" style="18" customWidth="1"/>
    <col min="786" max="786" width="23.453125" style="18" customWidth="1"/>
    <col min="787" max="787" width="21.453125" style="18" customWidth="1"/>
    <col min="788" max="790" width="20.7265625" style="18" customWidth="1"/>
    <col min="791" max="791" width="32.26953125" style="18" bestFit="1" customWidth="1"/>
    <col min="792" max="792" width="20.7265625" style="18" customWidth="1"/>
    <col min="793" max="793" width="22" style="18" customWidth="1"/>
    <col min="794" max="797" width="21.26953125" style="18" customWidth="1"/>
    <col min="798" max="798" width="22.26953125" style="18" customWidth="1"/>
    <col min="799" max="800" width="11.453125" style="18"/>
    <col min="801" max="801" width="14.81640625" style="18" bestFit="1" customWidth="1"/>
    <col min="802" max="1026" width="11.453125" style="18"/>
    <col min="1027" max="1027" width="34.453125" style="18" customWidth="1"/>
    <col min="1028" max="1029" width="19.453125" style="18" bestFit="1" customWidth="1"/>
    <col min="1030" max="1030" width="19.7265625" style="18" customWidth="1"/>
    <col min="1031" max="1032" width="20.453125" style="18" customWidth="1"/>
    <col min="1033" max="1034" width="19.7265625" style="18" customWidth="1"/>
    <col min="1035" max="1035" width="25.26953125" style="18" customWidth="1"/>
    <col min="1036" max="1036" width="26" style="18" customWidth="1"/>
    <col min="1037" max="1037" width="22.26953125" style="18" customWidth="1"/>
    <col min="1038" max="1038" width="24.81640625" style="18" customWidth="1"/>
    <col min="1039" max="1039" width="21.1796875" style="18" customWidth="1"/>
    <col min="1040" max="1040" width="21.453125" style="18" customWidth="1"/>
    <col min="1041" max="1041" width="27.81640625" style="18" customWidth="1"/>
    <col min="1042" max="1042" width="23.453125" style="18" customWidth="1"/>
    <col min="1043" max="1043" width="21.453125" style="18" customWidth="1"/>
    <col min="1044" max="1046" width="20.7265625" style="18" customWidth="1"/>
    <col min="1047" max="1047" width="32.26953125" style="18" bestFit="1" customWidth="1"/>
    <col min="1048" max="1048" width="20.7265625" style="18" customWidth="1"/>
    <col min="1049" max="1049" width="22" style="18" customWidth="1"/>
    <col min="1050" max="1053" width="21.26953125" style="18" customWidth="1"/>
    <col min="1054" max="1054" width="22.26953125" style="18" customWidth="1"/>
    <col min="1055" max="1056" width="11.453125" style="18"/>
    <col min="1057" max="1057" width="14.81640625" style="18" bestFit="1" customWidth="1"/>
    <col min="1058" max="1282" width="11.453125" style="18"/>
    <col min="1283" max="1283" width="34.453125" style="18" customWidth="1"/>
    <col min="1284" max="1285" width="19.453125" style="18" bestFit="1" customWidth="1"/>
    <col min="1286" max="1286" width="19.7265625" style="18" customWidth="1"/>
    <col min="1287" max="1288" width="20.453125" style="18" customWidth="1"/>
    <col min="1289" max="1290" width="19.7265625" style="18" customWidth="1"/>
    <col min="1291" max="1291" width="25.26953125" style="18" customWidth="1"/>
    <col min="1292" max="1292" width="26" style="18" customWidth="1"/>
    <col min="1293" max="1293" width="22.26953125" style="18" customWidth="1"/>
    <col min="1294" max="1294" width="24.81640625" style="18" customWidth="1"/>
    <col min="1295" max="1295" width="21.1796875" style="18" customWidth="1"/>
    <col min="1296" max="1296" width="21.453125" style="18" customWidth="1"/>
    <col min="1297" max="1297" width="27.81640625" style="18" customWidth="1"/>
    <col min="1298" max="1298" width="23.453125" style="18" customWidth="1"/>
    <col min="1299" max="1299" width="21.453125" style="18" customWidth="1"/>
    <col min="1300" max="1302" width="20.7265625" style="18" customWidth="1"/>
    <col min="1303" max="1303" width="32.26953125" style="18" bestFit="1" customWidth="1"/>
    <col min="1304" max="1304" width="20.7265625" style="18" customWidth="1"/>
    <col min="1305" max="1305" width="22" style="18" customWidth="1"/>
    <col min="1306" max="1309" width="21.26953125" style="18" customWidth="1"/>
    <col min="1310" max="1310" width="22.26953125" style="18" customWidth="1"/>
    <col min="1311" max="1312" width="11.453125" style="18"/>
    <col min="1313" max="1313" width="14.81640625" style="18" bestFit="1" customWidth="1"/>
    <col min="1314" max="1538" width="11.453125" style="18"/>
    <col min="1539" max="1539" width="34.453125" style="18" customWidth="1"/>
    <col min="1540" max="1541" width="19.453125" style="18" bestFit="1" customWidth="1"/>
    <col min="1542" max="1542" width="19.7265625" style="18" customWidth="1"/>
    <col min="1543" max="1544" width="20.453125" style="18" customWidth="1"/>
    <col min="1545" max="1546" width="19.7265625" style="18" customWidth="1"/>
    <col min="1547" max="1547" width="25.26953125" style="18" customWidth="1"/>
    <col min="1548" max="1548" width="26" style="18" customWidth="1"/>
    <col min="1549" max="1549" width="22.26953125" style="18" customWidth="1"/>
    <col min="1550" max="1550" width="24.81640625" style="18" customWidth="1"/>
    <col min="1551" max="1551" width="21.1796875" style="18" customWidth="1"/>
    <col min="1552" max="1552" width="21.453125" style="18" customWidth="1"/>
    <col min="1553" max="1553" width="27.81640625" style="18" customWidth="1"/>
    <col min="1554" max="1554" width="23.453125" style="18" customWidth="1"/>
    <col min="1555" max="1555" width="21.453125" style="18" customWidth="1"/>
    <col min="1556" max="1558" width="20.7265625" style="18" customWidth="1"/>
    <col min="1559" max="1559" width="32.26953125" style="18" bestFit="1" customWidth="1"/>
    <col min="1560" max="1560" width="20.7265625" style="18" customWidth="1"/>
    <col min="1561" max="1561" width="22" style="18" customWidth="1"/>
    <col min="1562" max="1565" width="21.26953125" style="18" customWidth="1"/>
    <col min="1566" max="1566" width="22.26953125" style="18" customWidth="1"/>
    <col min="1567" max="1568" width="11.453125" style="18"/>
    <col min="1569" max="1569" width="14.81640625" style="18" bestFit="1" customWidth="1"/>
    <col min="1570" max="1794" width="11.453125" style="18"/>
    <col min="1795" max="1795" width="34.453125" style="18" customWidth="1"/>
    <col min="1796" max="1797" width="19.453125" style="18" bestFit="1" customWidth="1"/>
    <col min="1798" max="1798" width="19.7265625" style="18" customWidth="1"/>
    <col min="1799" max="1800" width="20.453125" style="18" customWidth="1"/>
    <col min="1801" max="1802" width="19.7265625" style="18" customWidth="1"/>
    <col min="1803" max="1803" width="25.26953125" style="18" customWidth="1"/>
    <col min="1804" max="1804" width="26" style="18" customWidth="1"/>
    <col min="1805" max="1805" width="22.26953125" style="18" customWidth="1"/>
    <col min="1806" max="1806" width="24.81640625" style="18" customWidth="1"/>
    <col min="1807" max="1807" width="21.1796875" style="18" customWidth="1"/>
    <col min="1808" max="1808" width="21.453125" style="18" customWidth="1"/>
    <col min="1809" max="1809" width="27.81640625" style="18" customWidth="1"/>
    <col min="1810" max="1810" width="23.453125" style="18" customWidth="1"/>
    <col min="1811" max="1811" width="21.453125" style="18" customWidth="1"/>
    <col min="1812" max="1814" width="20.7265625" style="18" customWidth="1"/>
    <col min="1815" max="1815" width="32.26953125" style="18" bestFit="1" customWidth="1"/>
    <col min="1816" max="1816" width="20.7265625" style="18" customWidth="1"/>
    <col min="1817" max="1817" width="22" style="18" customWidth="1"/>
    <col min="1818" max="1821" width="21.26953125" style="18" customWidth="1"/>
    <col min="1822" max="1822" width="22.26953125" style="18" customWidth="1"/>
    <col min="1823" max="1824" width="11.453125" style="18"/>
    <col min="1825" max="1825" width="14.81640625" style="18" bestFit="1" customWidth="1"/>
    <col min="1826" max="2050" width="11.453125" style="18"/>
    <col min="2051" max="2051" width="34.453125" style="18" customWidth="1"/>
    <col min="2052" max="2053" width="19.453125" style="18" bestFit="1" customWidth="1"/>
    <col min="2054" max="2054" width="19.7265625" style="18" customWidth="1"/>
    <col min="2055" max="2056" width="20.453125" style="18" customWidth="1"/>
    <col min="2057" max="2058" width="19.7265625" style="18" customWidth="1"/>
    <col min="2059" max="2059" width="25.26953125" style="18" customWidth="1"/>
    <col min="2060" max="2060" width="26" style="18" customWidth="1"/>
    <col min="2061" max="2061" width="22.26953125" style="18" customWidth="1"/>
    <col min="2062" max="2062" width="24.81640625" style="18" customWidth="1"/>
    <col min="2063" max="2063" width="21.1796875" style="18" customWidth="1"/>
    <col min="2064" max="2064" width="21.453125" style="18" customWidth="1"/>
    <col min="2065" max="2065" width="27.81640625" style="18" customWidth="1"/>
    <col min="2066" max="2066" width="23.453125" style="18" customWidth="1"/>
    <col min="2067" max="2067" width="21.453125" style="18" customWidth="1"/>
    <col min="2068" max="2070" width="20.7265625" style="18" customWidth="1"/>
    <col min="2071" max="2071" width="32.26953125" style="18" bestFit="1" customWidth="1"/>
    <col min="2072" max="2072" width="20.7265625" style="18" customWidth="1"/>
    <col min="2073" max="2073" width="22" style="18" customWidth="1"/>
    <col min="2074" max="2077" width="21.26953125" style="18" customWidth="1"/>
    <col min="2078" max="2078" width="22.26953125" style="18" customWidth="1"/>
    <col min="2079" max="2080" width="11.453125" style="18"/>
    <col min="2081" max="2081" width="14.81640625" style="18" bestFit="1" customWidth="1"/>
    <col min="2082" max="2306" width="11.453125" style="18"/>
    <col min="2307" max="2307" width="34.453125" style="18" customWidth="1"/>
    <col min="2308" max="2309" width="19.453125" style="18" bestFit="1" customWidth="1"/>
    <col min="2310" max="2310" width="19.7265625" style="18" customWidth="1"/>
    <col min="2311" max="2312" width="20.453125" style="18" customWidth="1"/>
    <col min="2313" max="2314" width="19.7265625" style="18" customWidth="1"/>
    <col min="2315" max="2315" width="25.26953125" style="18" customWidth="1"/>
    <col min="2316" max="2316" width="26" style="18" customWidth="1"/>
    <col min="2317" max="2317" width="22.26953125" style="18" customWidth="1"/>
    <col min="2318" max="2318" width="24.81640625" style="18" customWidth="1"/>
    <col min="2319" max="2319" width="21.1796875" style="18" customWidth="1"/>
    <col min="2320" max="2320" width="21.453125" style="18" customWidth="1"/>
    <col min="2321" max="2321" width="27.81640625" style="18" customWidth="1"/>
    <col min="2322" max="2322" width="23.453125" style="18" customWidth="1"/>
    <col min="2323" max="2323" width="21.453125" style="18" customWidth="1"/>
    <col min="2324" max="2326" width="20.7265625" style="18" customWidth="1"/>
    <col min="2327" max="2327" width="32.26953125" style="18" bestFit="1" customWidth="1"/>
    <col min="2328" max="2328" width="20.7265625" style="18" customWidth="1"/>
    <col min="2329" max="2329" width="22" style="18" customWidth="1"/>
    <col min="2330" max="2333" width="21.26953125" style="18" customWidth="1"/>
    <col min="2334" max="2334" width="22.26953125" style="18" customWidth="1"/>
    <col min="2335" max="2336" width="11.453125" style="18"/>
    <col min="2337" max="2337" width="14.81640625" style="18" bestFit="1" customWidth="1"/>
    <col min="2338" max="2562" width="11.453125" style="18"/>
    <col min="2563" max="2563" width="34.453125" style="18" customWidth="1"/>
    <col min="2564" max="2565" width="19.453125" style="18" bestFit="1" customWidth="1"/>
    <col min="2566" max="2566" width="19.7265625" style="18" customWidth="1"/>
    <col min="2567" max="2568" width="20.453125" style="18" customWidth="1"/>
    <col min="2569" max="2570" width="19.7265625" style="18" customWidth="1"/>
    <col min="2571" max="2571" width="25.26953125" style="18" customWidth="1"/>
    <col min="2572" max="2572" width="26" style="18" customWidth="1"/>
    <col min="2573" max="2573" width="22.26953125" style="18" customWidth="1"/>
    <col min="2574" max="2574" width="24.81640625" style="18" customWidth="1"/>
    <col min="2575" max="2575" width="21.1796875" style="18" customWidth="1"/>
    <col min="2576" max="2576" width="21.453125" style="18" customWidth="1"/>
    <col min="2577" max="2577" width="27.81640625" style="18" customWidth="1"/>
    <col min="2578" max="2578" width="23.453125" style="18" customWidth="1"/>
    <col min="2579" max="2579" width="21.453125" style="18" customWidth="1"/>
    <col min="2580" max="2582" width="20.7265625" style="18" customWidth="1"/>
    <col min="2583" max="2583" width="32.26953125" style="18" bestFit="1" customWidth="1"/>
    <col min="2584" max="2584" width="20.7265625" style="18" customWidth="1"/>
    <col min="2585" max="2585" width="22" style="18" customWidth="1"/>
    <col min="2586" max="2589" width="21.26953125" style="18" customWidth="1"/>
    <col min="2590" max="2590" width="22.26953125" style="18" customWidth="1"/>
    <col min="2591" max="2592" width="11.453125" style="18"/>
    <col min="2593" max="2593" width="14.81640625" style="18" bestFit="1" customWidth="1"/>
    <col min="2594" max="2818" width="11.453125" style="18"/>
    <col min="2819" max="2819" width="34.453125" style="18" customWidth="1"/>
    <col min="2820" max="2821" width="19.453125" style="18" bestFit="1" customWidth="1"/>
    <col min="2822" max="2822" width="19.7265625" style="18" customWidth="1"/>
    <col min="2823" max="2824" width="20.453125" style="18" customWidth="1"/>
    <col min="2825" max="2826" width="19.7265625" style="18" customWidth="1"/>
    <col min="2827" max="2827" width="25.26953125" style="18" customWidth="1"/>
    <col min="2828" max="2828" width="26" style="18" customWidth="1"/>
    <col min="2829" max="2829" width="22.26953125" style="18" customWidth="1"/>
    <col min="2830" max="2830" width="24.81640625" style="18" customWidth="1"/>
    <col min="2831" max="2831" width="21.1796875" style="18" customWidth="1"/>
    <col min="2832" max="2832" width="21.453125" style="18" customWidth="1"/>
    <col min="2833" max="2833" width="27.81640625" style="18" customWidth="1"/>
    <col min="2834" max="2834" width="23.453125" style="18" customWidth="1"/>
    <col min="2835" max="2835" width="21.453125" style="18" customWidth="1"/>
    <col min="2836" max="2838" width="20.7265625" style="18" customWidth="1"/>
    <col min="2839" max="2839" width="32.26953125" style="18" bestFit="1" customWidth="1"/>
    <col min="2840" max="2840" width="20.7265625" style="18" customWidth="1"/>
    <col min="2841" max="2841" width="22" style="18" customWidth="1"/>
    <col min="2842" max="2845" width="21.26953125" style="18" customWidth="1"/>
    <col min="2846" max="2846" width="22.26953125" style="18" customWidth="1"/>
    <col min="2847" max="2848" width="11.453125" style="18"/>
    <col min="2849" max="2849" width="14.81640625" style="18" bestFit="1" customWidth="1"/>
    <col min="2850" max="3074" width="11.453125" style="18"/>
    <col min="3075" max="3075" width="34.453125" style="18" customWidth="1"/>
    <col min="3076" max="3077" width="19.453125" style="18" bestFit="1" customWidth="1"/>
    <col min="3078" max="3078" width="19.7265625" style="18" customWidth="1"/>
    <col min="3079" max="3080" width="20.453125" style="18" customWidth="1"/>
    <col min="3081" max="3082" width="19.7265625" style="18" customWidth="1"/>
    <col min="3083" max="3083" width="25.26953125" style="18" customWidth="1"/>
    <col min="3084" max="3084" width="26" style="18" customWidth="1"/>
    <col min="3085" max="3085" width="22.26953125" style="18" customWidth="1"/>
    <col min="3086" max="3086" width="24.81640625" style="18" customWidth="1"/>
    <col min="3087" max="3087" width="21.1796875" style="18" customWidth="1"/>
    <col min="3088" max="3088" width="21.453125" style="18" customWidth="1"/>
    <col min="3089" max="3089" width="27.81640625" style="18" customWidth="1"/>
    <col min="3090" max="3090" width="23.453125" style="18" customWidth="1"/>
    <col min="3091" max="3091" width="21.453125" style="18" customWidth="1"/>
    <col min="3092" max="3094" width="20.7265625" style="18" customWidth="1"/>
    <col min="3095" max="3095" width="32.26953125" style="18" bestFit="1" customWidth="1"/>
    <col min="3096" max="3096" width="20.7265625" style="18" customWidth="1"/>
    <col min="3097" max="3097" width="22" style="18" customWidth="1"/>
    <col min="3098" max="3101" width="21.26953125" style="18" customWidth="1"/>
    <col min="3102" max="3102" width="22.26953125" style="18" customWidth="1"/>
    <col min="3103" max="3104" width="11.453125" style="18"/>
    <col min="3105" max="3105" width="14.81640625" style="18" bestFit="1" customWidth="1"/>
    <col min="3106" max="3330" width="11.453125" style="18"/>
    <col min="3331" max="3331" width="34.453125" style="18" customWidth="1"/>
    <col min="3332" max="3333" width="19.453125" style="18" bestFit="1" customWidth="1"/>
    <col min="3334" max="3334" width="19.7265625" style="18" customWidth="1"/>
    <col min="3335" max="3336" width="20.453125" style="18" customWidth="1"/>
    <col min="3337" max="3338" width="19.7265625" style="18" customWidth="1"/>
    <col min="3339" max="3339" width="25.26953125" style="18" customWidth="1"/>
    <col min="3340" max="3340" width="26" style="18" customWidth="1"/>
    <col min="3341" max="3341" width="22.26953125" style="18" customWidth="1"/>
    <col min="3342" max="3342" width="24.81640625" style="18" customWidth="1"/>
    <col min="3343" max="3343" width="21.1796875" style="18" customWidth="1"/>
    <col min="3344" max="3344" width="21.453125" style="18" customWidth="1"/>
    <col min="3345" max="3345" width="27.81640625" style="18" customWidth="1"/>
    <col min="3346" max="3346" width="23.453125" style="18" customWidth="1"/>
    <col min="3347" max="3347" width="21.453125" style="18" customWidth="1"/>
    <col min="3348" max="3350" width="20.7265625" style="18" customWidth="1"/>
    <col min="3351" max="3351" width="32.26953125" style="18" bestFit="1" customWidth="1"/>
    <col min="3352" max="3352" width="20.7265625" style="18" customWidth="1"/>
    <col min="3353" max="3353" width="22" style="18" customWidth="1"/>
    <col min="3354" max="3357" width="21.26953125" style="18" customWidth="1"/>
    <col min="3358" max="3358" width="22.26953125" style="18" customWidth="1"/>
    <col min="3359" max="3360" width="11.453125" style="18"/>
    <col min="3361" max="3361" width="14.81640625" style="18" bestFit="1" customWidth="1"/>
    <col min="3362" max="3586" width="11.453125" style="18"/>
    <col min="3587" max="3587" width="34.453125" style="18" customWidth="1"/>
    <col min="3588" max="3589" width="19.453125" style="18" bestFit="1" customWidth="1"/>
    <col min="3590" max="3590" width="19.7265625" style="18" customWidth="1"/>
    <col min="3591" max="3592" width="20.453125" style="18" customWidth="1"/>
    <col min="3593" max="3594" width="19.7265625" style="18" customWidth="1"/>
    <col min="3595" max="3595" width="25.26953125" style="18" customWidth="1"/>
    <col min="3596" max="3596" width="26" style="18" customWidth="1"/>
    <col min="3597" max="3597" width="22.26953125" style="18" customWidth="1"/>
    <col min="3598" max="3598" width="24.81640625" style="18" customWidth="1"/>
    <col min="3599" max="3599" width="21.1796875" style="18" customWidth="1"/>
    <col min="3600" max="3600" width="21.453125" style="18" customWidth="1"/>
    <col min="3601" max="3601" width="27.81640625" style="18" customWidth="1"/>
    <col min="3602" max="3602" width="23.453125" style="18" customWidth="1"/>
    <col min="3603" max="3603" width="21.453125" style="18" customWidth="1"/>
    <col min="3604" max="3606" width="20.7265625" style="18" customWidth="1"/>
    <col min="3607" max="3607" width="32.26953125" style="18" bestFit="1" customWidth="1"/>
    <col min="3608" max="3608" width="20.7265625" style="18" customWidth="1"/>
    <col min="3609" max="3609" width="22" style="18" customWidth="1"/>
    <col min="3610" max="3613" width="21.26953125" style="18" customWidth="1"/>
    <col min="3614" max="3614" width="22.26953125" style="18" customWidth="1"/>
    <col min="3615" max="3616" width="11.453125" style="18"/>
    <col min="3617" max="3617" width="14.81640625" style="18" bestFit="1" customWidth="1"/>
    <col min="3618" max="3842" width="11.453125" style="18"/>
    <col min="3843" max="3843" width="34.453125" style="18" customWidth="1"/>
    <col min="3844" max="3845" width="19.453125" style="18" bestFit="1" customWidth="1"/>
    <col min="3846" max="3846" width="19.7265625" style="18" customWidth="1"/>
    <col min="3847" max="3848" width="20.453125" style="18" customWidth="1"/>
    <col min="3849" max="3850" width="19.7265625" style="18" customWidth="1"/>
    <col min="3851" max="3851" width="25.26953125" style="18" customWidth="1"/>
    <col min="3852" max="3852" width="26" style="18" customWidth="1"/>
    <col min="3853" max="3853" width="22.26953125" style="18" customWidth="1"/>
    <col min="3854" max="3854" width="24.81640625" style="18" customWidth="1"/>
    <col min="3855" max="3855" width="21.1796875" style="18" customWidth="1"/>
    <col min="3856" max="3856" width="21.453125" style="18" customWidth="1"/>
    <col min="3857" max="3857" width="27.81640625" style="18" customWidth="1"/>
    <col min="3858" max="3858" width="23.453125" style="18" customWidth="1"/>
    <col min="3859" max="3859" width="21.453125" style="18" customWidth="1"/>
    <col min="3860" max="3862" width="20.7265625" style="18" customWidth="1"/>
    <col min="3863" max="3863" width="32.26953125" style="18" bestFit="1" customWidth="1"/>
    <col min="3864" max="3864" width="20.7265625" style="18" customWidth="1"/>
    <col min="3865" max="3865" width="22" style="18" customWidth="1"/>
    <col min="3866" max="3869" width="21.26953125" style="18" customWidth="1"/>
    <col min="3870" max="3870" width="22.26953125" style="18" customWidth="1"/>
    <col min="3871" max="3872" width="11.453125" style="18"/>
    <col min="3873" max="3873" width="14.81640625" style="18" bestFit="1" customWidth="1"/>
    <col min="3874" max="4098" width="11.453125" style="18"/>
    <col min="4099" max="4099" width="34.453125" style="18" customWidth="1"/>
    <col min="4100" max="4101" width="19.453125" style="18" bestFit="1" customWidth="1"/>
    <col min="4102" max="4102" width="19.7265625" style="18" customWidth="1"/>
    <col min="4103" max="4104" width="20.453125" style="18" customWidth="1"/>
    <col min="4105" max="4106" width="19.7265625" style="18" customWidth="1"/>
    <col min="4107" max="4107" width="25.26953125" style="18" customWidth="1"/>
    <col min="4108" max="4108" width="26" style="18" customWidth="1"/>
    <col min="4109" max="4109" width="22.26953125" style="18" customWidth="1"/>
    <col min="4110" max="4110" width="24.81640625" style="18" customWidth="1"/>
    <col min="4111" max="4111" width="21.1796875" style="18" customWidth="1"/>
    <col min="4112" max="4112" width="21.453125" style="18" customWidth="1"/>
    <col min="4113" max="4113" width="27.81640625" style="18" customWidth="1"/>
    <col min="4114" max="4114" width="23.453125" style="18" customWidth="1"/>
    <col min="4115" max="4115" width="21.453125" style="18" customWidth="1"/>
    <col min="4116" max="4118" width="20.7265625" style="18" customWidth="1"/>
    <col min="4119" max="4119" width="32.26953125" style="18" bestFit="1" customWidth="1"/>
    <col min="4120" max="4120" width="20.7265625" style="18" customWidth="1"/>
    <col min="4121" max="4121" width="22" style="18" customWidth="1"/>
    <col min="4122" max="4125" width="21.26953125" style="18" customWidth="1"/>
    <col min="4126" max="4126" width="22.26953125" style="18" customWidth="1"/>
    <col min="4127" max="4128" width="11.453125" style="18"/>
    <col min="4129" max="4129" width="14.81640625" style="18" bestFit="1" customWidth="1"/>
    <col min="4130" max="4354" width="11.453125" style="18"/>
    <col min="4355" max="4355" width="34.453125" style="18" customWidth="1"/>
    <col min="4356" max="4357" width="19.453125" style="18" bestFit="1" customWidth="1"/>
    <col min="4358" max="4358" width="19.7265625" style="18" customWidth="1"/>
    <col min="4359" max="4360" width="20.453125" style="18" customWidth="1"/>
    <col min="4361" max="4362" width="19.7265625" style="18" customWidth="1"/>
    <col min="4363" max="4363" width="25.26953125" style="18" customWidth="1"/>
    <col min="4364" max="4364" width="26" style="18" customWidth="1"/>
    <col min="4365" max="4365" width="22.26953125" style="18" customWidth="1"/>
    <col min="4366" max="4366" width="24.81640625" style="18" customWidth="1"/>
    <col min="4367" max="4367" width="21.1796875" style="18" customWidth="1"/>
    <col min="4368" max="4368" width="21.453125" style="18" customWidth="1"/>
    <col min="4369" max="4369" width="27.81640625" style="18" customWidth="1"/>
    <col min="4370" max="4370" width="23.453125" style="18" customWidth="1"/>
    <col min="4371" max="4371" width="21.453125" style="18" customWidth="1"/>
    <col min="4372" max="4374" width="20.7265625" style="18" customWidth="1"/>
    <col min="4375" max="4375" width="32.26953125" style="18" bestFit="1" customWidth="1"/>
    <col min="4376" max="4376" width="20.7265625" style="18" customWidth="1"/>
    <col min="4377" max="4377" width="22" style="18" customWidth="1"/>
    <col min="4378" max="4381" width="21.26953125" style="18" customWidth="1"/>
    <col min="4382" max="4382" width="22.26953125" style="18" customWidth="1"/>
    <col min="4383" max="4384" width="11.453125" style="18"/>
    <col min="4385" max="4385" width="14.81640625" style="18" bestFit="1" customWidth="1"/>
    <col min="4386" max="4610" width="11.453125" style="18"/>
    <col min="4611" max="4611" width="34.453125" style="18" customWidth="1"/>
    <col min="4612" max="4613" width="19.453125" style="18" bestFit="1" customWidth="1"/>
    <col min="4614" max="4614" width="19.7265625" style="18" customWidth="1"/>
    <col min="4615" max="4616" width="20.453125" style="18" customWidth="1"/>
    <col min="4617" max="4618" width="19.7265625" style="18" customWidth="1"/>
    <col min="4619" max="4619" width="25.26953125" style="18" customWidth="1"/>
    <col min="4620" max="4620" width="26" style="18" customWidth="1"/>
    <col min="4621" max="4621" width="22.26953125" style="18" customWidth="1"/>
    <col min="4622" max="4622" width="24.81640625" style="18" customWidth="1"/>
    <col min="4623" max="4623" width="21.1796875" style="18" customWidth="1"/>
    <col min="4624" max="4624" width="21.453125" style="18" customWidth="1"/>
    <col min="4625" max="4625" width="27.81640625" style="18" customWidth="1"/>
    <col min="4626" max="4626" width="23.453125" style="18" customWidth="1"/>
    <col min="4627" max="4627" width="21.453125" style="18" customWidth="1"/>
    <col min="4628" max="4630" width="20.7265625" style="18" customWidth="1"/>
    <col min="4631" max="4631" width="32.26953125" style="18" bestFit="1" customWidth="1"/>
    <col min="4632" max="4632" width="20.7265625" style="18" customWidth="1"/>
    <col min="4633" max="4633" width="22" style="18" customWidth="1"/>
    <col min="4634" max="4637" width="21.26953125" style="18" customWidth="1"/>
    <col min="4638" max="4638" width="22.26953125" style="18" customWidth="1"/>
    <col min="4639" max="4640" width="11.453125" style="18"/>
    <col min="4641" max="4641" width="14.81640625" style="18" bestFit="1" customWidth="1"/>
    <col min="4642" max="4866" width="11.453125" style="18"/>
    <col min="4867" max="4867" width="34.453125" style="18" customWidth="1"/>
    <col min="4868" max="4869" width="19.453125" style="18" bestFit="1" customWidth="1"/>
    <col min="4870" max="4870" width="19.7265625" style="18" customWidth="1"/>
    <col min="4871" max="4872" width="20.453125" style="18" customWidth="1"/>
    <col min="4873" max="4874" width="19.7265625" style="18" customWidth="1"/>
    <col min="4875" max="4875" width="25.26953125" style="18" customWidth="1"/>
    <col min="4876" max="4876" width="26" style="18" customWidth="1"/>
    <col min="4877" max="4877" width="22.26953125" style="18" customWidth="1"/>
    <col min="4878" max="4878" width="24.81640625" style="18" customWidth="1"/>
    <col min="4879" max="4879" width="21.1796875" style="18" customWidth="1"/>
    <col min="4880" max="4880" width="21.453125" style="18" customWidth="1"/>
    <col min="4881" max="4881" width="27.81640625" style="18" customWidth="1"/>
    <col min="4882" max="4882" width="23.453125" style="18" customWidth="1"/>
    <col min="4883" max="4883" width="21.453125" style="18" customWidth="1"/>
    <col min="4884" max="4886" width="20.7265625" style="18" customWidth="1"/>
    <col min="4887" max="4887" width="32.26953125" style="18" bestFit="1" customWidth="1"/>
    <col min="4888" max="4888" width="20.7265625" style="18" customWidth="1"/>
    <col min="4889" max="4889" width="22" style="18" customWidth="1"/>
    <col min="4890" max="4893" width="21.26953125" style="18" customWidth="1"/>
    <col min="4894" max="4894" width="22.26953125" style="18" customWidth="1"/>
    <col min="4895" max="4896" width="11.453125" style="18"/>
    <col min="4897" max="4897" width="14.81640625" style="18" bestFit="1" customWidth="1"/>
    <col min="4898" max="5122" width="11.453125" style="18"/>
    <col min="5123" max="5123" width="34.453125" style="18" customWidth="1"/>
    <col min="5124" max="5125" width="19.453125" style="18" bestFit="1" customWidth="1"/>
    <col min="5126" max="5126" width="19.7265625" style="18" customWidth="1"/>
    <col min="5127" max="5128" width="20.453125" style="18" customWidth="1"/>
    <col min="5129" max="5130" width="19.7265625" style="18" customWidth="1"/>
    <col min="5131" max="5131" width="25.26953125" style="18" customWidth="1"/>
    <col min="5132" max="5132" width="26" style="18" customWidth="1"/>
    <col min="5133" max="5133" width="22.26953125" style="18" customWidth="1"/>
    <col min="5134" max="5134" width="24.81640625" style="18" customWidth="1"/>
    <col min="5135" max="5135" width="21.1796875" style="18" customWidth="1"/>
    <col min="5136" max="5136" width="21.453125" style="18" customWidth="1"/>
    <col min="5137" max="5137" width="27.81640625" style="18" customWidth="1"/>
    <col min="5138" max="5138" width="23.453125" style="18" customWidth="1"/>
    <col min="5139" max="5139" width="21.453125" style="18" customWidth="1"/>
    <col min="5140" max="5142" width="20.7265625" style="18" customWidth="1"/>
    <col min="5143" max="5143" width="32.26953125" style="18" bestFit="1" customWidth="1"/>
    <col min="5144" max="5144" width="20.7265625" style="18" customWidth="1"/>
    <col min="5145" max="5145" width="22" style="18" customWidth="1"/>
    <col min="5146" max="5149" width="21.26953125" style="18" customWidth="1"/>
    <col min="5150" max="5150" width="22.26953125" style="18" customWidth="1"/>
    <col min="5151" max="5152" width="11.453125" style="18"/>
    <col min="5153" max="5153" width="14.81640625" style="18" bestFit="1" customWidth="1"/>
    <col min="5154" max="5378" width="11.453125" style="18"/>
    <col min="5379" max="5379" width="34.453125" style="18" customWidth="1"/>
    <col min="5380" max="5381" width="19.453125" style="18" bestFit="1" customWidth="1"/>
    <col min="5382" max="5382" width="19.7265625" style="18" customWidth="1"/>
    <col min="5383" max="5384" width="20.453125" style="18" customWidth="1"/>
    <col min="5385" max="5386" width="19.7265625" style="18" customWidth="1"/>
    <col min="5387" max="5387" width="25.26953125" style="18" customWidth="1"/>
    <col min="5388" max="5388" width="26" style="18" customWidth="1"/>
    <col min="5389" max="5389" width="22.26953125" style="18" customWidth="1"/>
    <col min="5390" max="5390" width="24.81640625" style="18" customWidth="1"/>
    <col min="5391" max="5391" width="21.1796875" style="18" customWidth="1"/>
    <col min="5392" max="5392" width="21.453125" style="18" customWidth="1"/>
    <col min="5393" max="5393" width="27.81640625" style="18" customWidth="1"/>
    <col min="5394" max="5394" width="23.453125" style="18" customWidth="1"/>
    <col min="5395" max="5395" width="21.453125" style="18" customWidth="1"/>
    <col min="5396" max="5398" width="20.7265625" style="18" customWidth="1"/>
    <col min="5399" max="5399" width="32.26953125" style="18" bestFit="1" customWidth="1"/>
    <col min="5400" max="5400" width="20.7265625" style="18" customWidth="1"/>
    <col min="5401" max="5401" width="22" style="18" customWidth="1"/>
    <col min="5402" max="5405" width="21.26953125" style="18" customWidth="1"/>
    <col min="5406" max="5406" width="22.26953125" style="18" customWidth="1"/>
    <col min="5407" max="5408" width="11.453125" style="18"/>
    <col min="5409" max="5409" width="14.81640625" style="18" bestFit="1" customWidth="1"/>
    <col min="5410" max="5634" width="11.453125" style="18"/>
    <col min="5635" max="5635" width="34.453125" style="18" customWidth="1"/>
    <col min="5636" max="5637" width="19.453125" style="18" bestFit="1" customWidth="1"/>
    <col min="5638" max="5638" width="19.7265625" style="18" customWidth="1"/>
    <col min="5639" max="5640" width="20.453125" style="18" customWidth="1"/>
    <col min="5641" max="5642" width="19.7265625" style="18" customWidth="1"/>
    <col min="5643" max="5643" width="25.26953125" style="18" customWidth="1"/>
    <col min="5644" max="5644" width="26" style="18" customWidth="1"/>
    <col min="5645" max="5645" width="22.26953125" style="18" customWidth="1"/>
    <col min="5646" max="5646" width="24.81640625" style="18" customWidth="1"/>
    <col min="5647" max="5647" width="21.1796875" style="18" customWidth="1"/>
    <col min="5648" max="5648" width="21.453125" style="18" customWidth="1"/>
    <col min="5649" max="5649" width="27.81640625" style="18" customWidth="1"/>
    <col min="5650" max="5650" width="23.453125" style="18" customWidth="1"/>
    <col min="5651" max="5651" width="21.453125" style="18" customWidth="1"/>
    <col min="5652" max="5654" width="20.7265625" style="18" customWidth="1"/>
    <col min="5655" max="5655" width="32.26953125" style="18" bestFit="1" customWidth="1"/>
    <col min="5656" max="5656" width="20.7265625" style="18" customWidth="1"/>
    <col min="5657" max="5657" width="22" style="18" customWidth="1"/>
    <col min="5658" max="5661" width="21.26953125" style="18" customWidth="1"/>
    <col min="5662" max="5662" width="22.26953125" style="18" customWidth="1"/>
    <col min="5663" max="5664" width="11.453125" style="18"/>
    <col min="5665" max="5665" width="14.81640625" style="18" bestFit="1" customWidth="1"/>
    <col min="5666" max="5890" width="11.453125" style="18"/>
    <col min="5891" max="5891" width="34.453125" style="18" customWidth="1"/>
    <col min="5892" max="5893" width="19.453125" style="18" bestFit="1" customWidth="1"/>
    <col min="5894" max="5894" width="19.7265625" style="18" customWidth="1"/>
    <col min="5895" max="5896" width="20.453125" style="18" customWidth="1"/>
    <col min="5897" max="5898" width="19.7265625" style="18" customWidth="1"/>
    <col min="5899" max="5899" width="25.26953125" style="18" customWidth="1"/>
    <col min="5900" max="5900" width="26" style="18" customWidth="1"/>
    <col min="5901" max="5901" width="22.26953125" style="18" customWidth="1"/>
    <col min="5902" max="5902" width="24.81640625" style="18" customWidth="1"/>
    <col min="5903" max="5903" width="21.1796875" style="18" customWidth="1"/>
    <col min="5904" max="5904" width="21.453125" style="18" customWidth="1"/>
    <col min="5905" max="5905" width="27.81640625" style="18" customWidth="1"/>
    <col min="5906" max="5906" width="23.453125" style="18" customWidth="1"/>
    <col min="5907" max="5907" width="21.453125" style="18" customWidth="1"/>
    <col min="5908" max="5910" width="20.7265625" style="18" customWidth="1"/>
    <col min="5911" max="5911" width="32.26953125" style="18" bestFit="1" customWidth="1"/>
    <col min="5912" max="5912" width="20.7265625" style="18" customWidth="1"/>
    <col min="5913" max="5913" width="22" style="18" customWidth="1"/>
    <col min="5914" max="5917" width="21.26953125" style="18" customWidth="1"/>
    <col min="5918" max="5918" width="22.26953125" style="18" customWidth="1"/>
    <col min="5919" max="5920" width="11.453125" style="18"/>
    <col min="5921" max="5921" width="14.81640625" style="18" bestFit="1" customWidth="1"/>
    <col min="5922" max="6146" width="11.453125" style="18"/>
    <col min="6147" max="6147" width="34.453125" style="18" customWidth="1"/>
    <col min="6148" max="6149" width="19.453125" style="18" bestFit="1" customWidth="1"/>
    <col min="6150" max="6150" width="19.7265625" style="18" customWidth="1"/>
    <col min="6151" max="6152" width="20.453125" style="18" customWidth="1"/>
    <col min="6153" max="6154" width="19.7265625" style="18" customWidth="1"/>
    <col min="6155" max="6155" width="25.26953125" style="18" customWidth="1"/>
    <col min="6156" max="6156" width="26" style="18" customWidth="1"/>
    <col min="6157" max="6157" width="22.26953125" style="18" customWidth="1"/>
    <col min="6158" max="6158" width="24.81640625" style="18" customWidth="1"/>
    <col min="6159" max="6159" width="21.1796875" style="18" customWidth="1"/>
    <col min="6160" max="6160" width="21.453125" style="18" customWidth="1"/>
    <col min="6161" max="6161" width="27.81640625" style="18" customWidth="1"/>
    <col min="6162" max="6162" width="23.453125" style="18" customWidth="1"/>
    <col min="6163" max="6163" width="21.453125" style="18" customWidth="1"/>
    <col min="6164" max="6166" width="20.7265625" style="18" customWidth="1"/>
    <col min="6167" max="6167" width="32.26953125" style="18" bestFit="1" customWidth="1"/>
    <col min="6168" max="6168" width="20.7265625" style="18" customWidth="1"/>
    <col min="6169" max="6169" width="22" style="18" customWidth="1"/>
    <col min="6170" max="6173" width="21.26953125" style="18" customWidth="1"/>
    <col min="6174" max="6174" width="22.26953125" style="18" customWidth="1"/>
    <col min="6175" max="6176" width="11.453125" style="18"/>
    <col min="6177" max="6177" width="14.81640625" style="18" bestFit="1" customWidth="1"/>
    <col min="6178" max="6402" width="11.453125" style="18"/>
    <col min="6403" max="6403" width="34.453125" style="18" customWidth="1"/>
    <col min="6404" max="6405" width="19.453125" style="18" bestFit="1" customWidth="1"/>
    <col min="6406" max="6406" width="19.7265625" style="18" customWidth="1"/>
    <col min="6407" max="6408" width="20.453125" style="18" customWidth="1"/>
    <col min="6409" max="6410" width="19.7265625" style="18" customWidth="1"/>
    <col min="6411" max="6411" width="25.26953125" style="18" customWidth="1"/>
    <col min="6412" max="6412" width="26" style="18" customWidth="1"/>
    <col min="6413" max="6413" width="22.26953125" style="18" customWidth="1"/>
    <col min="6414" max="6414" width="24.81640625" style="18" customWidth="1"/>
    <col min="6415" max="6415" width="21.1796875" style="18" customWidth="1"/>
    <col min="6416" max="6416" width="21.453125" style="18" customWidth="1"/>
    <col min="6417" max="6417" width="27.81640625" style="18" customWidth="1"/>
    <col min="6418" max="6418" width="23.453125" style="18" customWidth="1"/>
    <col min="6419" max="6419" width="21.453125" style="18" customWidth="1"/>
    <col min="6420" max="6422" width="20.7265625" style="18" customWidth="1"/>
    <col min="6423" max="6423" width="32.26953125" style="18" bestFit="1" customWidth="1"/>
    <col min="6424" max="6424" width="20.7265625" style="18" customWidth="1"/>
    <col min="6425" max="6425" width="22" style="18" customWidth="1"/>
    <col min="6426" max="6429" width="21.26953125" style="18" customWidth="1"/>
    <col min="6430" max="6430" width="22.26953125" style="18" customWidth="1"/>
    <col min="6431" max="6432" width="11.453125" style="18"/>
    <col min="6433" max="6433" width="14.81640625" style="18" bestFit="1" customWidth="1"/>
    <col min="6434" max="6658" width="11.453125" style="18"/>
    <col min="6659" max="6659" width="34.453125" style="18" customWidth="1"/>
    <col min="6660" max="6661" width="19.453125" style="18" bestFit="1" customWidth="1"/>
    <col min="6662" max="6662" width="19.7265625" style="18" customWidth="1"/>
    <col min="6663" max="6664" width="20.453125" style="18" customWidth="1"/>
    <col min="6665" max="6666" width="19.7265625" style="18" customWidth="1"/>
    <col min="6667" max="6667" width="25.26953125" style="18" customWidth="1"/>
    <col min="6668" max="6668" width="26" style="18" customWidth="1"/>
    <col min="6669" max="6669" width="22.26953125" style="18" customWidth="1"/>
    <col min="6670" max="6670" width="24.81640625" style="18" customWidth="1"/>
    <col min="6671" max="6671" width="21.1796875" style="18" customWidth="1"/>
    <col min="6672" max="6672" width="21.453125" style="18" customWidth="1"/>
    <col min="6673" max="6673" width="27.81640625" style="18" customWidth="1"/>
    <col min="6674" max="6674" width="23.453125" style="18" customWidth="1"/>
    <col min="6675" max="6675" width="21.453125" style="18" customWidth="1"/>
    <col min="6676" max="6678" width="20.7265625" style="18" customWidth="1"/>
    <col min="6679" max="6679" width="32.26953125" style="18" bestFit="1" customWidth="1"/>
    <col min="6680" max="6680" width="20.7265625" style="18" customWidth="1"/>
    <col min="6681" max="6681" width="22" style="18" customWidth="1"/>
    <col min="6682" max="6685" width="21.26953125" style="18" customWidth="1"/>
    <col min="6686" max="6686" width="22.26953125" style="18" customWidth="1"/>
    <col min="6687" max="6688" width="11.453125" style="18"/>
    <col min="6689" max="6689" width="14.81640625" style="18" bestFit="1" customWidth="1"/>
    <col min="6690" max="6914" width="11.453125" style="18"/>
    <col min="6915" max="6915" width="34.453125" style="18" customWidth="1"/>
    <col min="6916" max="6917" width="19.453125" style="18" bestFit="1" customWidth="1"/>
    <col min="6918" max="6918" width="19.7265625" style="18" customWidth="1"/>
    <col min="6919" max="6920" width="20.453125" style="18" customWidth="1"/>
    <col min="6921" max="6922" width="19.7265625" style="18" customWidth="1"/>
    <col min="6923" max="6923" width="25.26953125" style="18" customWidth="1"/>
    <col min="6924" max="6924" width="26" style="18" customWidth="1"/>
    <col min="6925" max="6925" width="22.26953125" style="18" customWidth="1"/>
    <col min="6926" max="6926" width="24.81640625" style="18" customWidth="1"/>
    <col min="6927" max="6927" width="21.1796875" style="18" customWidth="1"/>
    <col min="6928" max="6928" width="21.453125" style="18" customWidth="1"/>
    <col min="6929" max="6929" width="27.81640625" style="18" customWidth="1"/>
    <col min="6930" max="6930" width="23.453125" style="18" customWidth="1"/>
    <col min="6931" max="6931" width="21.453125" style="18" customWidth="1"/>
    <col min="6932" max="6934" width="20.7265625" style="18" customWidth="1"/>
    <col min="6935" max="6935" width="32.26953125" style="18" bestFit="1" customWidth="1"/>
    <col min="6936" max="6936" width="20.7265625" style="18" customWidth="1"/>
    <col min="6937" max="6937" width="22" style="18" customWidth="1"/>
    <col min="6938" max="6941" width="21.26953125" style="18" customWidth="1"/>
    <col min="6942" max="6942" width="22.26953125" style="18" customWidth="1"/>
    <col min="6943" max="6944" width="11.453125" style="18"/>
    <col min="6945" max="6945" width="14.81640625" style="18" bestFit="1" customWidth="1"/>
    <col min="6946" max="7170" width="11.453125" style="18"/>
    <col min="7171" max="7171" width="34.453125" style="18" customWidth="1"/>
    <col min="7172" max="7173" width="19.453125" style="18" bestFit="1" customWidth="1"/>
    <col min="7174" max="7174" width="19.7265625" style="18" customWidth="1"/>
    <col min="7175" max="7176" width="20.453125" style="18" customWidth="1"/>
    <col min="7177" max="7178" width="19.7265625" style="18" customWidth="1"/>
    <col min="7179" max="7179" width="25.26953125" style="18" customWidth="1"/>
    <col min="7180" max="7180" width="26" style="18" customWidth="1"/>
    <col min="7181" max="7181" width="22.26953125" style="18" customWidth="1"/>
    <col min="7182" max="7182" width="24.81640625" style="18" customWidth="1"/>
    <col min="7183" max="7183" width="21.1796875" style="18" customWidth="1"/>
    <col min="7184" max="7184" width="21.453125" style="18" customWidth="1"/>
    <col min="7185" max="7185" width="27.81640625" style="18" customWidth="1"/>
    <col min="7186" max="7186" width="23.453125" style="18" customWidth="1"/>
    <col min="7187" max="7187" width="21.453125" style="18" customWidth="1"/>
    <col min="7188" max="7190" width="20.7265625" style="18" customWidth="1"/>
    <col min="7191" max="7191" width="32.26953125" style="18" bestFit="1" customWidth="1"/>
    <col min="7192" max="7192" width="20.7265625" style="18" customWidth="1"/>
    <col min="7193" max="7193" width="22" style="18" customWidth="1"/>
    <col min="7194" max="7197" width="21.26953125" style="18" customWidth="1"/>
    <col min="7198" max="7198" width="22.26953125" style="18" customWidth="1"/>
    <col min="7199" max="7200" width="11.453125" style="18"/>
    <col min="7201" max="7201" width="14.81640625" style="18" bestFit="1" customWidth="1"/>
    <col min="7202" max="7426" width="11.453125" style="18"/>
    <col min="7427" max="7427" width="34.453125" style="18" customWidth="1"/>
    <col min="7428" max="7429" width="19.453125" style="18" bestFit="1" customWidth="1"/>
    <col min="7430" max="7430" width="19.7265625" style="18" customWidth="1"/>
    <col min="7431" max="7432" width="20.453125" style="18" customWidth="1"/>
    <col min="7433" max="7434" width="19.7265625" style="18" customWidth="1"/>
    <col min="7435" max="7435" width="25.26953125" style="18" customWidth="1"/>
    <col min="7436" max="7436" width="26" style="18" customWidth="1"/>
    <col min="7437" max="7437" width="22.26953125" style="18" customWidth="1"/>
    <col min="7438" max="7438" width="24.81640625" style="18" customWidth="1"/>
    <col min="7439" max="7439" width="21.1796875" style="18" customWidth="1"/>
    <col min="7440" max="7440" width="21.453125" style="18" customWidth="1"/>
    <col min="7441" max="7441" width="27.81640625" style="18" customWidth="1"/>
    <col min="7442" max="7442" width="23.453125" style="18" customWidth="1"/>
    <col min="7443" max="7443" width="21.453125" style="18" customWidth="1"/>
    <col min="7444" max="7446" width="20.7265625" style="18" customWidth="1"/>
    <col min="7447" max="7447" width="32.26953125" style="18" bestFit="1" customWidth="1"/>
    <col min="7448" max="7448" width="20.7265625" style="18" customWidth="1"/>
    <col min="7449" max="7449" width="22" style="18" customWidth="1"/>
    <col min="7450" max="7453" width="21.26953125" style="18" customWidth="1"/>
    <col min="7454" max="7454" width="22.26953125" style="18" customWidth="1"/>
    <col min="7455" max="7456" width="11.453125" style="18"/>
    <col min="7457" max="7457" width="14.81640625" style="18" bestFit="1" customWidth="1"/>
    <col min="7458" max="7682" width="11.453125" style="18"/>
    <col min="7683" max="7683" width="34.453125" style="18" customWidth="1"/>
    <col min="7684" max="7685" width="19.453125" style="18" bestFit="1" customWidth="1"/>
    <col min="7686" max="7686" width="19.7265625" style="18" customWidth="1"/>
    <col min="7687" max="7688" width="20.453125" style="18" customWidth="1"/>
    <col min="7689" max="7690" width="19.7265625" style="18" customWidth="1"/>
    <col min="7691" max="7691" width="25.26953125" style="18" customWidth="1"/>
    <col min="7692" max="7692" width="26" style="18" customWidth="1"/>
    <col min="7693" max="7693" width="22.26953125" style="18" customWidth="1"/>
    <col min="7694" max="7694" width="24.81640625" style="18" customWidth="1"/>
    <col min="7695" max="7695" width="21.1796875" style="18" customWidth="1"/>
    <col min="7696" max="7696" width="21.453125" style="18" customWidth="1"/>
    <col min="7697" max="7697" width="27.81640625" style="18" customWidth="1"/>
    <col min="7698" max="7698" width="23.453125" style="18" customWidth="1"/>
    <col min="7699" max="7699" width="21.453125" style="18" customWidth="1"/>
    <col min="7700" max="7702" width="20.7265625" style="18" customWidth="1"/>
    <col min="7703" max="7703" width="32.26953125" style="18" bestFit="1" customWidth="1"/>
    <col min="7704" max="7704" width="20.7265625" style="18" customWidth="1"/>
    <col min="7705" max="7705" width="22" style="18" customWidth="1"/>
    <col min="7706" max="7709" width="21.26953125" style="18" customWidth="1"/>
    <col min="7710" max="7710" width="22.26953125" style="18" customWidth="1"/>
    <col min="7711" max="7712" width="11.453125" style="18"/>
    <col min="7713" max="7713" width="14.81640625" style="18" bestFit="1" customWidth="1"/>
    <col min="7714" max="7938" width="11.453125" style="18"/>
    <col min="7939" max="7939" width="34.453125" style="18" customWidth="1"/>
    <col min="7940" max="7941" width="19.453125" style="18" bestFit="1" customWidth="1"/>
    <col min="7942" max="7942" width="19.7265625" style="18" customWidth="1"/>
    <col min="7943" max="7944" width="20.453125" style="18" customWidth="1"/>
    <col min="7945" max="7946" width="19.7265625" style="18" customWidth="1"/>
    <col min="7947" max="7947" width="25.26953125" style="18" customWidth="1"/>
    <col min="7948" max="7948" width="26" style="18" customWidth="1"/>
    <col min="7949" max="7949" width="22.26953125" style="18" customWidth="1"/>
    <col min="7950" max="7950" width="24.81640625" style="18" customWidth="1"/>
    <col min="7951" max="7951" width="21.1796875" style="18" customWidth="1"/>
    <col min="7952" max="7952" width="21.453125" style="18" customWidth="1"/>
    <col min="7953" max="7953" width="27.81640625" style="18" customWidth="1"/>
    <col min="7954" max="7954" width="23.453125" style="18" customWidth="1"/>
    <col min="7955" max="7955" width="21.453125" style="18" customWidth="1"/>
    <col min="7956" max="7958" width="20.7265625" style="18" customWidth="1"/>
    <col min="7959" max="7959" width="32.26953125" style="18" bestFit="1" customWidth="1"/>
    <col min="7960" max="7960" width="20.7265625" style="18" customWidth="1"/>
    <col min="7961" max="7961" width="22" style="18" customWidth="1"/>
    <col min="7962" max="7965" width="21.26953125" style="18" customWidth="1"/>
    <col min="7966" max="7966" width="22.26953125" style="18" customWidth="1"/>
    <col min="7967" max="7968" width="11.453125" style="18"/>
    <col min="7969" max="7969" width="14.81640625" style="18" bestFit="1" customWidth="1"/>
    <col min="7970" max="8194" width="11.453125" style="18"/>
    <col min="8195" max="8195" width="34.453125" style="18" customWidth="1"/>
    <col min="8196" max="8197" width="19.453125" style="18" bestFit="1" customWidth="1"/>
    <col min="8198" max="8198" width="19.7265625" style="18" customWidth="1"/>
    <col min="8199" max="8200" width="20.453125" style="18" customWidth="1"/>
    <col min="8201" max="8202" width="19.7265625" style="18" customWidth="1"/>
    <col min="8203" max="8203" width="25.26953125" style="18" customWidth="1"/>
    <col min="8204" max="8204" width="26" style="18" customWidth="1"/>
    <col min="8205" max="8205" width="22.26953125" style="18" customWidth="1"/>
    <col min="8206" max="8206" width="24.81640625" style="18" customWidth="1"/>
    <col min="8207" max="8207" width="21.1796875" style="18" customWidth="1"/>
    <col min="8208" max="8208" width="21.453125" style="18" customWidth="1"/>
    <col min="8209" max="8209" width="27.81640625" style="18" customWidth="1"/>
    <col min="8210" max="8210" width="23.453125" style="18" customWidth="1"/>
    <col min="8211" max="8211" width="21.453125" style="18" customWidth="1"/>
    <col min="8212" max="8214" width="20.7265625" style="18" customWidth="1"/>
    <col min="8215" max="8215" width="32.26953125" style="18" bestFit="1" customWidth="1"/>
    <col min="8216" max="8216" width="20.7265625" style="18" customWidth="1"/>
    <col min="8217" max="8217" width="22" style="18" customWidth="1"/>
    <col min="8218" max="8221" width="21.26953125" style="18" customWidth="1"/>
    <col min="8222" max="8222" width="22.26953125" style="18" customWidth="1"/>
    <col min="8223" max="8224" width="11.453125" style="18"/>
    <col min="8225" max="8225" width="14.81640625" style="18" bestFit="1" customWidth="1"/>
    <col min="8226" max="8450" width="11.453125" style="18"/>
    <col min="8451" max="8451" width="34.453125" style="18" customWidth="1"/>
    <col min="8452" max="8453" width="19.453125" style="18" bestFit="1" customWidth="1"/>
    <col min="8454" max="8454" width="19.7265625" style="18" customWidth="1"/>
    <col min="8455" max="8456" width="20.453125" style="18" customWidth="1"/>
    <col min="8457" max="8458" width="19.7265625" style="18" customWidth="1"/>
    <col min="8459" max="8459" width="25.26953125" style="18" customWidth="1"/>
    <col min="8460" max="8460" width="26" style="18" customWidth="1"/>
    <col min="8461" max="8461" width="22.26953125" style="18" customWidth="1"/>
    <col min="8462" max="8462" width="24.81640625" style="18" customWidth="1"/>
    <col min="8463" max="8463" width="21.1796875" style="18" customWidth="1"/>
    <col min="8464" max="8464" width="21.453125" style="18" customWidth="1"/>
    <col min="8465" max="8465" width="27.81640625" style="18" customWidth="1"/>
    <col min="8466" max="8466" width="23.453125" style="18" customWidth="1"/>
    <col min="8467" max="8467" width="21.453125" style="18" customWidth="1"/>
    <col min="8468" max="8470" width="20.7265625" style="18" customWidth="1"/>
    <col min="8471" max="8471" width="32.26953125" style="18" bestFit="1" customWidth="1"/>
    <col min="8472" max="8472" width="20.7265625" style="18" customWidth="1"/>
    <col min="8473" max="8473" width="22" style="18" customWidth="1"/>
    <col min="8474" max="8477" width="21.26953125" style="18" customWidth="1"/>
    <col min="8478" max="8478" width="22.26953125" style="18" customWidth="1"/>
    <col min="8479" max="8480" width="11.453125" style="18"/>
    <col min="8481" max="8481" width="14.81640625" style="18" bestFit="1" customWidth="1"/>
    <col min="8482" max="8706" width="11.453125" style="18"/>
    <col min="8707" max="8707" width="34.453125" style="18" customWidth="1"/>
    <col min="8708" max="8709" width="19.453125" style="18" bestFit="1" customWidth="1"/>
    <col min="8710" max="8710" width="19.7265625" style="18" customWidth="1"/>
    <col min="8711" max="8712" width="20.453125" style="18" customWidth="1"/>
    <col min="8713" max="8714" width="19.7265625" style="18" customWidth="1"/>
    <col min="8715" max="8715" width="25.26953125" style="18" customWidth="1"/>
    <col min="8716" max="8716" width="26" style="18" customWidth="1"/>
    <col min="8717" max="8717" width="22.26953125" style="18" customWidth="1"/>
    <col min="8718" max="8718" width="24.81640625" style="18" customWidth="1"/>
    <col min="8719" max="8719" width="21.1796875" style="18" customWidth="1"/>
    <col min="8720" max="8720" width="21.453125" style="18" customWidth="1"/>
    <col min="8721" max="8721" width="27.81640625" style="18" customWidth="1"/>
    <col min="8722" max="8722" width="23.453125" style="18" customWidth="1"/>
    <col min="8723" max="8723" width="21.453125" style="18" customWidth="1"/>
    <col min="8724" max="8726" width="20.7265625" style="18" customWidth="1"/>
    <col min="8727" max="8727" width="32.26953125" style="18" bestFit="1" customWidth="1"/>
    <col min="8728" max="8728" width="20.7265625" style="18" customWidth="1"/>
    <col min="8729" max="8729" width="22" style="18" customWidth="1"/>
    <col min="8730" max="8733" width="21.26953125" style="18" customWidth="1"/>
    <col min="8734" max="8734" width="22.26953125" style="18" customWidth="1"/>
    <col min="8735" max="8736" width="11.453125" style="18"/>
    <col min="8737" max="8737" width="14.81640625" style="18" bestFit="1" customWidth="1"/>
    <col min="8738" max="8962" width="11.453125" style="18"/>
    <col min="8963" max="8963" width="34.453125" style="18" customWidth="1"/>
    <col min="8964" max="8965" width="19.453125" style="18" bestFit="1" customWidth="1"/>
    <col min="8966" max="8966" width="19.7265625" style="18" customWidth="1"/>
    <col min="8967" max="8968" width="20.453125" style="18" customWidth="1"/>
    <col min="8969" max="8970" width="19.7265625" style="18" customWidth="1"/>
    <col min="8971" max="8971" width="25.26953125" style="18" customWidth="1"/>
    <col min="8972" max="8972" width="26" style="18" customWidth="1"/>
    <col min="8973" max="8973" width="22.26953125" style="18" customWidth="1"/>
    <col min="8974" max="8974" width="24.81640625" style="18" customWidth="1"/>
    <col min="8975" max="8975" width="21.1796875" style="18" customWidth="1"/>
    <col min="8976" max="8976" width="21.453125" style="18" customWidth="1"/>
    <col min="8977" max="8977" width="27.81640625" style="18" customWidth="1"/>
    <col min="8978" max="8978" width="23.453125" style="18" customWidth="1"/>
    <col min="8979" max="8979" width="21.453125" style="18" customWidth="1"/>
    <col min="8980" max="8982" width="20.7265625" style="18" customWidth="1"/>
    <col min="8983" max="8983" width="32.26953125" style="18" bestFit="1" customWidth="1"/>
    <col min="8984" max="8984" width="20.7265625" style="18" customWidth="1"/>
    <col min="8985" max="8985" width="22" style="18" customWidth="1"/>
    <col min="8986" max="8989" width="21.26953125" style="18" customWidth="1"/>
    <col min="8990" max="8990" width="22.26953125" style="18" customWidth="1"/>
    <col min="8991" max="8992" width="11.453125" style="18"/>
    <col min="8993" max="8993" width="14.81640625" style="18" bestFit="1" customWidth="1"/>
    <col min="8994" max="9218" width="11.453125" style="18"/>
    <col min="9219" max="9219" width="34.453125" style="18" customWidth="1"/>
    <col min="9220" max="9221" width="19.453125" style="18" bestFit="1" customWidth="1"/>
    <col min="9222" max="9222" width="19.7265625" style="18" customWidth="1"/>
    <col min="9223" max="9224" width="20.453125" style="18" customWidth="1"/>
    <col min="9225" max="9226" width="19.7265625" style="18" customWidth="1"/>
    <col min="9227" max="9227" width="25.26953125" style="18" customWidth="1"/>
    <col min="9228" max="9228" width="26" style="18" customWidth="1"/>
    <col min="9229" max="9229" width="22.26953125" style="18" customWidth="1"/>
    <col min="9230" max="9230" width="24.81640625" style="18" customWidth="1"/>
    <col min="9231" max="9231" width="21.1796875" style="18" customWidth="1"/>
    <col min="9232" max="9232" width="21.453125" style="18" customWidth="1"/>
    <col min="9233" max="9233" width="27.81640625" style="18" customWidth="1"/>
    <col min="9234" max="9234" width="23.453125" style="18" customWidth="1"/>
    <col min="9235" max="9235" width="21.453125" style="18" customWidth="1"/>
    <col min="9236" max="9238" width="20.7265625" style="18" customWidth="1"/>
    <col min="9239" max="9239" width="32.26953125" style="18" bestFit="1" customWidth="1"/>
    <col min="9240" max="9240" width="20.7265625" style="18" customWidth="1"/>
    <col min="9241" max="9241" width="22" style="18" customWidth="1"/>
    <col min="9242" max="9245" width="21.26953125" style="18" customWidth="1"/>
    <col min="9246" max="9246" width="22.26953125" style="18" customWidth="1"/>
    <col min="9247" max="9248" width="11.453125" style="18"/>
    <col min="9249" max="9249" width="14.81640625" style="18" bestFit="1" customWidth="1"/>
    <col min="9250" max="9474" width="11.453125" style="18"/>
    <col min="9475" max="9475" width="34.453125" style="18" customWidth="1"/>
    <col min="9476" max="9477" width="19.453125" style="18" bestFit="1" customWidth="1"/>
    <col min="9478" max="9478" width="19.7265625" style="18" customWidth="1"/>
    <col min="9479" max="9480" width="20.453125" style="18" customWidth="1"/>
    <col min="9481" max="9482" width="19.7265625" style="18" customWidth="1"/>
    <col min="9483" max="9483" width="25.26953125" style="18" customWidth="1"/>
    <col min="9484" max="9484" width="26" style="18" customWidth="1"/>
    <col min="9485" max="9485" width="22.26953125" style="18" customWidth="1"/>
    <col min="9486" max="9486" width="24.81640625" style="18" customWidth="1"/>
    <col min="9487" max="9487" width="21.1796875" style="18" customWidth="1"/>
    <col min="9488" max="9488" width="21.453125" style="18" customWidth="1"/>
    <col min="9489" max="9489" width="27.81640625" style="18" customWidth="1"/>
    <col min="9490" max="9490" width="23.453125" style="18" customWidth="1"/>
    <col min="9491" max="9491" width="21.453125" style="18" customWidth="1"/>
    <col min="9492" max="9494" width="20.7265625" style="18" customWidth="1"/>
    <col min="9495" max="9495" width="32.26953125" style="18" bestFit="1" customWidth="1"/>
    <col min="9496" max="9496" width="20.7265625" style="18" customWidth="1"/>
    <col min="9497" max="9497" width="22" style="18" customWidth="1"/>
    <col min="9498" max="9501" width="21.26953125" style="18" customWidth="1"/>
    <col min="9502" max="9502" width="22.26953125" style="18" customWidth="1"/>
    <col min="9503" max="9504" width="11.453125" style="18"/>
    <col min="9505" max="9505" width="14.81640625" style="18" bestFit="1" customWidth="1"/>
    <col min="9506" max="9730" width="11.453125" style="18"/>
    <col min="9731" max="9731" width="34.453125" style="18" customWidth="1"/>
    <col min="9732" max="9733" width="19.453125" style="18" bestFit="1" customWidth="1"/>
    <col min="9734" max="9734" width="19.7265625" style="18" customWidth="1"/>
    <col min="9735" max="9736" width="20.453125" style="18" customWidth="1"/>
    <col min="9737" max="9738" width="19.7265625" style="18" customWidth="1"/>
    <col min="9739" max="9739" width="25.26953125" style="18" customWidth="1"/>
    <col min="9740" max="9740" width="26" style="18" customWidth="1"/>
    <col min="9741" max="9741" width="22.26953125" style="18" customWidth="1"/>
    <col min="9742" max="9742" width="24.81640625" style="18" customWidth="1"/>
    <col min="9743" max="9743" width="21.1796875" style="18" customWidth="1"/>
    <col min="9744" max="9744" width="21.453125" style="18" customWidth="1"/>
    <col min="9745" max="9745" width="27.81640625" style="18" customWidth="1"/>
    <col min="9746" max="9746" width="23.453125" style="18" customWidth="1"/>
    <col min="9747" max="9747" width="21.453125" style="18" customWidth="1"/>
    <col min="9748" max="9750" width="20.7265625" style="18" customWidth="1"/>
    <col min="9751" max="9751" width="32.26953125" style="18" bestFit="1" customWidth="1"/>
    <col min="9752" max="9752" width="20.7265625" style="18" customWidth="1"/>
    <col min="9753" max="9753" width="22" style="18" customWidth="1"/>
    <col min="9754" max="9757" width="21.26953125" style="18" customWidth="1"/>
    <col min="9758" max="9758" width="22.26953125" style="18" customWidth="1"/>
    <col min="9759" max="9760" width="11.453125" style="18"/>
    <col min="9761" max="9761" width="14.81640625" style="18" bestFit="1" customWidth="1"/>
    <col min="9762" max="9986" width="11.453125" style="18"/>
    <col min="9987" max="9987" width="34.453125" style="18" customWidth="1"/>
    <col min="9988" max="9989" width="19.453125" style="18" bestFit="1" customWidth="1"/>
    <col min="9990" max="9990" width="19.7265625" style="18" customWidth="1"/>
    <col min="9991" max="9992" width="20.453125" style="18" customWidth="1"/>
    <col min="9993" max="9994" width="19.7265625" style="18" customWidth="1"/>
    <col min="9995" max="9995" width="25.26953125" style="18" customWidth="1"/>
    <col min="9996" max="9996" width="26" style="18" customWidth="1"/>
    <col min="9997" max="9997" width="22.26953125" style="18" customWidth="1"/>
    <col min="9998" max="9998" width="24.81640625" style="18" customWidth="1"/>
    <col min="9999" max="9999" width="21.1796875" style="18" customWidth="1"/>
    <col min="10000" max="10000" width="21.453125" style="18" customWidth="1"/>
    <col min="10001" max="10001" width="27.81640625" style="18" customWidth="1"/>
    <col min="10002" max="10002" width="23.453125" style="18" customWidth="1"/>
    <col min="10003" max="10003" width="21.453125" style="18" customWidth="1"/>
    <col min="10004" max="10006" width="20.7265625" style="18" customWidth="1"/>
    <col min="10007" max="10007" width="32.26953125" style="18" bestFit="1" customWidth="1"/>
    <col min="10008" max="10008" width="20.7265625" style="18" customWidth="1"/>
    <col min="10009" max="10009" width="22" style="18" customWidth="1"/>
    <col min="10010" max="10013" width="21.26953125" style="18" customWidth="1"/>
    <col min="10014" max="10014" width="22.26953125" style="18" customWidth="1"/>
    <col min="10015" max="10016" width="11.453125" style="18"/>
    <col min="10017" max="10017" width="14.81640625" style="18" bestFit="1" customWidth="1"/>
    <col min="10018" max="10242" width="11.453125" style="18"/>
    <col min="10243" max="10243" width="34.453125" style="18" customWidth="1"/>
    <col min="10244" max="10245" width="19.453125" style="18" bestFit="1" customWidth="1"/>
    <col min="10246" max="10246" width="19.7265625" style="18" customWidth="1"/>
    <col min="10247" max="10248" width="20.453125" style="18" customWidth="1"/>
    <col min="10249" max="10250" width="19.7265625" style="18" customWidth="1"/>
    <col min="10251" max="10251" width="25.26953125" style="18" customWidth="1"/>
    <col min="10252" max="10252" width="26" style="18" customWidth="1"/>
    <col min="10253" max="10253" width="22.26953125" style="18" customWidth="1"/>
    <col min="10254" max="10254" width="24.81640625" style="18" customWidth="1"/>
    <col min="10255" max="10255" width="21.1796875" style="18" customWidth="1"/>
    <col min="10256" max="10256" width="21.453125" style="18" customWidth="1"/>
    <col min="10257" max="10257" width="27.81640625" style="18" customWidth="1"/>
    <col min="10258" max="10258" width="23.453125" style="18" customWidth="1"/>
    <col min="10259" max="10259" width="21.453125" style="18" customWidth="1"/>
    <col min="10260" max="10262" width="20.7265625" style="18" customWidth="1"/>
    <col min="10263" max="10263" width="32.26953125" style="18" bestFit="1" customWidth="1"/>
    <col min="10264" max="10264" width="20.7265625" style="18" customWidth="1"/>
    <col min="10265" max="10265" width="22" style="18" customWidth="1"/>
    <col min="10266" max="10269" width="21.26953125" style="18" customWidth="1"/>
    <col min="10270" max="10270" width="22.26953125" style="18" customWidth="1"/>
    <col min="10271" max="10272" width="11.453125" style="18"/>
    <col min="10273" max="10273" width="14.81640625" style="18" bestFit="1" customWidth="1"/>
    <col min="10274" max="10498" width="11.453125" style="18"/>
    <col min="10499" max="10499" width="34.453125" style="18" customWidth="1"/>
    <col min="10500" max="10501" width="19.453125" style="18" bestFit="1" customWidth="1"/>
    <col min="10502" max="10502" width="19.7265625" style="18" customWidth="1"/>
    <col min="10503" max="10504" width="20.453125" style="18" customWidth="1"/>
    <col min="10505" max="10506" width="19.7265625" style="18" customWidth="1"/>
    <col min="10507" max="10507" width="25.26953125" style="18" customWidth="1"/>
    <col min="10508" max="10508" width="26" style="18" customWidth="1"/>
    <col min="10509" max="10509" width="22.26953125" style="18" customWidth="1"/>
    <col min="10510" max="10510" width="24.81640625" style="18" customWidth="1"/>
    <col min="10511" max="10511" width="21.1796875" style="18" customWidth="1"/>
    <col min="10512" max="10512" width="21.453125" style="18" customWidth="1"/>
    <col min="10513" max="10513" width="27.81640625" style="18" customWidth="1"/>
    <col min="10514" max="10514" width="23.453125" style="18" customWidth="1"/>
    <col min="10515" max="10515" width="21.453125" style="18" customWidth="1"/>
    <col min="10516" max="10518" width="20.7265625" style="18" customWidth="1"/>
    <col min="10519" max="10519" width="32.26953125" style="18" bestFit="1" customWidth="1"/>
    <col min="10520" max="10520" width="20.7265625" style="18" customWidth="1"/>
    <col min="10521" max="10521" width="22" style="18" customWidth="1"/>
    <col min="10522" max="10525" width="21.26953125" style="18" customWidth="1"/>
    <col min="10526" max="10526" width="22.26953125" style="18" customWidth="1"/>
    <col min="10527" max="10528" width="11.453125" style="18"/>
    <col min="10529" max="10529" width="14.81640625" style="18" bestFit="1" customWidth="1"/>
    <col min="10530" max="10754" width="11.453125" style="18"/>
    <col min="10755" max="10755" width="34.453125" style="18" customWidth="1"/>
    <col min="10756" max="10757" width="19.453125" style="18" bestFit="1" customWidth="1"/>
    <col min="10758" max="10758" width="19.7265625" style="18" customWidth="1"/>
    <col min="10759" max="10760" width="20.453125" style="18" customWidth="1"/>
    <col min="10761" max="10762" width="19.7265625" style="18" customWidth="1"/>
    <col min="10763" max="10763" width="25.26953125" style="18" customWidth="1"/>
    <col min="10764" max="10764" width="26" style="18" customWidth="1"/>
    <col min="10765" max="10765" width="22.26953125" style="18" customWidth="1"/>
    <col min="10766" max="10766" width="24.81640625" style="18" customWidth="1"/>
    <col min="10767" max="10767" width="21.1796875" style="18" customWidth="1"/>
    <col min="10768" max="10768" width="21.453125" style="18" customWidth="1"/>
    <col min="10769" max="10769" width="27.81640625" style="18" customWidth="1"/>
    <col min="10770" max="10770" width="23.453125" style="18" customWidth="1"/>
    <col min="10771" max="10771" width="21.453125" style="18" customWidth="1"/>
    <col min="10772" max="10774" width="20.7265625" style="18" customWidth="1"/>
    <col min="10775" max="10775" width="32.26953125" style="18" bestFit="1" customWidth="1"/>
    <col min="10776" max="10776" width="20.7265625" style="18" customWidth="1"/>
    <col min="10777" max="10777" width="22" style="18" customWidth="1"/>
    <col min="10778" max="10781" width="21.26953125" style="18" customWidth="1"/>
    <col min="10782" max="10782" width="22.26953125" style="18" customWidth="1"/>
    <col min="10783" max="10784" width="11.453125" style="18"/>
    <col min="10785" max="10785" width="14.81640625" style="18" bestFit="1" customWidth="1"/>
    <col min="10786" max="11010" width="11.453125" style="18"/>
    <col min="11011" max="11011" width="34.453125" style="18" customWidth="1"/>
    <col min="11012" max="11013" width="19.453125" style="18" bestFit="1" customWidth="1"/>
    <col min="11014" max="11014" width="19.7265625" style="18" customWidth="1"/>
    <col min="11015" max="11016" width="20.453125" style="18" customWidth="1"/>
    <col min="11017" max="11018" width="19.7265625" style="18" customWidth="1"/>
    <col min="11019" max="11019" width="25.26953125" style="18" customWidth="1"/>
    <col min="11020" max="11020" width="26" style="18" customWidth="1"/>
    <col min="11021" max="11021" width="22.26953125" style="18" customWidth="1"/>
    <col min="11022" max="11022" width="24.81640625" style="18" customWidth="1"/>
    <col min="11023" max="11023" width="21.1796875" style="18" customWidth="1"/>
    <col min="11024" max="11024" width="21.453125" style="18" customWidth="1"/>
    <col min="11025" max="11025" width="27.81640625" style="18" customWidth="1"/>
    <col min="11026" max="11026" width="23.453125" style="18" customWidth="1"/>
    <col min="11027" max="11027" width="21.453125" style="18" customWidth="1"/>
    <col min="11028" max="11030" width="20.7265625" style="18" customWidth="1"/>
    <col min="11031" max="11031" width="32.26953125" style="18" bestFit="1" customWidth="1"/>
    <col min="11032" max="11032" width="20.7265625" style="18" customWidth="1"/>
    <col min="11033" max="11033" width="22" style="18" customWidth="1"/>
    <col min="11034" max="11037" width="21.26953125" style="18" customWidth="1"/>
    <col min="11038" max="11038" width="22.26953125" style="18" customWidth="1"/>
    <col min="11039" max="11040" width="11.453125" style="18"/>
    <col min="11041" max="11041" width="14.81640625" style="18" bestFit="1" customWidth="1"/>
    <col min="11042" max="11266" width="11.453125" style="18"/>
    <col min="11267" max="11267" width="34.453125" style="18" customWidth="1"/>
    <col min="11268" max="11269" width="19.453125" style="18" bestFit="1" customWidth="1"/>
    <col min="11270" max="11270" width="19.7265625" style="18" customWidth="1"/>
    <col min="11271" max="11272" width="20.453125" style="18" customWidth="1"/>
    <col min="11273" max="11274" width="19.7265625" style="18" customWidth="1"/>
    <col min="11275" max="11275" width="25.26953125" style="18" customWidth="1"/>
    <col min="11276" max="11276" width="26" style="18" customWidth="1"/>
    <col min="11277" max="11277" width="22.26953125" style="18" customWidth="1"/>
    <col min="11278" max="11278" width="24.81640625" style="18" customWidth="1"/>
    <col min="11279" max="11279" width="21.1796875" style="18" customWidth="1"/>
    <col min="11280" max="11280" width="21.453125" style="18" customWidth="1"/>
    <col min="11281" max="11281" width="27.81640625" style="18" customWidth="1"/>
    <col min="11282" max="11282" width="23.453125" style="18" customWidth="1"/>
    <col min="11283" max="11283" width="21.453125" style="18" customWidth="1"/>
    <col min="11284" max="11286" width="20.7265625" style="18" customWidth="1"/>
    <col min="11287" max="11287" width="32.26953125" style="18" bestFit="1" customWidth="1"/>
    <col min="11288" max="11288" width="20.7265625" style="18" customWidth="1"/>
    <col min="11289" max="11289" width="22" style="18" customWidth="1"/>
    <col min="11290" max="11293" width="21.26953125" style="18" customWidth="1"/>
    <col min="11294" max="11294" width="22.26953125" style="18" customWidth="1"/>
    <col min="11295" max="11296" width="11.453125" style="18"/>
    <col min="11297" max="11297" width="14.81640625" style="18" bestFit="1" customWidth="1"/>
    <col min="11298" max="11522" width="11.453125" style="18"/>
    <col min="11523" max="11523" width="34.453125" style="18" customWidth="1"/>
    <col min="11524" max="11525" width="19.453125" style="18" bestFit="1" customWidth="1"/>
    <col min="11526" max="11526" width="19.7265625" style="18" customWidth="1"/>
    <col min="11527" max="11528" width="20.453125" style="18" customWidth="1"/>
    <col min="11529" max="11530" width="19.7265625" style="18" customWidth="1"/>
    <col min="11531" max="11531" width="25.26953125" style="18" customWidth="1"/>
    <col min="11532" max="11532" width="26" style="18" customWidth="1"/>
    <col min="11533" max="11533" width="22.26953125" style="18" customWidth="1"/>
    <col min="11534" max="11534" width="24.81640625" style="18" customWidth="1"/>
    <col min="11535" max="11535" width="21.1796875" style="18" customWidth="1"/>
    <col min="11536" max="11536" width="21.453125" style="18" customWidth="1"/>
    <col min="11537" max="11537" width="27.81640625" style="18" customWidth="1"/>
    <col min="11538" max="11538" width="23.453125" style="18" customWidth="1"/>
    <col min="11539" max="11539" width="21.453125" style="18" customWidth="1"/>
    <col min="11540" max="11542" width="20.7265625" style="18" customWidth="1"/>
    <col min="11543" max="11543" width="32.26953125" style="18" bestFit="1" customWidth="1"/>
    <col min="11544" max="11544" width="20.7265625" style="18" customWidth="1"/>
    <col min="11545" max="11545" width="22" style="18" customWidth="1"/>
    <col min="11546" max="11549" width="21.26953125" style="18" customWidth="1"/>
    <col min="11550" max="11550" width="22.26953125" style="18" customWidth="1"/>
    <col min="11551" max="11552" width="11.453125" style="18"/>
    <col min="11553" max="11553" width="14.81640625" style="18" bestFit="1" customWidth="1"/>
    <col min="11554" max="11778" width="11.453125" style="18"/>
    <col min="11779" max="11779" width="34.453125" style="18" customWidth="1"/>
    <col min="11780" max="11781" width="19.453125" style="18" bestFit="1" customWidth="1"/>
    <col min="11782" max="11782" width="19.7265625" style="18" customWidth="1"/>
    <col min="11783" max="11784" width="20.453125" style="18" customWidth="1"/>
    <col min="11785" max="11786" width="19.7265625" style="18" customWidth="1"/>
    <col min="11787" max="11787" width="25.26953125" style="18" customWidth="1"/>
    <col min="11788" max="11788" width="26" style="18" customWidth="1"/>
    <col min="11789" max="11789" width="22.26953125" style="18" customWidth="1"/>
    <col min="11790" max="11790" width="24.81640625" style="18" customWidth="1"/>
    <col min="11791" max="11791" width="21.1796875" style="18" customWidth="1"/>
    <col min="11792" max="11792" width="21.453125" style="18" customWidth="1"/>
    <col min="11793" max="11793" width="27.81640625" style="18" customWidth="1"/>
    <col min="11794" max="11794" width="23.453125" style="18" customWidth="1"/>
    <col min="11795" max="11795" width="21.453125" style="18" customWidth="1"/>
    <col min="11796" max="11798" width="20.7265625" style="18" customWidth="1"/>
    <col min="11799" max="11799" width="32.26953125" style="18" bestFit="1" customWidth="1"/>
    <col min="11800" max="11800" width="20.7265625" style="18" customWidth="1"/>
    <col min="11801" max="11801" width="22" style="18" customWidth="1"/>
    <col min="11802" max="11805" width="21.26953125" style="18" customWidth="1"/>
    <col min="11806" max="11806" width="22.26953125" style="18" customWidth="1"/>
    <col min="11807" max="11808" width="11.453125" style="18"/>
    <col min="11809" max="11809" width="14.81640625" style="18" bestFit="1" customWidth="1"/>
    <col min="11810" max="12034" width="11.453125" style="18"/>
    <col min="12035" max="12035" width="34.453125" style="18" customWidth="1"/>
    <col min="12036" max="12037" width="19.453125" style="18" bestFit="1" customWidth="1"/>
    <col min="12038" max="12038" width="19.7265625" style="18" customWidth="1"/>
    <col min="12039" max="12040" width="20.453125" style="18" customWidth="1"/>
    <col min="12041" max="12042" width="19.7265625" style="18" customWidth="1"/>
    <col min="12043" max="12043" width="25.26953125" style="18" customWidth="1"/>
    <col min="12044" max="12044" width="26" style="18" customWidth="1"/>
    <col min="12045" max="12045" width="22.26953125" style="18" customWidth="1"/>
    <col min="12046" max="12046" width="24.81640625" style="18" customWidth="1"/>
    <col min="12047" max="12047" width="21.1796875" style="18" customWidth="1"/>
    <col min="12048" max="12048" width="21.453125" style="18" customWidth="1"/>
    <col min="12049" max="12049" width="27.81640625" style="18" customWidth="1"/>
    <col min="12050" max="12050" width="23.453125" style="18" customWidth="1"/>
    <col min="12051" max="12051" width="21.453125" style="18" customWidth="1"/>
    <col min="12052" max="12054" width="20.7265625" style="18" customWidth="1"/>
    <col min="12055" max="12055" width="32.26953125" style="18" bestFit="1" customWidth="1"/>
    <col min="12056" max="12056" width="20.7265625" style="18" customWidth="1"/>
    <col min="12057" max="12057" width="22" style="18" customWidth="1"/>
    <col min="12058" max="12061" width="21.26953125" style="18" customWidth="1"/>
    <col min="12062" max="12062" width="22.26953125" style="18" customWidth="1"/>
    <col min="12063" max="12064" width="11.453125" style="18"/>
    <col min="12065" max="12065" width="14.81640625" style="18" bestFit="1" customWidth="1"/>
    <col min="12066" max="12290" width="11.453125" style="18"/>
    <col min="12291" max="12291" width="34.453125" style="18" customWidth="1"/>
    <col min="12292" max="12293" width="19.453125" style="18" bestFit="1" customWidth="1"/>
    <col min="12294" max="12294" width="19.7265625" style="18" customWidth="1"/>
    <col min="12295" max="12296" width="20.453125" style="18" customWidth="1"/>
    <col min="12297" max="12298" width="19.7265625" style="18" customWidth="1"/>
    <col min="12299" max="12299" width="25.26953125" style="18" customWidth="1"/>
    <col min="12300" max="12300" width="26" style="18" customWidth="1"/>
    <col min="12301" max="12301" width="22.26953125" style="18" customWidth="1"/>
    <col min="12302" max="12302" width="24.81640625" style="18" customWidth="1"/>
    <col min="12303" max="12303" width="21.1796875" style="18" customWidth="1"/>
    <col min="12304" max="12304" width="21.453125" style="18" customWidth="1"/>
    <col min="12305" max="12305" width="27.81640625" style="18" customWidth="1"/>
    <col min="12306" max="12306" width="23.453125" style="18" customWidth="1"/>
    <col min="12307" max="12307" width="21.453125" style="18" customWidth="1"/>
    <col min="12308" max="12310" width="20.7265625" style="18" customWidth="1"/>
    <col min="12311" max="12311" width="32.26953125" style="18" bestFit="1" customWidth="1"/>
    <col min="12312" max="12312" width="20.7265625" style="18" customWidth="1"/>
    <col min="12313" max="12313" width="22" style="18" customWidth="1"/>
    <col min="12314" max="12317" width="21.26953125" style="18" customWidth="1"/>
    <col min="12318" max="12318" width="22.26953125" style="18" customWidth="1"/>
    <col min="12319" max="12320" width="11.453125" style="18"/>
    <col min="12321" max="12321" width="14.81640625" style="18" bestFit="1" customWidth="1"/>
    <col min="12322" max="12546" width="11.453125" style="18"/>
    <col min="12547" max="12547" width="34.453125" style="18" customWidth="1"/>
    <col min="12548" max="12549" width="19.453125" style="18" bestFit="1" customWidth="1"/>
    <col min="12550" max="12550" width="19.7265625" style="18" customWidth="1"/>
    <col min="12551" max="12552" width="20.453125" style="18" customWidth="1"/>
    <col min="12553" max="12554" width="19.7265625" style="18" customWidth="1"/>
    <col min="12555" max="12555" width="25.26953125" style="18" customWidth="1"/>
    <col min="12556" max="12556" width="26" style="18" customWidth="1"/>
    <col min="12557" max="12557" width="22.26953125" style="18" customWidth="1"/>
    <col min="12558" max="12558" width="24.81640625" style="18" customWidth="1"/>
    <col min="12559" max="12559" width="21.1796875" style="18" customWidth="1"/>
    <col min="12560" max="12560" width="21.453125" style="18" customWidth="1"/>
    <col min="12561" max="12561" width="27.81640625" style="18" customWidth="1"/>
    <col min="12562" max="12562" width="23.453125" style="18" customWidth="1"/>
    <col min="12563" max="12563" width="21.453125" style="18" customWidth="1"/>
    <col min="12564" max="12566" width="20.7265625" style="18" customWidth="1"/>
    <col min="12567" max="12567" width="32.26953125" style="18" bestFit="1" customWidth="1"/>
    <col min="12568" max="12568" width="20.7265625" style="18" customWidth="1"/>
    <col min="12569" max="12569" width="22" style="18" customWidth="1"/>
    <col min="12570" max="12573" width="21.26953125" style="18" customWidth="1"/>
    <col min="12574" max="12574" width="22.26953125" style="18" customWidth="1"/>
    <col min="12575" max="12576" width="11.453125" style="18"/>
    <col min="12577" max="12577" width="14.81640625" style="18" bestFit="1" customWidth="1"/>
    <col min="12578" max="12802" width="11.453125" style="18"/>
    <col min="12803" max="12803" width="34.453125" style="18" customWidth="1"/>
    <col min="12804" max="12805" width="19.453125" style="18" bestFit="1" customWidth="1"/>
    <col min="12806" max="12806" width="19.7265625" style="18" customWidth="1"/>
    <col min="12807" max="12808" width="20.453125" style="18" customWidth="1"/>
    <col min="12809" max="12810" width="19.7265625" style="18" customWidth="1"/>
    <col min="12811" max="12811" width="25.26953125" style="18" customWidth="1"/>
    <col min="12812" max="12812" width="26" style="18" customWidth="1"/>
    <col min="12813" max="12813" width="22.26953125" style="18" customWidth="1"/>
    <col min="12814" max="12814" width="24.81640625" style="18" customWidth="1"/>
    <col min="12815" max="12815" width="21.1796875" style="18" customWidth="1"/>
    <col min="12816" max="12816" width="21.453125" style="18" customWidth="1"/>
    <col min="12817" max="12817" width="27.81640625" style="18" customWidth="1"/>
    <col min="12818" max="12818" width="23.453125" style="18" customWidth="1"/>
    <col min="12819" max="12819" width="21.453125" style="18" customWidth="1"/>
    <col min="12820" max="12822" width="20.7265625" style="18" customWidth="1"/>
    <col min="12823" max="12823" width="32.26953125" style="18" bestFit="1" customWidth="1"/>
    <col min="12824" max="12824" width="20.7265625" style="18" customWidth="1"/>
    <col min="12825" max="12825" width="22" style="18" customWidth="1"/>
    <col min="12826" max="12829" width="21.26953125" style="18" customWidth="1"/>
    <col min="12830" max="12830" width="22.26953125" style="18" customWidth="1"/>
    <col min="12831" max="12832" width="11.453125" style="18"/>
    <col min="12833" max="12833" width="14.81640625" style="18" bestFit="1" customWidth="1"/>
    <col min="12834" max="13058" width="11.453125" style="18"/>
    <col min="13059" max="13059" width="34.453125" style="18" customWidth="1"/>
    <col min="13060" max="13061" width="19.453125" style="18" bestFit="1" customWidth="1"/>
    <col min="13062" max="13062" width="19.7265625" style="18" customWidth="1"/>
    <col min="13063" max="13064" width="20.453125" style="18" customWidth="1"/>
    <col min="13065" max="13066" width="19.7265625" style="18" customWidth="1"/>
    <col min="13067" max="13067" width="25.26953125" style="18" customWidth="1"/>
    <col min="13068" max="13068" width="26" style="18" customWidth="1"/>
    <col min="13069" max="13069" width="22.26953125" style="18" customWidth="1"/>
    <col min="13070" max="13070" width="24.81640625" style="18" customWidth="1"/>
    <col min="13071" max="13071" width="21.1796875" style="18" customWidth="1"/>
    <col min="13072" max="13072" width="21.453125" style="18" customWidth="1"/>
    <col min="13073" max="13073" width="27.81640625" style="18" customWidth="1"/>
    <col min="13074" max="13074" width="23.453125" style="18" customWidth="1"/>
    <col min="13075" max="13075" width="21.453125" style="18" customWidth="1"/>
    <col min="13076" max="13078" width="20.7265625" style="18" customWidth="1"/>
    <col min="13079" max="13079" width="32.26953125" style="18" bestFit="1" customWidth="1"/>
    <col min="13080" max="13080" width="20.7265625" style="18" customWidth="1"/>
    <col min="13081" max="13081" width="22" style="18" customWidth="1"/>
    <col min="13082" max="13085" width="21.26953125" style="18" customWidth="1"/>
    <col min="13086" max="13086" width="22.26953125" style="18" customWidth="1"/>
    <col min="13087" max="13088" width="11.453125" style="18"/>
    <col min="13089" max="13089" width="14.81640625" style="18" bestFit="1" customWidth="1"/>
    <col min="13090" max="13314" width="11.453125" style="18"/>
    <col min="13315" max="13315" width="34.453125" style="18" customWidth="1"/>
    <col min="13316" max="13317" width="19.453125" style="18" bestFit="1" customWidth="1"/>
    <col min="13318" max="13318" width="19.7265625" style="18" customWidth="1"/>
    <col min="13319" max="13320" width="20.453125" style="18" customWidth="1"/>
    <col min="13321" max="13322" width="19.7265625" style="18" customWidth="1"/>
    <col min="13323" max="13323" width="25.26953125" style="18" customWidth="1"/>
    <col min="13324" max="13324" width="26" style="18" customWidth="1"/>
    <col min="13325" max="13325" width="22.26953125" style="18" customWidth="1"/>
    <col min="13326" max="13326" width="24.81640625" style="18" customWidth="1"/>
    <col min="13327" max="13327" width="21.1796875" style="18" customWidth="1"/>
    <col min="13328" max="13328" width="21.453125" style="18" customWidth="1"/>
    <col min="13329" max="13329" width="27.81640625" style="18" customWidth="1"/>
    <col min="13330" max="13330" width="23.453125" style="18" customWidth="1"/>
    <col min="13331" max="13331" width="21.453125" style="18" customWidth="1"/>
    <col min="13332" max="13334" width="20.7265625" style="18" customWidth="1"/>
    <col min="13335" max="13335" width="32.26953125" style="18" bestFit="1" customWidth="1"/>
    <col min="13336" max="13336" width="20.7265625" style="18" customWidth="1"/>
    <col min="13337" max="13337" width="22" style="18" customWidth="1"/>
    <col min="13338" max="13341" width="21.26953125" style="18" customWidth="1"/>
    <col min="13342" max="13342" width="22.26953125" style="18" customWidth="1"/>
    <col min="13343" max="13344" width="11.453125" style="18"/>
    <col min="13345" max="13345" width="14.81640625" style="18" bestFit="1" customWidth="1"/>
    <col min="13346" max="13570" width="11.453125" style="18"/>
    <col min="13571" max="13571" width="34.453125" style="18" customWidth="1"/>
    <col min="13572" max="13573" width="19.453125" style="18" bestFit="1" customWidth="1"/>
    <col min="13574" max="13574" width="19.7265625" style="18" customWidth="1"/>
    <col min="13575" max="13576" width="20.453125" style="18" customWidth="1"/>
    <col min="13577" max="13578" width="19.7265625" style="18" customWidth="1"/>
    <col min="13579" max="13579" width="25.26953125" style="18" customWidth="1"/>
    <col min="13580" max="13580" width="26" style="18" customWidth="1"/>
    <col min="13581" max="13581" width="22.26953125" style="18" customWidth="1"/>
    <col min="13582" max="13582" width="24.81640625" style="18" customWidth="1"/>
    <col min="13583" max="13583" width="21.1796875" style="18" customWidth="1"/>
    <col min="13584" max="13584" width="21.453125" style="18" customWidth="1"/>
    <col min="13585" max="13585" width="27.81640625" style="18" customWidth="1"/>
    <col min="13586" max="13586" width="23.453125" style="18" customWidth="1"/>
    <col min="13587" max="13587" width="21.453125" style="18" customWidth="1"/>
    <col min="13588" max="13590" width="20.7265625" style="18" customWidth="1"/>
    <col min="13591" max="13591" width="32.26953125" style="18" bestFit="1" customWidth="1"/>
    <col min="13592" max="13592" width="20.7265625" style="18" customWidth="1"/>
    <col min="13593" max="13593" width="22" style="18" customWidth="1"/>
    <col min="13594" max="13597" width="21.26953125" style="18" customWidth="1"/>
    <col min="13598" max="13598" width="22.26953125" style="18" customWidth="1"/>
    <col min="13599" max="13600" width="11.453125" style="18"/>
    <col min="13601" max="13601" width="14.81640625" style="18" bestFit="1" customWidth="1"/>
    <col min="13602" max="13826" width="11.453125" style="18"/>
    <col min="13827" max="13827" width="34.453125" style="18" customWidth="1"/>
    <col min="13828" max="13829" width="19.453125" style="18" bestFit="1" customWidth="1"/>
    <col min="13830" max="13830" width="19.7265625" style="18" customWidth="1"/>
    <col min="13831" max="13832" width="20.453125" style="18" customWidth="1"/>
    <col min="13833" max="13834" width="19.7265625" style="18" customWidth="1"/>
    <col min="13835" max="13835" width="25.26953125" style="18" customWidth="1"/>
    <col min="13836" max="13836" width="26" style="18" customWidth="1"/>
    <col min="13837" max="13837" width="22.26953125" style="18" customWidth="1"/>
    <col min="13838" max="13838" width="24.81640625" style="18" customWidth="1"/>
    <col min="13839" max="13839" width="21.1796875" style="18" customWidth="1"/>
    <col min="13840" max="13840" width="21.453125" style="18" customWidth="1"/>
    <col min="13841" max="13841" width="27.81640625" style="18" customWidth="1"/>
    <col min="13842" max="13842" width="23.453125" style="18" customWidth="1"/>
    <col min="13843" max="13843" width="21.453125" style="18" customWidth="1"/>
    <col min="13844" max="13846" width="20.7265625" style="18" customWidth="1"/>
    <col min="13847" max="13847" width="32.26953125" style="18" bestFit="1" customWidth="1"/>
    <col min="13848" max="13848" width="20.7265625" style="18" customWidth="1"/>
    <col min="13849" max="13849" width="22" style="18" customWidth="1"/>
    <col min="13850" max="13853" width="21.26953125" style="18" customWidth="1"/>
    <col min="13854" max="13854" width="22.26953125" style="18" customWidth="1"/>
    <col min="13855" max="13856" width="11.453125" style="18"/>
    <col min="13857" max="13857" width="14.81640625" style="18" bestFit="1" customWidth="1"/>
    <col min="13858" max="14082" width="11.453125" style="18"/>
    <col min="14083" max="14083" width="34.453125" style="18" customWidth="1"/>
    <col min="14084" max="14085" width="19.453125" style="18" bestFit="1" customWidth="1"/>
    <col min="14086" max="14086" width="19.7265625" style="18" customWidth="1"/>
    <col min="14087" max="14088" width="20.453125" style="18" customWidth="1"/>
    <col min="14089" max="14090" width="19.7265625" style="18" customWidth="1"/>
    <col min="14091" max="14091" width="25.26953125" style="18" customWidth="1"/>
    <col min="14092" max="14092" width="26" style="18" customWidth="1"/>
    <col min="14093" max="14093" width="22.26953125" style="18" customWidth="1"/>
    <col min="14094" max="14094" width="24.81640625" style="18" customWidth="1"/>
    <col min="14095" max="14095" width="21.1796875" style="18" customWidth="1"/>
    <col min="14096" max="14096" width="21.453125" style="18" customWidth="1"/>
    <col min="14097" max="14097" width="27.81640625" style="18" customWidth="1"/>
    <col min="14098" max="14098" width="23.453125" style="18" customWidth="1"/>
    <col min="14099" max="14099" width="21.453125" style="18" customWidth="1"/>
    <col min="14100" max="14102" width="20.7265625" style="18" customWidth="1"/>
    <col min="14103" max="14103" width="32.26953125" style="18" bestFit="1" customWidth="1"/>
    <col min="14104" max="14104" width="20.7265625" style="18" customWidth="1"/>
    <col min="14105" max="14105" width="22" style="18" customWidth="1"/>
    <col min="14106" max="14109" width="21.26953125" style="18" customWidth="1"/>
    <col min="14110" max="14110" width="22.26953125" style="18" customWidth="1"/>
    <col min="14111" max="14112" width="11.453125" style="18"/>
    <col min="14113" max="14113" width="14.81640625" style="18" bestFit="1" customWidth="1"/>
    <col min="14114" max="14338" width="11.453125" style="18"/>
    <col min="14339" max="14339" width="34.453125" style="18" customWidth="1"/>
    <col min="14340" max="14341" width="19.453125" style="18" bestFit="1" customWidth="1"/>
    <col min="14342" max="14342" width="19.7265625" style="18" customWidth="1"/>
    <col min="14343" max="14344" width="20.453125" style="18" customWidth="1"/>
    <col min="14345" max="14346" width="19.7265625" style="18" customWidth="1"/>
    <col min="14347" max="14347" width="25.26953125" style="18" customWidth="1"/>
    <col min="14348" max="14348" width="26" style="18" customWidth="1"/>
    <col min="14349" max="14349" width="22.26953125" style="18" customWidth="1"/>
    <col min="14350" max="14350" width="24.81640625" style="18" customWidth="1"/>
    <col min="14351" max="14351" width="21.1796875" style="18" customWidth="1"/>
    <col min="14352" max="14352" width="21.453125" style="18" customWidth="1"/>
    <col min="14353" max="14353" width="27.81640625" style="18" customWidth="1"/>
    <col min="14354" max="14354" width="23.453125" style="18" customWidth="1"/>
    <col min="14355" max="14355" width="21.453125" style="18" customWidth="1"/>
    <col min="14356" max="14358" width="20.7265625" style="18" customWidth="1"/>
    <col min="14359" max="14359" width="32.26953125" style="18" bestFit="1" customWidth="1"/>
    <col min="14360" max="14360" width="20.7265625" style="18" customWidth="1"/>
    <col min="14361" max="14361" width="22" style="18" customWidth="1"/>
    <col min="14362" max="14365" width="21.26953125" style="18" customWidth="1"/>
    <col min="14366" max="14366" width="22.26953125" style="18" customWidth="1"/>
    <col min="14367" max="14368" width="11.453125" style="18"/>
    <col min="14369" max="14369" width="14.81640625" style="18" bestFit="1" customWidth="1"/>
    <col min="14370" max="14594" width="11.453125" style="18"/>
    <col min="14595" max="14595" width="34.453125" style="18" customWidth="1"/>
    <col min="14596" max="14597" width="19.453125" style="18" bestFit="1" customWidth="1"/>
    <col min="14598" max="14598" width="19.7265625" style="18" customWidth="1"/>
    <col min="14599" max="14600" width="20.453125" style="18" customWidth="1"/>
    <col min="14601" max="14602" width="19.7265625" style="18" customWidth="1"/>
    <col min="14603" max="14603" width="25.26953125" style="18" customWidth="1"/>
    <col min="14604" max="14604" width="26" style="18" customWidth="1"/>
    <col min="14605" max="14605" width="22.26953125" style="18" customWidth="1"/>
    <col min="14606" max="14606" width="24.81640625" style="18" customWidth="1"/>
    <col min="14607" max="14607" width="21.1796875" style="18" customWidth="1"/>
    <col min="14608" max="14608" width="21.453125" style="18" customWidth="1"/>
    <col min="14609" max="14609" width="27.81640625" style="18" customWidth="1"/>
    <col min="14610" max="14610" width="23.453125" style="18" customWidth="1"/>
    <col min="14611" max="14611" width="21.453125" style="18" customWidth="1"/>
    <col min="14612" max="14614" width="20.7265625" style="18" customWidth="1"/>
    <col min="14615" max="14615" width="32.26953125" style="18" bestFit="1" customWidth="1"/>
    <col min="14616" max="14616" width="20.7265625" style="18" customWidth="1"/>
    <col min="14617" max="14617" width="22" style="18" customWidth="1"/>
    <col min="14618" max="14621" width="21.26953125" style="18" customWidth="1"/>
    <col min="14622" max="14622" width="22.26953125" style="18" customWidth="1"/>
    <col min="14623" max="14624" width="11.453125" style="18"/>
    <col min="14625" max="14625" width="14.81640625" style="18" bestFit="1" customWidth="1"/>
    <col min="14626" max="14850" width="11.453125" style="18"/>
    <col min="14851" max="14851" width="34.453125" style="18" customWidth="1"/>
    <col min="14852" max="14853" width="19.453125" style="18" bestFit="1" customWidth="1"/>
    <col min="14854" max="14854" width="19.7265625" style="18" customWidth="1"/>
    <col min="14855" max="14856" width="20.453125" style="18" customWidth="1"/>
    <col min="14857" max="14858" width="19.7265625" style="18" customWidth="1"/>
    <col min="14859" max="14859" width="25.26953125" style="18" customWidth="1"/>
    <col min="14860" max="14860" width="26" style="18" customWidth="1"/>
    <col min="14861" max="14861" width="22.26953125" style="18" customWidth="1"/>
    <col min="14862" max="14862" width="24.81640625" style="18" customWidth="1"/>
    <col min="14863" max="14863" width="21.1796875" style="18" customWidth="1"/>
    <col min="14864" max="14864" width="21.453125" style="18" customWidth="1"/>
    <col min="14865" max="14865" width="27.81640625" style="18" customWidth="1"/>
    <col min="14866" max="14866" width="23.453125" style="18" customWidth="1"/>
    <col min="14867" max="14867" width="21.453125" style="18" customWidth="1"/>
    <col min="14868" max="14870" width="20.7265625" style="18" customWidth="1"/>
    <col min="14871" max="14871" width="32.26953125" style="18" bestFit="1" customWidth="1"/>
    <col min="14872" max="14872" width="20.7265625" style="18" customWidth="1"/>
    <col min="14873" max="14873" width="22" style="18" customWidth="1"/>
    <col min="14874" max="14877" width="21.26953125" style="18" customWidth="1"/>
    <col min="14878" max="14878" width="22.26953125" style="18" customWidth="1"/>
    <col min="14879" max="14880" width="11.453125" style="18"/>
    <col min="14881" max="14881" width="14.81640625" style="18" bestFit="1" customWidth="1"/>
    <col min="14882" max="15106" width="11.453125" style="18"/>
    <col min="15107" max="15107" width="34.453125" style="18" customWidth="1"/>
    <col min="15108" max="15109" width="19.453125" style="18" bestFit="1" customWidth="1"/>
    <col min="15110" max="15110" width="19.7265625" style="18" customWidth="1"/>
    <col min="15111" max="15112" width="20.453125" style="18" customWidth="1"/>
    <col min="15113" max="15114" width="19.7265625" style="18" customWidth="1"/>
    <col min="15115" max="15115" width="25.26953125" style="18" customWidth="1"/>
    <col min="15116" max="15116" width="26" style="18" customWidth="1"/>
    <col min="15117" max="15117" width="22.26953125" style="18" customWidth="1"/>
    <col min="15118" max="15118" width="24.81640625" style="18" customWidth="1"/>
    <col min="15119" max="15119" width="21.1796875" style="18" customWidth="1"/>
    <col min="15120" max="15120" width="21.453125" style="18" customWidth="1"/>
    <col min="15121" max="15121" width="27.81640625" style="18" customWidth="1"/>
    <col min="15122" max="15122" width="23.453125" style="18" customWidth="1"/>
    <col min="15123" max="15123" width="21.453125" style="18" customWidth="1"/>
    <col min="15124" max="15126" width="20.7265625" style="18" customWidth="1"/>
    <col min="15127" max="15127" width="32.26953125" style="18" bestFit="1" customWidth="1"/>
    <col min="15128" max="15128" width="20.7265625" style="18" customWidth="1"/>
    <col min="15129" max="15129" width="22" style="18" customWidth="1"/>
    <col min="15130" max="15133" width="21.26953125" style="18" customWidth="1"/>
    <col min="15134" max="15134" width="22.26953125" style="18" customWidth="1"/>
    <col min="15135" max="15136" width="11.453125" style="18"/>
    <col min="15137" max="15137" width="14.81640625" style="18" bestFit="1" customWidth="1"/>
    <col min="15138" max="15362" width="11.453125" style="18"/>
    <col min="15363" max="15363" width="34.453125" style="18" customWidth="1"/>
    <col min="15364" max="15365" width="19.453125" style="18" bestFit="1" customWidth="1"/>
    <col min="15366" max="15366" width="19.7265625" style="18" customWidth="1"/>
    <col min="15367" max="15368" width="20.453125" style="18" customWidth="1"/>
    <col min="15369" max="15370" width="19.7265625" style="18" customWidth="1"/>
    <col min="15371" max="15371" width="25.26953125" style="18" customWidth="1"/>
    <col min="15372" max="15372" width="26" style="18" customWidth="1"/>
    <col min="15373" max="15373" width="22.26953125" style="18" customWidth="1"/>
    <col min="15374" max="15374" width="24.81640625" style="18" customWidth="1"/>
    <col min="15375" max="15375" width="21.1796875" style="18" customWidth="1"/>
    <col min="15376" max="15376" width="21.453125" style="18" customWidth="1"/>
    <col min="15377" max="15377" width="27.81640625" style="18" customWidth="1"/>
    <col min="15378" max="15378" width="23.453125" style="18" customWidth="1"/>
    <col min="15379" max="15379" width="21.453125" style="18" customWidth="1"/>
    <col min="15380" max="15382" width="20.7265625" style="18" customWidth="1"/>
    <col min="15383" max="15383" width="32.26953125" style="18" bestFit="1" customWidth="1"/>
    <col min="15384" max="15384" width="20.7265625" style="18" customWidth="1"/>
    <col min="15385" max="15385" width="22" style="18" customWidth="1"/>
    <col min="15386" max="15389" width="21.26953125" style="18" customWidth="1"/>
    <col min="15390" max="15390" width="22.26953125" style="18" customWidth="1"/>
    <col min="15391" max="15392" width="11.453125" style="18"/>
    <col min="15393" max="15393" width="14.81640625" style="18" bestFit="1" customWidth="1"/>
    <col min="15394" max="15618" width="11.453125" style="18"/>
    <col min="15619" max="15619" width="34.453125" style="18" customWidth="1"/>
    <col min="15620" max="15621" width="19.453125" style="18" bestFit="1" customWidth="1"/>
    <col min="15622" max="15622" width="19.7265625" style="18" customWidth="1"/>
    <col min="15623" max="15624" width="20.453125" style="18" customWidth="1"/>
    <col min="15625" max="15626" width="19.7265625" style="18" customWidth="1"/>
    <col min="15627" max="15627" width="25.26953125" style="18" customWidth="1"/>
    <col min="15628" max="15628" width="26" style="18" customWidth="1"/>
    <col min="15629" max="15629" width="22.26953125" style="18" customWidth="1"/>
    <col min="15630" max="15630" width="24.81640625" style="18" customWidth="1"/>
    <col min="15631" max="15631" width="21.1796875" style="18" customWidth="1"/>
    <col min="15632" max="15632" width="21.453125" style="18" customWidth="1"/>
    <col min="15633" max="15633" width="27.81640625" style="18" customWidth="1"/>
    <col min="15634" max="15634" width="23.453125" style="18" customWidth="1"/>
    <col min="15635" max="15635" width="21.453125" style="18" customWidth="1"/>
    <col min="15636" max="15638" width="20.7265625" style="18" customWidth="1"/>
    <col min="15639" max="15639" width="32.26953125" style="18" bestFit="1" customWidth="1"/>
    <col min="15640" max="15640" width="20.7265625" style="18" customWidth="1"/>
    <col min="15641" max="15641" width="22" style="18" customWidth="1"/>
    <col min="15642" max="15645" width="21.26953125" style="18" customWidth="1"/>
    <col min="15646" max="15646" width="22.26953125" style="18" customWidth="1"/>
    <col min="15647" max="15648" width="11.453125" style="18"/>
    <col min="15649" max="15649" width="14.81640625" style="18" bestFit="1" customWidth="1"/>
    <col min="15650" max="15874" width="11.453125" style="18"/>
    <col min="15875" max="15875" width="34.453125" style="18" customWidth="1"/>
    <col min="15876" max="15877" width="19.453125" style="18" bestFit="1" customWidth="1"/>
    <col min="15878" max="15878" width="19.7265625" style="18" customWidth="1"/>
    <col min="15879" max="15880" width="20.453125" style="18" customWidth="1"/>
    <col min="15881" max="15882" width="19.7265625" style="18" customWidth="1"/>
    <col min="15883" max="15883" width="25.26953125" style="18" customWidth="1"/>
    <col min="15884" max="15884" width="26" style="18" customWidth="1"/>
    <col min="15885" max="15885" width="22.26953125" style="18" customWidth="1"/>
    <col min="15886" max="15886" width="24.81640625" style="18" customWidth="1"/>
    <col min="15887" max="15887" width="21.1796875" style="18" customWidth="1"/>
    <col min="15888" max="15888" width="21.453125" style="18" customWidth="1"/>
    <col min="15889" max="15889" width="27.81640625" style="18" customWidth="1"/>
    <col min="15890" max="15890" width="23.453125" style="18" customWidth="1"/>
    <col min="15891" max="15891" width="21.453125" style="18" customWidth="1"/>
    <col min="15892" max="15894" width="20.7265625" style="18" customWidth="1"/>
    <col min="15895" max="15895" width="32.26953125" style="18" bestFit="1" customWidth="1"/>
    <col min="15896" max="15896" width="20.7265625" style="18" customWidth="1"/>
    <col min="15897" max="15897" width="22" style="18" customWidth="1"/>
    <col min="15898" max="15901" width="21.26953125" style="18" customWidth="1"/>
    <col min="15902" max="15902" width="22.26953125" style="18" customWidth="1"/>
    <col min="15903" max="15904" width="11.453125" style="18"/>
    <col min="15905" max="15905" width="14.81640625" style="18" bestFit="1" customWidth="1"/>
    <col min="15906" max="16130" width="11.453125" style="18"/>
    <col min="16131" max="16131" width="34.453125" style="18" customWidth="1"/>
    <col min="16132" max="16133" width="19.453125" style="18" bestFit="1" customWidth="1"/>
    <col min="16134" max="16134" width="19.7265625" style="18" customWidth="1"/>
    <col min="16135" max="16136" width="20.453125" style="18" customWidth="1"/>
    <col min="16137" max="16138" width="19.7265625" style="18" customWidth="1"/>
    <col min="16139" max="16139" width="25.26953125" style="18" customWidth="1"/>
    <col min="16140" max="16140" width="26" style="18" customWidth="1"/>
    <col min="16141" max="16141" width="22.26953125" style="18" customWidth="1"/>
    <col min="16142" max="16142" width="24.81640625" style="18" customWidth="1"/>
    <col min="16143" max="16143" width="21.1796875" style="18" customWidth="1"/>
    <col min="16144" max="16144" width="21.453125" style="18" customWidth="1"/>
    <col min="16145" max="16145" width="27.81640625" style="18" customWidth="1"/>
    <col min="16146" max="16146" width="23.453125" style="18" customWidth="1"/>
    <col min="16147" max="16147" width="21.453125" style="18" customWidth="1"/>
    <col min="16148" max="16150" width="20.7265625" style="18" customWidth="1"/>
    <col min="16151" max="16151" width="32.26953125" style="18" bestFit="1" customWidth="1"/>
    <col min="16152" max="16152" width="20.7265625" style="18" customWidth="1"/>
    <col min="16153" max="16153" width="22" style="18" customWidth="1"/>
    <col min="16154" max="16157" width="21.26953125" style="18" customWidth="1"/>
    <col min="16158" max="16158" width="22.26953125" style="18" customWidth="1"/>
    <col min="16159" max="16160" width="11.453125" style="18"/>
    <col min="16161" max="16161" width="14.81640625" style="18" bestFit="1" customWidth="1"/>
    <col min="16162" max="16384" width="11.453125" style="18"/>
  </cols>
  <sheetData>
    <row r="1" spans="1:30" s="3" customFormat="1" ht="29.5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29.5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29.5" x14ac:dyDescent="0.35">
      <c r="A3" s="306" t="s">
        <v>0</v>
      </c>
      <c r="B3" s="306"/>
      <c r="C3" s="306"/>
      <c r="D3" s="275"/>
      <c r="E3" s="275"/>
      <c r="F3" s="275"/>
      <c r="G3" s="275"/>
      <c r="H3" s="275"/>
      <c r="I3" s="275"/>
      <c r="J3" s="275"/>
      <c r="K3" s="275"/>
      <c r="L3" s="275"/>
      <c r="M3" s="275"/>
      <c r="N3" s="275"/>
      <c r="O3" s="275"/>
      <c r="P3" s="275"/>
      <c r="Q3" s="275"/>
      <c r="R3" s="275"/>
      <c r="S3" s="275"/>
      <c r="T3" s="275"/>
      <c r="U3" s="275"/>
      <c r="V3" s="275"/>
      <c r="W3" s="275"/>
      <c r="X3" s="275"/>
      <c r="Y3" s="2"/>
      <c r="Z3" s="2"/>
      <c r="AA3" s="2"/>
      <c r="AB3" s="2"/>
      <c r="AC3" s="2"/>
      <c r="AD3" s="275"/>
    </row>
    <row r="4" spans="1:30" s="3" customFormat="1" ht="29.5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29.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29.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29.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29.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5" x14ac:dyDescent="0.35">
      <c r="A9" s="275" t="s">
        <v>1</v>
      </c>
      <c r="B9" s="275"/>
      <c r="C9" s="275"/>
      <c r="D9" s="1"/>
      <c r="E9" s="293" t="s">
        <v>2</v>
      </c>
      <c r="F9" s="293"/>
      <c r="G9" s="293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293"/>
      <c r="S9" s="293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35">
      <c r="A10" s="275"/>
      <c r="B10" s="275"/>
      <c r="C10" s="27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5" x14ac:dyDescent="0.35">
      <c r="A11" s="275" t="s">
        <v>4</v>
      </c>
      <c r="B11" s="275"/>
      <c r="C11" s="275"/>
      <c r="D11" s="1"/>
      <c r="E11" s="276">
        <v>2</v>
      </c>
      <c r="F11" s="1"/>
      <c r="G11" s="1"/>
      <c r="H11" s="1"/>
      <c r="I11" s="1"/>
      <c r="J11" s="1"/>
      <c r="K11" s="294" t="s">
        <v>64</v>
      </c>
      <c r="L11" s="294"/>
      <c r="M11" s="277"/>
      <c r="N11" s="277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5" x14ac:dyDescent="0.35">
      <c r="A12" s="275"/>
      <c r="B12" s="275"/>
      <c r="C12" s="275"/>
      <c r="D12" s="1"/>
      <c r="E12" s="5"/>
      <c r="F12" s="1"/>
      <c r="G12" s="1"/>
      <c r="H12" s="1"/>
      <c r="I12" s="1"/>
      <c r="J12" s="1"/>
      <c r="K12" s="277"/>
      <c r="L12" s="277"/>
      <c r="M12" s="277"/>
      <c r="N12" s="277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5" x14ac:dyDescent="0.35">
      <c r="A13" s="275"/>
      <c r="B13" s="275"/>
      <c r="C13" s="275"/>
      <c r="D13" s="275"/>
      <c r="E13" s="275"/>
      <c r="F13" s="275"/>
      <c r="G13" s="275"/>
      <c r="H13" s="275"/>
      <c r="I13" s="275"/>
      <c r="J13" s="275"/>
      <c r="K13" s="275"/>
      <c r="L13" s="277"/>
      <c r="M13" s="277"/>
      <c r="N13" s="277"/>
      <c r="O13" s="277"/>
      <c r="P13" s="277"/>
      <c r="Q13" s="277"/>
      <c r="R13" s="277"/>
      <c r="S13" s="277"/>
      <c r="T13" s="277"/>
      <c r="U13" s="277"/>
      <c r="V13" s="277"/>
      <c r="W13" s="1"/>
      <c r="X13" s="1"/>
      <c r="Y13" s="1"/>
    </row>
    <row r="14" spans="1:30" s="3" customFormat="1" ht="25.5" thickBot="1" x14ac:dyDescent="0.4">
      <c r="A14" s="275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5.5" thickBot="1" x14ac:dyDescent="0.4">
      <c r="A15" s="88" t="s">
        <v>7</v>
      </c>
      <c r="B15" s="307" t="s">
        <v>25</v>
      </c>
      <c r="C15" s="308"/>
      <c r="D15" s="308"/>
      <c r="E15" s="308"/>
      <c r="F15" s="308"/>
      <c r="G15" s="308"/>
      <c r="H15" s="308"/>
      <c r="I15" s="308"/>
      <c r="J15" s="308"/>
      <c r="K15" s="308"/>
      <c r="L15" s="308"/>
      <c r="M15" s="309"/>
      <c r="N15" s="310" t="s">
        <v>8</v>
      </c>
      <c r="O15" s="311"/>
      <c r="P15" s="311"/>
      <c r="Q15" s="311"/>
      <c r="R15" s="311"/>
      <c r="S15" s="311"/>
      <c r="T15" s="311"/>
      <c r="U15" s="311"/>
      <c r="V15" s="312"/>
      <c r="W15" s="12"/>
    </row>
    <row r="16" spans="1:30" ht="40" customHeight="1" x14ac:dyDescent="0.35">
      <c r="A16" s="89" t="s">
        <v>9</v>
      </c>
      <c r="B16" s="135"/>
      <c r="C16" s="136"/>
      <c r="D16" s="137"/>
      <c r="E16" s="136"/>
      <c r="F16" s="136"/>
      <c r="G16" s="136"/>
      <c r="H16" s="137"/>
      <c r="I16" s="137"/>
      <c r="J16" s="137"/>
      <c r="K16" s="136"/>
      <c r="L16" s="136"/>
      <c r="M16" s="136"/>
      <c r="N16" s="129"/>
      <c r="O16" s="130"/>
      <c r="P16" s="130"/>
      <c r="Q16" s="130"/>
      <c r="R16" s="130"/>
      <c r="S16" s="130"/>
      <c r="T16" s="130"/>
      <c r="U16" s="130"/>
      <c r="V16" s="131"/>
      <c r="W16" s="17" t="s">
        <v>10</v>
      </c>
      <c r="Y16" s="19"/>
      <c r="Z16" s="19"/>
    </row>
    <row r="17" spans="1:32" ht="40" customHeight="1" x14ac:dyDescent="0.35">
      <c r="A17" s="90" t="s">
        <v>11</v>
      </c>
      <c r="B17" s="14">
        <v>1</v>
      </c>
      <c r="C17" s="20">
        <v>2</v>
      </c>
      <c r="D17" s="20">
        <v>3</v>
      </c>
      <c r="E17" s="20">
        <v>4</v>
      </c>
      <c r="F17" s="20">
        <v>5</v>
      </c>
      <c r="G17" s="20">
        <v>6</v>
      </c>
      <c r="H17" s="20">
        <v>7</v>
      </c>
      <c r="I17" s="20">
        <v>8</v>
      </c>
      <c r="J17" s="20">
        <v>9</v>
      </c>
      <c r="K17" s="20">
        <v>10</v>
      </c>
      <c r="L17" s="20">
        <v>11</v>
      </c>
      <c r="M17" s="20">
        <v>12</v>
      </c>
      <c r="N17" s="14">
        <v>1</v>
      </c>
      <c r="O17" s="20">
        <v>2</v>
      </c>
      <c r="P17" s="20">
        <v>3</v>
      </c>
      <c r="Q17" s="20">
        <v>4</v>
      </c>
      <c r="R17" s="20">
        <v>5</v>
      </c>
      <c r="S17" s="20">
        <v>6</v>
      </c>
      <c r="T17" s="20">
        <v>7</v>
      </c>
      <c r="U17" s="20">
        <v>8</v>
      </c>
      <c r="V17" s="21">
        <v>9</v>
      </c>
      <c r="W17" s="17"/>
      <c r="Y17" s="2"/>
      <c r="Z17" s="19"/>
    </row>
    <row r="18" spans="1:32" ht="40" customHeight="1" x14ac:dyDescent="0.35">
      <c r="A18" s="91" t="s">
        <v>12</v>
      </c>
      <c r="B18" s="22">
        <v>47.007666666666665</v>
      </c>
      <c r="C18" s="23">
        <v>32.330666666666673</v>
      </c>
      <c r="D18" s="23">
        <v>32.330666666666673</v>
      </c>
      <c r="E18" s="23">
        <v>39.304999999999993</v>
      </c>
      <c r="F18" s="23">
        <v>39.415833333333339</v>
      </c>
      <c r="G18" s="23">
        <v>45.04</v>
      </c>
      <c r="H18" s="23">
        <v>45.149666666666668</v>
      </c>
      <c r="I18" s="23">
        <v>36.384833333333326</v>
      </c>
      <c r="J18" s="23">
        <v>36.493333333333332</v>
      </c>
      <c r="K18" s="23">
        <v>48.494000000000007</v>
      </c>
      <c r="L18" s="23">
        <v>26.429500000000001</v>
      </c>
      <c r="M18" s="23">
        <v>24.326000000000004</v>
      </c>
      <c r="N18" s="22">
        <v>14.3</v>
      </c>
      <c r="O18" s="23">
        <v>31.5</v>
      </c>
      <c r="P18" s="23">
        <v>44</v>
      </c>
      <c r="Q18" s="23">
        <v>53.6</v>
      </c>
      <c r="R18" s="23">
        <v>59</v>
      </c>
      <c r="S18" s="23">
        <v>51.4</v>
      </c>
      <c r="T18" s="23">
        <v>46.1</v>
      </c>
      <c r="U18" s="23">
        <v>31.4</v>
      </c>
      <c r="V18" s="24">
        <v>31.4</v>
      </c>
      <c r="W18" s="25">
        <f t="shared" ref="W18:W25" si="0">SUM(B18:V18)</f>
        <v>815.40716666666674</v>
      </c>
      <c r="X18" s="138"/>
      <c r="Y18" s="2"/>
      <c r="Z18" s="19"/>
    </row>
    <row r="19" spans="1:32" ht="40" customHeight="1" x14ac:dyDescent="0.35">
      <c r="A19" s="92" t="s">
        <v>13</v>
      </c>
      <c r="B19" s="22">
        <v>47.007666666666665</v>
      </c>
      <c r="C19" s="23">
        <v>32.330666666666673</v>
      </c>
      <c r="D19" s="23">
        <v>32.330666666666673</v>
      </c>
      <c r="E19" s="23">
        <v>39.304999999999993</v>
      </c>
      <c r="F19" s="23">
        <v>39.415833333333339</v>
      </c>
      <c r="G19" s="23">
        <v>45.04</v>
      </c>
      <c r="H19" s="23">
        <v>45.149666666666668</v>
      </c>
      <c r="I19" s="23">
        <v>36.384833333333326</v>
      </c>
      <c r="J19" s="23">
        <v>36.493333333333332</v>
      </c>
      <c r="K19" s="23">
        <v>48.494000000000007</v>
      </c>
      <c r="L19" s="23">
        <v>26.429500000000001</v>
      </c>
      <c r="M19" s="23">
        <v>24.326000000000004</v>
      </c>
      <c r="N19" s="22">
        <v>14.3</v>
      </c>
      <c r="O19" s="23">
        <v>31.5</v>
      </c>
      <c r="P19" s="23">
        <v>44</v>
      </c>
      <c r="Q19" s="23">
        <v>53.6</v>
      </c>
      <c r="R19" s="23">
        <v>59</v>
      </c>
      <c r="S19" s="23">
        <v>51.4</v>
      </c>
      <c r="T19" s="23">
        <v>46.1</v>
      </c>
      <c r="U19" s="23">
        <v>31.4</v>
      </c>
      <c r="V19" s="24">
        <v>31.4</v>
      </c>
      <c r="W19" s="25">
        <f t="shared" si="0"/>
        <v>815.40716666666674</v>
      </c>
      <c r="Y19" s="2"/>
      <c r="Z19" s="19"/>
    </row>
    <row r="20" spans="1:32" ht="39.75" customHeight="1" x14ac:dyDescent="0.35">
      <c r="A20" s="91" t="s">
        <v>14</v>
      </c>
      <c r="B20" s="76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2"/>
      <c r="O20" s="23"/>
      <c r="P20" s="23"/>
      <c r="Q20" s="23"/>
      <c r="R20" s="23"/>
      <c r="S20" s="23"/>
      <c r="T20" s="23"/>
      <c r="U20" s="23"/>
      <c r="V20" s="24"/>
      <c r="W20" s="25">
        <f t="shared" si="0"/>
        <v>0</v>
      </c>
      <c r="Y20" s="2"/>
      <c r="Z20" s="19"/>
    </row>
    <row r="21" spans="1:32" ht="40" customHeight="1" x14ac:dyDescent="0.35">
      <c r="A21" s="92" t="s">
        <v>15</v>
      </c>
      <c r="B21" s="22">
        <v>47.963388888888886</v>
      </c>
      <c r="C21" s="23">
        <v>33.512888888888881</v>
      </c>
      <c r="D21" s="23">
        <v>33.512888888888881</v>
      </c>
      <c r="E21" s="23">
        <v>41.01766666666667</v>
      </c>
      <c r="F21" s="23">
        <v>41.059277777777773</v>
      </c>
      <c r="G21" s="23">
        <v>46.926666666666677</v>
      </c>
      <c r="H21" s="23">
        <v>46.966722222222224</v>
      </c>
      <c r="I21" s="23">
        <v>38.239444444444452</v>
      </c>
      <c r="J21" s="23">
        <v>38.391111111111108</v>
      </c>
      <c r="K21" s="23">
        <v>52.333333333333336</v>
      </c>
      <c r="L21" s="23">
        <v>28.549999999999994</v>
      </c>
      <c r="M21" s="23">
        <v>25.880666666666659</v>
      </c>
      <c r="N21" s="22">
        <v>16.068000000000001</v>
      </c>
      <c r="O21" s="23">
        <v>35.286999999999999</v>
      </c>
      <c r="P21" s="23">
        <v>49.206666666666671</v>
      </c>
      <c r="Q21" s="23">
        <v>56.190666666666665</v>
      </c>
      <c r="R21" s="23">
        <v>60.932333333333339</v>
      </c>
      <c r="S21" s="23">
        <v>53.097999999999992</v>
      </c>
      <c r="T21" s="23">
        <v>47.578000000000003</v>
      </c>
      <c r="U21" s="23">
        <v>30.17016666666666</v>
      </c>
      <c r="V21" s="24">
        <v>29.620666666666665</v>
      </c>
      <c r="W21" s="25">
        <f t="shared" si="0"/>
        <v>852.50555555555547</v>
      </c>
      <c r="Y21" s="2"/>
      <c r="Z21" s="19"/>
    </row>
    <row r="22" spans="1:32" ht="40" customHeight="1" x14ac:dyDescent="0.35">
      <c r="A22" s="91" t="s">
        <v>16</v>
      </c>
      <c r="B22" s="22">
        <v>47.963388888888886</v>
      </c>
      <c r="C22" s="23">
        <v>33.512888888888881</v>
      </c>
      <c r="D22" s="23">
        <v>33.512888888888881</v>
      </c>
      <c r="E22" s="23">
        <v>41.01766666666667</v>
      </c>
      <c r="F22" s="23">
        <v>41.059277777777773</v>
      </c>
      <c r="G22" s="23">
        <v>46.926666666666677</v>
      </c>
      <c r="H22" s="23">
        <v>46.966722222222224</v>
      </c>
      <c r="I22" s="23">
        <v>38.239444444444452</v>
      </c>
      <c r="J22" s="23">
        <v>38.391111111111108</v>
      </c>
      <c r="K22" s="23">
        <v>52.333333333333336</v>
      </c>
      <c r="L22" s="23">
        <v>28.549999999999994</v>
      </c>
      <c r="M22" s="23">
        <v>25.880666666666659</v>
      </c>
      <c r="N22" s="22">
        <v>16.068000000000001</v>
      </c>
      <c r="O22" s="23">
        <v>35.286999999999999</v>
      </c>
      <c r="P22" s="23">
        <v>49.206666666666671</v>
      </c>
      <c r="Q22" s="23">
        <v>56.190666666666665</v>
      </c>
      <c r="R22" s="23">
        <v>60.932333333333339</v>
      </c>
      <c r="S22" s="23">
        <v>53.097999999999992</v>
      </c>
      <c r="T22" s="23">
        <v>47.578000000000003</v>
      </c>
      <c r="U22" s="23">
        <v>30.17016666666666</v>
      </c>
      <c r="V22" s="24">
        <v>29.620666666666665</v>
      </c>
      <c r="W22" s="25">
        <f t="shared" si="0"/>
        <v>852.50555555555547</v>
      </c>
      <c r="Y22" s="2"/>
      <c r="Z22" s="19"/>
    </row>
    <row r="23" spans="1:32" ht="40" customHeight="1" x14ac:dyDescent="0.35">
      <c r="A23" s="92" t="s">
        <v>17</v>
      </c>
      <c r="B23" s="22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2"/>
      <c r="O23" s="23"/>
      <c r="P23" s="23"/>
      <c r="Q23" s="23"/>
      <c r="R23" s="23"/>
      <c r="S23" s="23"/>
      <c r="T23" s="23"/>
      <c r="U23" s="23"/>
      <c r="V23" s="24"/>
      <c r="W23" s="25">
        <f t="shared" si="0"/>
        <v>0</v>
      </c>
      <c r="Y23" s="2"/>
      <c r="Z23" s="19"/>
    </row>
    <row r="24" spans="1:32" ht="40" customHeight="1" x14ac:dyDescent="0.35">
      <c r="A24" s="91" t="s">
        <v>18</v>
      </c>
      <c r="B24" s="22">
        <v>47.963388888888886</v>
      </c>
      <c r="C24" s="23">
        <v>33.512888888888881</v>
      </c>
      <c r="D24" s="23">
        <v>33.512888888888881</v>
      </c>
      <c r="E24" s="23">
        <v>41.01766666666667</v>
      </c>
      <c r="F24" s="23">
        <v>41.059277777777773</v>
      </c>
      <c r="G24" s="23">
        <v>46.926666666666677</v>
      </c>
      <c r="H24" s="23">
        <v>46.966722222222224</v>
      </c>
      <c r="I24" s="23">
        <v>38.239444444444452</v>
      </c>
      <c r="J24" s="23">
        <v>38.391111111111108</v>
      </c>
      <c r="K24" s="23">
        <v>52.333333333333336</v>
      </c>
      <c r="L24" s="23">
        <v>28.549999999999994</v>
      </c>
      <c r="M24" s="23">
        <v>25.880666666666659</v>
      </c>
      <c r="N24" s="22">
        <v>16.068000000000001</v>
      </c>
      <c r="O24" s="23">
        <v>35.286999999999999</v>
      </c>
      <c r="P24" s="23">
        <v>49.206666666666671</v>
      </c>
      <c r="Q24" s="23">
        <v>56.190666666666665</v>
      </c>
      <c r="R24" s="23">
        <v>60.932333333333339</v>
      </c>
      <c r="S24" s="23">
        <v>53.097999999999992</v>
      </c>
      <c r="T24" s="23">
        <v>47.578000000000003</v>
      </c>
      <c r="U24" s="23">
        <v>30.17016666666666</v>
      </c>
      <c r="V24" s="24">
        <v>29.620666666666665</v>
      </c>
      <c r="W24" s="25">
        <f t="shared" si="0"/>
        <v>852.50555555555547</v>
      </c>
      <c r="Y24" s="2"/>
    </row>
    <row r="25" spans="1:32" ht="41.5" customHeight="1" x14ac:dyDescent="0.35">
      <c r="A25" s="92" t="s">
        <v>10</v>
      </c>
      <c r="B25" s="26">
        <f t="shared" ref="B25:M25" si="1">SUM(B18:B24)</f>
        <v>237.90549999999999</v>
      </c>
      <c r="C25" s="27">
        <f t="shared" si="1"/>
        <v>165.2</v>
      </c>
      <c r="D25" s="27">
        <f t="shared" si="1"/>
        <v>165.2</v>
      </c>
      <c r="E25" s="27">
        <f t="shared" si="1"/>
        <v>201.66300000000001</v>
      </c>
      <c r="F25" s="27">
        <f t="shared" si="1"/>
        <v>202.00949999999997</v>
      </c>
      <c r="G25" s="27">
        <f t="shared" si="1"/>
        <v>230.86</v>
      </c>
      <c r="H25" s="27">
        <f t="shared" si="1"/>
        <v>231.1995</v>
      </c>
      <c r="I25" s="27">
        <f t="shared" si="1"/>
        <v>187.488</v>
      </c>
      <c r="J25" s="27">
        <f t="shared" si="1"/>
        <v>188.16</v>
      </c>
      <c r="K25" s="27">
        <f t="shared" si="1"/>
        <v>253.98800000000003</v>
      </c>
      <c r="L25" s="27">
        <f t="shared" si="1"/>
        <v>138.50899999999999</v>
      </c>
      <c r="M25" s="27">
        <f t="shared" si="1"/>
        <v>126.29399999999998</v>
      </c>
      <c r="N25" s="26">
        <f>SUM(N18:N24)</f>
        <v>76.804000000000002</v>
      </c>
      <c r="O25" s="27">
        <f t="shared" ref="O25:Q25" si="2">SUM(O18:O24)</f>
        <v>168.86100000000002</v>
      </c>
      <c r="P25" s="27">
        <f t="shared" si="2"/>
        <v>235.62000000000003</v>
      </c>
      <c r="Q25" s="27">
        <f t="shared" si="2"/>
        <v>275.77199999999999</v>
      </c>
      <c r="R25" s="27">
        <f>SUM(R18:R24)</f>
        <v>300.79700000000003</v>
      </c>
      <c r="S25" s="27">
        <f t="shared" ref="S25:V25" si="3">SUM(S18:S24)</f>
        <v>262.09399999999999</v>
      </c>
      <c r="T25" s="27">
        <f t="shared" si="3"/>
        <v>234.93400000000003</v>
      </c>
      <c r="U25" s="27">
        <f t="shared" si="3"/>
        <v>153.31049999999999</v>
      </c>
      <c r="V25" s="28">
        <f t="shared" si="3"/>
        <v>151.66199999999998</v>
      </c>
      <c r="W25" s="25">
        <f t="shared" si="0"/>
        <v>4188.3310000000001</v>
      </c>
    </row>
    <row r="26" spans="1:32" s="2" customFormat="1" ht="36.75" customHeight="1" x14ac:dyDescent="0.35">
      <c r="A26" s="93" t="s">
        <v>19</v>
      </c>
      <c r="B26" s="29">
        <v>50.5</v>
      </c>
      <c r="C26" s="30">
        <v>50</v>
      </c>
      <c r="D26" s="30">
        <v>50</v>
      </c>
      <c r="E26" s="30">
        <v>49.5</v>
      </c>
      <c r="F26" s="30">
        <v>49.5</v>
      </c>
      <c r="G26" s="30">
        <v>48.5</v>
      </c>
      <c r="H26" s="30">
        <v>48.5</v>
      </c>
      <c r="I26" s="30">
        <v>48</v>
      </c>
      <c r="J26" s="30">
        <v>48</v>
      </c>
      <c r="K26" s="30">
        <v>47</v>
      </c>
      <c r="L26" s="30">
        <v>47</v>
      </c>
      <c r="M26" s="30">
        <v>46.5</v>
      </c>
      <c r="N26" s="29">
        <v>52</v>
      </c>
      <c r="O26" s="30">
        <v>51</v>
      </c>
      <c r="P26" s="30">
        <v>51</v>
      </c>
      <c r="Q26" s="30">
        <v>49</v>
      </c>
      <c r="R26" s="30">
        <v>48.5</v>
      </c>
      <c r="S26" s="30">
        <v>48.5</v>
      </c>
      <c r="T26" s="30">
        <v>48.5</v>
      </c>
      <c r="U26" s="30">
        <v>46.5</v>
      </c>
      <c r="V26" s="31">
        <v>46</v>
      </c>
      <c r="W26" s="32">
        <f>+((W25/W27)/7)*1000</f>
        <v>48.716251424849375</v>
      </c>
    </row>
    <row r="27" spans="1:32" s="2" customFormat="1" ht="33" customHeight="1" x14ac:dyDescent="0.35">
      <c r="A27" s="94" t="s">
        <v>20</v>
      </c>
      <c r="B27" s="33">
        <v>673</v>
      </c>
      <c r="C27" s="34">
        <v>472</v>
      </c>
      <c r="D27" s="34">
        <v>472</v>
      </c>
      <c r="E27" s="34">
        <v>582</v>
      </c>
      <c r="F27" s="34">
        <v>583</v>
      </c>
      <c r="G27" s="34">
        <v>680</v>
      </c>
      <c r="H27" s="34">
        <v>681</v>
      </c>
      <c r="I27" s="34">
        <v>558</v>
      </c>
      <c r="J27" s="34">
        <v>560</v>
      </c>
      <c r="K27" s="34">
        <v>772</v>
      </c>
      <c r="L27" s="34">
        <v>421</v>
      </c>
      <c r="M27" s="34">
        <v>388</v>
      </c>
      <c r="N27" s="33">
        <v>211</v>
      </c>
      <c r="O27" s="34">
        <v>473</v>
      </c>
      <c r="P27" s="34">
        <v>660</v>
      </c>
      <c r="Q27" s="34">
        <v>804</v>
      </c>
      <c r="R27" s="34">
        <v>886</v>
      </c>
      <c r="S27" s="34">
        <v>772</v>
      </c>
      <c r="T27" s="34">
        <v>692</v>
      </c>
      <c r="U27" s="34">
        <v>471</v>
      </c>
      <c r="V27" s="35">
        <v>471</v>
      </c>
      <c r="W27" s="36">
        <f>SUM(B27:V27)</f>
        <v>12282</v>
      </c>
      <c r="X27" s="2">
        <f>((W25*1000)/W27)/7</f>
        <v>48.716251424849375</v>
      </c>
    </row>
    <row r="28" spans="1:32" s="2" customFormat="1" ht="33" customHeight="1" x14ac:dyDescent="0.35">
      <c r="A28" s="95" t="s">
        <v>21</v>
      </c>
      <c r="B28" s="37">
        <f>((B27*B26)*7/1000-B18-B19)/3</f>
        <v>47.963388888888886</v>
      </c>
      <c r="C28" s="38">
        <f t="shared" ref="C28:V28" si="4">((C27*C26)*7/1000-C18-C19)/3</f>
        <v>33.512888888888881</v>
      </c>
      <c r="D28" s="38">
        <f t="shared" si="4"/>
        <v>33.512888888888881</v>
      </c>
      <c r="E28" s="38">
        <f t="shared" si="4"/>
        <v>41.01766666666667</v>
      </c>
      <c r="F28" s="38">
        <f t="shared" si="4"/>
        <v>41.059277777777773</v>
      </c>
      <c r="G28" s="38">
        <f t="shared" si="4"/>
        <v>46.926666666666677</v>
      </c>
      <c r="H28" s="38">
        <f t="shared" si="4"/>
        <v>46.966722222222224</v>
      </c>
      <c r="I28" s="38">
        <f t="shared" si="4"/>
        <v>38.239444444444452</v>
      </c>
      <c r="J28" s="38">
        <f t="shared" si="4"/>
        <v>38.391111111111108</v>
      </c>
      <c r="K28" s="38">
        <f t="shared" si="4"/>
        <v>52.333333333333336</v>
      </c>
      <c r="L28" s="38">
        <f t="shared" si="4"/>
        <v>28.549999999999994</v>
      </c>
      <c r="M28" s="38">
        <f t="shared" si="4"/>
        <v>25.880666666666659</v>
      </c>
      <c r="N28" s="37">
        <f t="shared" si="4"/>
        <v>16.068000000000001</v>
      </c>
      <c r="O28" s="38">
        <f t="shared" si="4"/>
        <v>35.286999999999999</v>
      </c>
      <c r="P28" s="38">
        <f t="shared" si="4"/>
        <v>49.206666666666671</v>
      </c>
      <c r="Q28" s="38">
        <f t="shared" si="4"/>
        <v>56.190666666666665</v>
      </c>
      <c r="R28" s="38">
        <f t="shared" si="4"/>
        <v>60.932333333333339</v>
      </c>
      <c r="S28" s="38">
        <f t="shared" si="4"/>
        <v>53.097999999999992</v>
      </c>
      <c r="T28" s="38">
        <f t="shared" si="4"/>
        <v>47.578000000000003</v>
      </c>
      <c r="U28" s="38">
        <f t="shared" si="4"/>
        <v>30.17016666666666</v>
      </c>
      <c r="V28" s="39">
        <f t="shared" si="4"/>
        <v>29.620666666666665</v>
      </c>
      <c r="W28" s="40"/>
    </row>
    <row r="29" spans="1:32" ht="33.75" customHeight="1" x14ac:dyDescent="0.35">
      <c r="A29" s="96" t="s">
        <v>22</v>
      </c>
      <c r="B29" s="41">
        <f t="shared" ref="B29:C29" si="5">((B27*B26)*7)/1000</f>
        <v>237.90549999999999</v>
      </c>
      <c r="C29" s="42">
        <f t="shared" si="5"/>
        <v>165.2</v>
      </c>
      <c r="D29" s="42">
        <f>((D27*D26)*7)/1000</f>
        <v>165.2</v>
      </c>
      <c r="E29" s="42">
        <f>((E27*E26)*7)/1000</f>
        <v>201.66300000000001</v>
      </c>
      <c r="F29" s="42">
        <f t="shared" ref="F29:G29" si="6">((F27*F26)*7)/1000</f>
        <v>202.0095</v>
      </c>
      <c r="G29" s="42">
        <f t="shared" si="6"/>
        <v>230.86</v>
      </c>
      <c r="H29" s="42">
        <f>((H27*H26)*7)/1000</f>
        <v>231.1995</v>
      </c>
      <c r="I29" s="42">
        <f t="shared" ref="I29:J29" si="7">((I27*I26)*7)/1000</f>
        <v>187.488</v>
      </c>
      <c r="J29" s="42">
        <f t="shared" si="7"/>
        <v>188.16</v>
      </c>
      <c r="K29" s="42">
        <f>((K27*K26)*7)/1000</f>
        <v>253.988</v>
      </c>
      <c r="L29" s="42">
        <f>((L27*L26)*7)/1000</f>
        <v>138.50899999999999</v>
      </c>
      <c r="M29" s="42">
        <f t="shared" ref="M29" si="8">((M27*M26)*7)/1000</f>
        <v>126.294</v>
      </c>
      <c r="N29" s="41">
        <f>((N27*N26)*7)/1000</f>
        <v>76.804000000000002</v>
      </c>
      <c r="O29" s="42">
        <f>((O27*O26)*7)/1000</f>
        <v>168.86099999999999</v>
      </c>
      <c r="P29" s="42">
        <f t="shared" ref="P29:V29" si="9">((P27*P26)*7)/1000</f>
        <v>235.62</v>
      </c>
      <c r="Q29" s="42">
        <f t="shared" si="9"/>
        <v>275.77199999999999</v>
      </c>
      <c r="R29" s="43">
        <f t="shared" si="9"/>
        <v>300.79700000000003</v>
      </c>
      <c r="S29" s="43">
        <f t="shared" si="9"/>
        <v>262.09399999999999</v>
      </c>
      <c r="T29" s="43">
        <f t="shared" si="9"/>
        <v>234.934</v>
      </c>
      <c r="U29" s="43">
        <f t="shared" si="9"/>
        <v>153.31049999999999</v>
      </c>
      <c r="V29" s="44">
        <f t="shared" si="9"/>
        <v>151.66200000000001</v>
      </c>
      <c r="W29" s="45"/>
    </row>
    <row r="30" spans="1:32" ht="33.75" customHeight="1" thickBot="1" x14ac:dyDescent="0.4">
      <c r="A30" s="97" t="s">
        <v>23</v>
      </c>
      <c r="B30" s="46">
        <f t="shared" ref="B30:C30" si="10">+(B25/B27)/7*1000</f>
        <v>50.499999999999993</v>
      </c>
      <c r="C30" s="47">
        <f t="shared" si="10"/>
        <v>49.999999999999993</v>
      </c>
      <c r="D30" s="47">
        <f>+(D25/D27)/7*1000</f>
        <v>49.999999999999993</v>
      </c>
      <c r="E30" s="47">
        <f t="shared" ref="E30:G30" si="11">+(E25/E27)/7*1000</f>
        <v>49.5</v>
      </c>
      <c r="F30" s="47">
        <f t="shared" si="11"/>
        <v>49.499999999999993</v>
      </c>
      <c r="G30" s="47">
        <f t="shared" si="11"/>
        <v>48.5</v>
      </c>
      <c r="H30" s="47">
        <f>+(H25/H27)/7*1000</f>
        <v>48.5</v>
      </c>
      <c r="I30" s="47">
        <f t="shared" ref="I30:M30" si="12">+(I25/I27)/7*1000</f>
        <v>48</v>
      </c>
      <c r="J30" s="47">
        <f t="shared" si="12"/>
        <v>48</v>
      </c>
      <c r="K30" s="47">
        <f t="shared" si="12"/>
        <v>47</v>
      </c>
      <c r="L30" s="47">
        <f t="shared" si="12"/>
        <v>46.999999999999993</v>
      </c>
      <c r="M30" s="47">
        <f t="shared" si="12"/>
        <v>46.499999999999993</v>
      </c>
      <c r="N30" s="46">
        <f>+(N25/N27)/7*1000</f>
        <v>52</v>
      </c>
      <c r="O30" s="47">
        <f t="shared" ref="O30:V30" si="13">+(O25/O27)/7*1000</f>
        <v>51.000000000000007</v>
      </c>
      <c r="P30" s="47">
        <f t="shared" si="13"/>
        <v>51.000000000000007</v>
      </c>
      <c r="Q30" s="47">
        <f t="shared" si="13"/>
        <v>48.999999999999993</v>
      </c>
      <c r="R30" s="47">
        <f t="shared" si="13"/>
        <v>48.5</v>
      </c>
      <c r="S30" s="47">
        <f t="shared" si="13"/>
        <v>48.499999999999993</v>
      </c>
      <c r="T30" s="47">
        <f t="shared" si="13"/>
        <v>48.5</v>
      </c>
      <c r="U30" s="47">
        <f t="shared" si="13"/>
        <v>46.499999999999993</v>
      </c>
      <c r="V30" s="48">
        <f t="shared" si="13"/>
        <v>45.999999999999993</v>
      </c>
      <c r="W30" s="49"/>
    </row>
    <row r="31" spans="1:32" ht="33.75" customHeight="1" x14ac:dyDescent="0.35">
      <c r="A31" s="50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</row>
    <row r="32" spans="1:32" ht="33.75" customHeight="1" x14ac:dyDescent="0.35">
      <c r="A32" s="50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0"/>
    </row>
    <row r="33" spans="1:30" ht="33.75" customHeight="1" x14ac:dyDescent="0.35">
      <c r="A33" s="50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0"/>
    </row>
    <row r="34" spans="1:30" ht="33.75" customHeight="1" x14ac:dyDescent="0.35">
      <c r="A34" s="50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0"/>
    </row>
    <row r="35" spans="1:30" s="2" customFormat="1" ht="33.75" customHeight="1" thickBot="1" x14ac:dyDescent="0.4"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3"/>
    </row>
    <row r="36" spans="1:30" ht="33.75" customHeight="1" x14ac:dyDescent="0.35">
      <c r="A36" s="88" t="s">
        <v>24</v>
      </c>
      <c r="B36" s="300" t="s">
        <v>8</v>
      </c>
      <c r="C36" s="301"/>
      <c r="D36" s="301"/>
      <c r="E36" s="301"/>
      <c r="F36" s="301"/>
      <c r="G36" s="301"/>
      <c r="H36" s="295"/>
      <c r="I36" s="99"/>
      <c r="J36" s="53" t="s">
        <v>26</v>
      </c>
      <c r="K36" s="107"/>
      <c r="L36" s="301" t="s">
        <v>8</v>
      </c>
      <c r="M36" s="301"/>
      <c r="N36" s="301"/>
      <c r="O36" s="301"/>
      <c r="P36" s="295"/>
      <c r="Q36" s="111"/>
      <c r="R36" s="54"/>
      <c r="S36" s="54"/>
      <c r="T36" s="3"/>
      <c r="U36" s="3"/>
      <c r="V36" s="55"/>
      <c r="W36" s="3"/>
      <c r="X36" s="54"/>
      <c r="Y36" s="54"/>
      <c r="Z36" s="54"/>
      <c r="AA36" s="3"/>
    </row>
    <row r="37" spans="1:30" ht="33.75" customHeight="1" x14ac:dyDescent="0.35">
      <c r="A37" s="89" t="s">
        <v>27</v>
      </c>
      <c r="B37" s="98"/>
      <c r="C37" s="15"/>
      <c r="D37" s="15"/>
      <c r="E37" s="15"/>
      <c r="F37" s="15"/>
      <c r="G37" s="15"/>
      <c r="H37" s="15"/>
      <c r="I37" s="100" t="s">
        <v>10</v>
      </c>
      <c r="K37" s="108"/>
      <c r="L37" s="98"/>
      <c r="M37" s="15"/>
      <c r="N37" s="15"/>
      <c r="O37" s="15"/>
      <c r="P37" s="15"/>
      <c r="Q37" s="100" t="s">
        <v>10</v>
      </c>
      <c r="R37" s="57"/>
      <c r="S37" s="57"/>
      <c r="T37" s="58"/>
      <c r="U37" s="3"/>
      <c r="V37" s="3"/>
      <c r="W37" s="55"/>
      <c r="X37" s="3"/>
      <c r="Y37" s="54"/>
      <c r="Z37" s="54"/>
      <c r="AA37" s="54"/>
    </row>
    <row r="38" spans="1:30" ht="33.75" customHeight="1" x14ac:dyDescent="0.35">
      <c r="A38" s="90" t="s">
        <v>11</v>
      </c>
      <c r="B38" s="78">
        <v>1</v>
      </c>
      <c r="C38" s="20">
        <v>2</v>
      </c>
      <c r="D38" s="20">
        <v>3</v>
      </c>
      <c r="E38" s="20">
        <v>4</v>
      </c>
      <c r="F38" s="20">
        <v>5</v>
      </c>
      <c r="G38" s="20">
        <v>6</v>
      </c>
      <c r="H38" s="20">
        <v>7</v>
      </c>
      <c r="I38" s="100"/>
      <c r="K38" s="109" t="s">
        <v>11</v>
      </c>
      <c r="L38" s="98">
        <v>1</v>
      </c>
      <c r="M38" s="56">
        <v>2</v>
      </c>
      <c r="N38" s="56">
        <v>3</v>
      </c>
      <c r="O38" s="56">
        <v>4</v>
      </c>
      <c r="P38" s="56">
        <v>5</v>
      </c>
      <c r="Q38" s="100"/>
      <c r="R38" s="57"/>
      <c r="S38" s="57"/>
      <c r="T38" s="59"/>
      <c r="U38" s="2"/>
      <c r="V38" s="60"/>
      <c r="W38" s="60"/>
      <c r="X38" s="2"/>
      <c r="Y38" s="2"/>
      <c r="Z38" s="2"/>
      <c r="AA38" s="2"/>
    </row>
    <row r="39" spans="1:30" ht="33.75" customHeight="1" x14ac:dyDescent="0.35">
      <c r="A39" s="91" t="s">
        <v>12</v>
      </c>
      <c r="B39" s="22">
        <v>18.855833333333333</v>
      </c>
      <c r="C39" s="79">
        <v>40.65</v>
      </c>
      <c r="D39" s="79">
        <v>58.37833333333333</v>
      </c>
      <c r="E39" s="79">
        <v>37.303333333333342</v>
      </c>
      <c r="F39" s="79">
        <v>36.725833333333334</v>
      </c>
      <c r="G39" s="79">
        <v>44.924166666666657</v>
      </c>
      <c r="H39" s="79">
        <v>42.754166666666663</v>
      </c>
      <c r="I39" s="101">
        <f t="shared" ref="I39:I46" si="14">SUM(B39:H39)</f>
        <v>279.59166666666664</v>
      </c>
      <c r="J39" s="138"/>
      <c r="K39" s="91" t="s">
        <v>12</v>
      </c>
      <c r="L39" s="79">
        <v>14.3</v>
      </c>
      <c r="M39" s="79">
        <v>7.4</v>
      </c>
      <c r="N39" s="79">
        <v>19.899999999999999</v>
      </c>
      <c r="O39" s="79"/>
      <c r="P39" s="79"/>
      <c r="Q39" s="101">
        <f t="shared" ref="Q39:Q46" si="15">SUM(L39:P39)</f>
        <v>41.6</v>
      </c>
      <c r="R39" s="2"/>
      <c r="S39" s="61"/>
      <c r="T39" s="62"/>
      <c r="U39" s="2"/>
      <c r="V39" s="60"/>
      <c r="W39" s="60"/>
      <c r="X39" s="2"/>
      <c r="Y39" s="2"/>
      <c r="Z39" s="2"/>
      <c r="AA39" s="2"/>
    </row>
    <row r="40" spans="1:30" ht="33.75" customHeight="1" x14ac:dyDescent="0.35">
      <c r="A40" s="92" t="s">
        <v>13</v>
      </c>
      <c r="B40" s="22">
        <v>18.855833333333333</v>
      </c>
      <c r="C40" s="79">
        <v>40.65</v>
      </c>
      <c r="D40" s="79">
        <v>58.37833333333333</v>
      </c>
      <c r="E40" s="79">
        <v>37.303333333333342</v>
      </c>
      <c r="F40" s="79">
        <v>36.725833333333334</v>
      </c>
      <c r="G40" s="79">
        <v>44.924166666666657</v>
      </c>
      <c r="H40" s="79">
        <v>42.754166666666663</v>
      </c>
      <c r="I40" s="101">
        <f t="shared" si="14"/>
        <v>279.59166666666664</v>
      </c>
      <c r="J40" s="2"/>
      <c r="K40" s="92" t="s">
        <v>13</v>
      </c>
      <c r="L40" s="79">
        <v>14.3</v>
      </c>
      <c r="M40" s="79">
        <v>7.4</v>
      </c>
      <c r="N40" s="79">
        <v>19.899999999999999</v>
      </c>
      <c r="O40" s="79"/>
      <c r="P40" s="79"/>
      <c r="Q40" s="101">
        <f t="shared" si="15"/>
        <v>41.6</v>
      </c>
      <c r="R40" s="2"/>
      <c r="S40" s="61"/>
      <c r="T40" s="59"/>
      <c r="U40" s="2"/>
      <c r="V40" s="60"/>
      <c r="W40" s="60"/>
      <c r="X40" s="2"/>
      <c r="Y40" s="2"/>
      <c r="Z40" s="2"/>
      <c r="AA40" s="2"/>
    </row>
    <row r="41" spans="1:30" ht="33.75" customHeight="1" x14ac:dyDescent="0.35">
      <c r="A41" s="91" t="s">
        <v>14</v>
      </c>
      <c r="B41" s="80"/>
      <c r="C41" s="23"/>
      <c r="D41" s="23"/>
      <c r="E41" s="23"/>
      <c r="F41" s="23"/>
      <c r="G41" s="23"/>
      <c r="H41" s="23"/>
      <c r="I41" s="101">
        <f t="shared" si="14"/>
        <v>0</v>
      </c>
      <c r="J41" s="2"/>
      <c r="K41" s="91" t="s">
        <v>14</v>
      </c>
      <c r="L41" s="79"/>
      <c r="M41" s="23"/>
      <c r="N41" s="23"/>
      <c r="O41" s="23"/>
      <c r="P41" s="23"/>
      <c r="Q41" s="101">
        <f t="shared" si="15"/>
        <v>0</v>
      </c>
      <c r="R41" s="2"/>
      <c r="S41" s="61"/>
      <c r="T41" s="52"/>
      <c r="U41" s="2"/>
      <c r="V41" s="60"/>
      <c r="W41" s="60"/>
      <c r="X41" s="2"/>
      <c r="Y41" s="2"/>
      <c r="Z41" s="2"/>
      <c r="AA41" s="2"/>
    </row>
    <row r="42" spans="1:30" ht="33.75" customHeight="1" x14ac:dyDescent="0.35">
      <c r="A42" s="92" t="s">
        <v>15</v>
      </c>
      <c r="B42" s="79">
        <v>19.209444444444443</v>
      </c>
      <c r="C42" s="79">
        <v>41.733333333333327</v>
      </c>
      <c r="D42" s="79">
        <v>61.571944444444455</v>
      </c>
      <c r="E42" s="79">
        <v>39.811111111111103</v>
      </c>
      <c r="F42" s="79">
        <v>40.196111111111115</v>
      </c>
      <c r="G42" s="79">
        <v>48.398055555555565</v>
      </c>
      <c r="H42" s="79">
        <v>47.161388888888894</v>
      </c>
      <c r="I42" s="101">
        <f t="shared" si="14"/>
        <v>298.08138888888891</v>
      </c>
      <c r="J42" s="2"/>
      <c r="K42" s="92" t="s">
        <v>15</v>
      </c>
      <c r="L42" s="79">
        <v>15.1</v>
      </c>
      <c r="M42" s="79">
        <v>7.8</v>
      </c>
      <c r="N42" s="79">
        <v>21</v>
      </c>
      <c r="O42" s="79"/>
      <c r="P42" s="79"/>
      <c r="Q42" s="101">
        <f t="shared" si="15"/>
        <v>43.9</v>
      </c>
      <c r="R42" s="2"/>
      <c r="S42" s="61"/>
      <c r="T42" s="52"/>
      <c r="U42" s="2"/>
      <c r="V42" s="60"/>
      <c r="W42" s="60"/>
      <c r="X42" s="2"/>
      <c r="Y42" s="2"/>
      <c r="Z42" s="2"/>
      <c r="AA42" s="2"/>
    </row>
    <row r="43" spans="1:30" ht="33.75" customHeight="1" x14ac:dyDescent="0.35">
      <c r="A43" s="91" t="s">
        <v>16</v>
      </c>
      <c r="B43" s="79">
        <v>19.209444444444443</v>
      </c>
      <c r="C43" s="79">
        <v>41.733333333333327</v>
      </c>
      <c r="D43" s="79">
        <v>61.571944444444455</v>
      </c>
      <c r="E43" s="79">
        <v>39.811111111111103</v>
      </c>
      <c r="F43" s="79">
        <v>40.196111111111115</v>
      </c>
      <c r="G43" s="79">
        <v>48.398055555555565</v>
      </c>
      <c r="H43" s="79">
        <v>47.161388888888894</v>
      </c>
      <c r="I43" s="101">
        <f t="shared" si="14"/>
        <v>298.08138888888891</v>
      </c>
      <c r="J43" s="2"/>
      <c r="K43" s="91" t="s">
        <v>16</v>
      </c>
      <c r="L43" s="79">
        <v>15.1</v>
      </c>
      <c r="M43" s="79">
        <v>7.9</v>
      </c>
      <c r="N43" s="79">
        <v>21</v>
      </c>
      <c r="O43" s="79"/>
      <c r="P43" s="79"/>
      <c r="Q43" s="101">
        <f t="shared" si="15"/>
        <v>44</v>
      </c>
      <c r="R43" s="2"/>
      <c r="S43" s="61"/>
      <c r="T43" s="52"/>
      <c r="U43" s="2"/>
      <c r="V43" s="60"/>
      <c r="W43" s="60"/>
      <c r="X43" s="2"/>
      <c r="Y43" s="2"/>
      <c r="Z43" s="2"/>
      <c r="AA43" s="2"/>
    </row>
    <row r="44" spans="1:30" ht="33.75" customHeight="1" x14ac:dyDescent="0.35">
      <c r="A44" s="92" t="s">
        <v>17</v>
      </c>
      <c r="B44" s="79"/>
      <c r="C44" s="79"/>
      <c r="D44" s="79"/>
      <c r="E44" s="79"/>
      <c r="F44" s="79"/>
      <c r="G44" s="79"/>
      <c r="H44" s="79"/>
      <c r="I44" s="101">
        <f t="shared" si="14"/>
        <v>0</v>
      </c>
      <c r="J44" s="2"/>
      <c r="K44" s="92" t="s">
        <v>17</v>
      </c>
      <c r="L44" s="79"/>
      <c r="M44" s="79"/>
      <c r="N44" s="79"/>
      <c r="O44" s="79"/>
      <c r="P44" s="79"/>
      <c r="Q44" s="101">
        <f t="shared" si="15"/>
        <v>0</v>
      </c>
      <c r="R44" s="2"/>
      <c r="S44" s="61"/>
      <c r="T44" s="52"/>
      <c r="U44" s="2"/>
      <c r="V44" s="60"/>
      <c r="W44" s="60"/>
      <c r="X44" s="2"/>
      <c r="Y44" s="2"/>
      <c r="Z44" s="2"/>
      <c r="AA44" s="2"/>
    </row>
    <row r="45" spans="1:30" ht="33.75" customHeight="1" x14ac:dyDescent="0.35">
      <c r="A45" s="91" t="s">
        <v>18</v>
      </c>
      <c r="B45" s="79">
        <v>19.209444444444443</v>
      </c>
      <c r="C45" s="79">
        <v>41.733333333333327</v>
      </c>
      <c r="D45" s="79">
        <v>61.571944444444455</v>
      </c>
      <c r="E45" s="79">
        <v>39.811111111111103</v>
      </c>
      <c r="F45" s="79">
        <v>40.196111111111115</v>
      </c>
      <c r="G45" s="79">
        <v>48.398055555555565</v>
      </c>
      <c r="H45" s="79">
        <v>47.161388888888894</v>
      </c>
      <c r="I45" s="101">
        <f t="shared" si="14"/>
        <v>298.08138888888891</v>
      </c>
      <c r="J45" s="2"/>
      <c r="K45" s="91" t="s">
        <v>18</v>
      </c>
      <c r="L45" s="79">
        <v>15.2</v>
      </c>
      <c r="M45" s="79">
        <v>7.9</v>
      </c>
      <c r="N45" s="79">
        <v>21.1</v>
      </c>
      <c r="O45" s="79"/>
      <c r="P45" s="79"/>
      <c r="Q45" s="101">
        <f t="shared" si="15"/>
        <v>44.2</v>
      </c>
      <c r="R45" s="2"/>
      <c r="S45" s="61"/>
      <c r="T45" s="52"/>
      <c r="U45" s="2"/>
      <c r="V45" s="60"/>
      <c r="W45" s="60"/>
      <c r="X45" s="2"/>
      <c r="Y45" s="2"/>
      <c r="Z45" s="2"/>
      <c r="AA45" s="2"/>
    </row>
    <row r="46" spans="1:30" ht="33.75" customHeight="1" x14ac:dyDescent="0.35">
      <c r="A46" s="92" t="s">
        <v>10</v>
      </c>
      <c r="B46" s="81">
        <f t="shared" ref="B46:H46" si="16">SUM(B39:B45)</f>
        <v>95.34</v>
      </c>
      <c r="C46" s="27">
        <f t="shared" si="16"/>
        <v>206.49999999999997</v>
      </c>
      <c r="D46" s="27">
        <f t="shared" si="16"/>
        <v>301.47250000000003</v>
      </c>
      <c r="E46" s="27">
        <f t="shared" si="16"/>
        <v>194.04</v>
      </c>
      <c r="F46" s="27">
        <f t="shared" si="16"/>
        <v>194.04000000000002</v>
      </c>
      <c r="G46" s="27">
        <f t="shared" si="16"/>
        <v>235.04250000000002</v>
      </c>
      <c r="H46" s="27">
        <f t="shared" si="16"/>
        <v>226.99250000000001</v>
      </c>
      <c r="I46" s="101">
        <f t="shared" si="14"/>
        <v>1453.4275</v>
      </c>
      <c r="K46" s="77" t="s">
        <v>10</v>
      </c>
      <c r="L46" s="81">
        <f>SUM(L39:L45)</f>
        <v>74</v>
      </c>
      <c r="M46" s="27">
        <f>SUM(M39:M45)</f>
        <v>38.4</v>
      </c>
      <c r="N46" s="27">
        <f>SUM(N39:N45)</f>
        <v>102.9</v>
      </c>
      <c r="O46" s="27">
        <f>SUM(O39:O45)</f>
        <v>0</v>
      </c>
      <c r="P46" s="27">
        <f>SUM(P39:P45)</f>
        <v>0</v>
      </c>
      <c r="Q46" s="101">
        <f t="shared" si="15"/>
        <v>215.3</v>
      </c>
      <c r="R46" s="61"/>
      <c r="S46" s="61"/>
      <c r="T46" s="2"/>
      <c r="U46" s="2"/>
      <c r="V46" s="2"/>
      <c r="W46" s="2"/>
      <c r="X46" s="2"/>
      <c r="Y46" s="2"/>
      <c r="Z46" s="2"/>
      <c r="AA46" s="2"/>
    </row>
    <row r="47" spans="1:30" ht="33.75" customHeight="1" x14ac:dyDescent="0.35">
      <c r="A47" s="93" t="s">
        <v>19</v>
      </c>
      <c r="B47" s="82">
        <v>60</v>
      </c>
      <c r="C47" s="30">
        <v>59</v>
      </c>
      <c r="D47" s="30">
        <v>57.5</v>
      </c>
      <c r="E47" s="30">
        <v>56</v>
      </c>
      <c r="F47" s="30">
        <v>56</v>
      </c>
      <c r="G47" s="30">
        <v>55.5</v>
      </c>
      <c r="H47" s="30">
        <v>54.5</v>
      </c>
      <c r="I47" s="102">
        <f>+((I46/I48)/7)*1000</f>
        <v>56.637343153300598</v>
      </c>
      <c r="K47" s="110" t="s">
        <v>19</v>
      </c>
      <c r="L47" s="82">
        <v>64.5</v>
      </c>
      <c r="M47" s="30">
        <v>64.5</v>
      </c>
      <c r="N47" s="30">
        <v>64.5</v>
      </c>
      <c r="O47" s="30"/>
      <c r="P47" s="30"/>
      <c r="Q47" s="102">
        <f>+((Q46/Q48)/7)*1000</f>
        <v>64.480383348307882</v>
      </c>
      <c r="R47" s="63"/>
      <c r="S47" s="63"/>
    </row>
    <row r="48" spans="1:30" ht="33.75" customHeight="1" x14ac:dyDescent="0.35">
      <c r="A48" s="94" t="s">
        <v>20</v>
      </c>
      <c r="B48" s="83">
        <v>227</v>
      </c>
      <c r="C48" s="34">
        <v>500</v>
      </c>
      <c r="D48" s="34">
        <v>749</v>
      </c>
      <c r="E48" s="34">
        <v>495</v>
      </c>
      <c r="F48" s="34">
        <v>495</v>
      </c>
      <c r="G48" s="34">
        <v>605</v>
      </c>
      <c r="H48" s="34">
        <v>595</v>
      </c>
      <c r="I48" s="103">
        <f>SUM(B48:H48)</f>
        <v>3666</v>
      </c>
      <c r="J48" s="64"/>
      <c r="K48" s="94" t="s">
        <v>20</v>
      </c>
      <c r="L48" s="106">
        <v>164</v>
      </c>
      <c r="M48" s="65">
        <v>85</v>
      </c>
      <c r="N48" s="65">
        <v>228</v>
      </c>
      <c r="O48" s="65"/>
      <c r="P48" s="65"/>
      <c r="Q48" s="112">
        <f>SUM(L48:P48)</f>
        <v>477</v>
      </c>
      <c r="R48" s="66"/>
      <c r="S48" s="66"/>
    </row>
    <row r="49" spans="1:30" ht="33.75" customHeight="1" x14ac:dyDescent="0.35">
      <c r="A49" s="95" t="s">
        <v>21</v>
      </c>
      <c r="B49" s="84">
        <f t="shared" ref="B49:H49" si="17">((B48*B47)*7/1000-B39-B40)/3</f>
        <v>19.209444444444443</v>
      </c>
      <c r="C49" s="38">
        <f t="shared" si="17"/>
        <v>41.733333333333327</v>
      </c>
      <c r="D49" s="38">
        <f t="shared" si="17"/>
        <v>61.571944444444455</v>
      </c>
      <c r="E49" s="38">
        <f t="shared" si="17"/>
        <v>39.811111111111103</v>
      </c>
      <c r="F49" s="38">
        <f t="shared" si="17"/>
        <v>40.196111111111115</v>
      </c>
      <c r="G49" s="38">
        <f t="shared" si="17"/>
        <v>48.398055555555565</v>
      </c>
      <c r="H49" s="38">
        <f t="shared" si="17"/>
        <v>47.161388888888894</v>
      </c>
      <c r="I49" s="104">
        <f>((I46*1000)/I48)/7</f>
        <v>56.637343153300598</v>
      </c>
      <c r="K49" s="95" t="s">
        <v>21</v>
      </c>
      <c r="L49" s="84">
        <f t="shared" ref="L49:P49" si="18">((L48*L47)*7/1000-L39-L40)/3</f>
        <v>15.148666666666671</v>
      </c>
      <c r="M49" s="38">
        <f t="shared" si="18"/>
        <v>7.8591666666666669</v>
      </c>
      <c r="N49" s="38">
        <f t="shared" si="18"/>
        <v>21.047333333333334</v>
      </c>
      <c r="O49" s="38">
        <f t="shared" si="18"/>
        <v>0</v>
      </c>
      <c r="P49" s="38">
        <f t="shared" si="18"/>
        <v>0</v>
      </c>
      <c r="Q49" s="113">
        <f>((Q46*1000)/Q48)/7</f>
        <v>64.480383348307882</v>
      </c>
      <c r="R49" s="66"/>
      <c r="S49" s="66"/>
    </row>
    <row r="50" spans="1:30" ht="33.75" customHeight="1" x14ac:dyDescent="0.35">
      <c r="A50" s="96" t="s">
        <v>22</v>
      </c>
      <c r="B50" s="85">
        <f t="shared" ref="B50:H50" si="19">((B48*B47)*7)/1000</f>
        <v>95.34</v>
      </c>
      <c r="C50" s="42">
        <f t="shared" si="19"/>
        <v>206.5</v>
      </c>
      <c r="D50" s="42">
        <f t="shared" si="19"/>
        <v>301.47250000000003</v>
      </c>
      <c r="E50" s="42">
        <f t="shared" si="19"/>
        <v>194.04</v>
      </c>
      <c r="F50" s="42">
        <f t="shared" si="19"/>
        <v>194.04</v>
      </c>
      <c r="G50" s="42">
        <f t="shared" si="19"/>
        <v>235.04249999999999</v>
      </c>
      <c r="H50" s="42">
        <f t="shared" si="19"/>
        <v>226.99250000000001</v>
      </c>
      <c r="I50" s="87"/>
      <c r="K50" s="96" t="s">
        <v>22</v>
      </c>
      <c r="L50" s="85">
        <f>((L48*L47)*7)/1000</f>
        <v>74.046000000000006</v>
      </c>
      <c r="M50" s="42">
        <f>((M48*M47)*7)/1000</f>
        <v>38.377499999999998</v>
      </c>
      <c r="N50" s="42">
        <f>((N48*N47)*7)/1000</f>
        <v>102.94199999999999</v>
      </c>
      <c r="O50" s="42">
        <f>((O48*O47)*7)/1000</f>
        <v>0</v>
      </c>
      <c r="P50" s="42">
        <f>((P48*P47)*7)/1000</f>
        <v>0</v>
      </c>
      <c r="Q50" s="114"/>
    </row>
    <row r="51" spans="1:30" ht="33.75" customHeight="1" thickBot="1" x14ac:dyDescent="0.4">
      <c r="A51" s="97" t="s">
        <v>23</v>
      </c>
      <c r="B51" s="86">
        <f t="shared" ref="B51:H51" si="20">+(B46/B48)/7*1000</f>
        <v>60.000000000000007</v>
      </c>
      <c r="C51" s="47">
        <f t="shared" si="20"/>
        <v>58.999999999999993</v>
      </c>
      <c r="D51" s="47">
        <f t="shared" si="20"/>
        <v>57.5</v>
      </c>
      <c r="E51" s="47">
        <f t="shared" si="20"/>
        <v>55.999999999999993</v>
      </c>
      <c r="F51" s="47">
        <f t="shared" si="20"/>
        <v>56</v>
      </c>
      <c r="G51" s="47">
        <f t="shared" si="20"/>
        <v>55.5</v>
      </c>
      <c r="H51" s="47">
        <f t="shared" si="20"/>
        <v>54.5</v>
      </c>
      <c r="I51" s="105"/>
      <c r="J51" s="50"/>
      <c r="K51" s="97" t="s">
        <v>23</v>
      </c>
      <c r="L51" s="86">
        <f>+(L46/L48)/7*1000</f>
        <v>64.459930313588842</v>
      </c>
      <c r="M51" s="47">
        <f>+(M46/M48)/7*1000</f>
        <v>64.537815126050418</v>
      </c>
      <c r="N51" s="47">
        <f>+(N46/N48)/7*1000</f>
        <v>64.473684210526315</v>
      </c>
      <c r="O51" s="47" t="e">
        <f>+(O46/O48)/7*1000</f>
        <v>#DIV/0!</v>
      </c>
      <c r="P51" s="47" t="e">
        <f>+(P46/P48)/7*1000</f>
        <v>#DIV/0!</v>
      </c>
      <c r="Q51" s="48"/>
      <c r="R51" s="51"/>
      <c r="S51" s="51"/>
    </row>
    <row r="52" spans="1:30" ht="33.75" customHeight="1" x14ac:dyDescent="0.35">
      <c r="A52" s="50"/>
      <c r="B52" s="13"/>
      <c r="C52" s="13"/>
      <c r="D52" s="13"/>
      <c r="E52" s="13"/>
      <c r="F52" s="13"/>
      <c r="G52" s="13"/>
      <c r="H52" s="50"/>
      <c r="I52" s="50"/>
      <c r="J52" s="50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2"/>
      <c r="V52" s="2"/>
      <c r="W52" s="2"/>
      <c r="X52" s="2"/>
      <c r="Y52" s="2"/>
    </row>
    <row r="53" spans="1:30" ht="33.75" customHeight="1" x14ac:dyDescent="0.35">
      <c r="A53" s="50"/>
      <c r="B53" s="51"/>
      <c r="C53" s="51"/>
      <c r="D53" s="51"/>
      <c r="E53" s="51"/>
      <c r="F53" s="51"/>
      <c r="G53" s="51"/>
      <c r="H53" s="50"/>
      <c r="I53" s="50"/>
      <c r="J53" s="51"/>
      <c r="K53" s="51"/>
      <c r="L53" s="51"/>
      <c r="M53" s="51"/>
      <c r="N53" s="51"/>
      <c r="O53" s="51"/>
      <c r="P53" s="51"/>
      <c r="Q53" s="51"/>
      <c r="R53" s="52"/>
      <c r="S53" s="52"/>
      <c r="T53" s="52"/>
      <c r="U53" s="2"/>
      <c r="V53" s="2"/>
      <c r="W53" s="2"/>
      <c r="X53" s="2"/>
      <c r="AB53" s="3"/>
    </row>
    <row r="54" spans="1:30" ht="33.75" customHeight="1" thickBot="1" x14ac:dyDescent="0.4">
      <c r="A54" s="67"/>
      <c r="B54" s="68"/>
      <c r="C54" s="68"/>
      <c r="D54" s="68"/>
      <c r="E54" s="68"/>
      <c r="F54" s="68"/>
      <c r="G54" s="68"/>
      <c r="H54" s="68"/>
      <c r="I54" s="68"/>
      <c r="J54" s="302"/>
      <c r="K54" s="302"/>
      <c r="L54" s="68"/>
      <c r="M54" s="68"/>
      <c r="N54" s="68"/>
      <c r="O54" s="69"/>
      <c r="T54" s="52"/>
      <c r="U54" s="52"/>
      <c r="V54" s="52"/>
      <c r="W54" s="2"/>
      <c r="X54" s="2"/>
      <c r="Y54" s="2"/>
      <c r="Z54" s="2"/>
      <c r="AB54" s="2"/>
      <c r="AC54" s="2"/>
      <c r="AD54" s="2"/>
    </row>
    <row r="55" spans="1:30" ht="33.75" customHeight="1" x14ac:dyDescent="0.35">
      <c r="A55" s="118" t="s">
        <v>28</v>
      </c>
      <c r="B55" s="300" t="s">
        <v>25</v>
      </c>
      <c r="C55" s="301"/>
      <c r="D55" s="301"/>
      <c r="E55" s="301"/>
      <c r="F55" s="295"/>
      <c r="G55" s="115"/>
      <c r="H55" s="70"/>
      <c r="I55" s="70"/>
      <c r="J55" s="71"/>
      <c r="K55" s="71"/>
      <c r="T55" s="52"/>
      <c r="U55" s="52"/>
      <c r="V55" s="52"/>
      <c r="W55" s="2"/>
      <c r="X55" s="2"/>
      <c r="Y55" s="2"/>
      <c r="Z55" s="2"/>
      <c r="AB55" s="2"/>
      <c r="AC55" s="2"/>
      <c r="AD55" s="2"/>
    </row>
    <row r="56" spans="1:30" ht="33.75" customHeight="1" x14ac:dyDescent="0.35">
      <c r="A56" s="89" t="s">
        <v>27</v>
      </c>
      <c r="B56" s="98"/>
      <c r="C56" s="15"/>
      <c r="D56" s="15"/>
      <c r="E56" s="15"/>
      <c r="F56" s="15"/>
      <c r="G56" s="100" t="s">
        <v>10</v>
      </c>
      <c r="I56" s="54"/>
      <c r="J56" s="54"/>
      <c r="K56" s="54"/>
      <c r="L56" s="54"/>
      <c r="M56" s="72"/>
      <c r="N56" s="72"/>
      <c r="O56" s="72"/>
      <c r="P56" s="54"/>
      <c r="Q56" s="54"/>
      <c r="R56" s="73"/>
      <c r="S56" s="73"/>
      <c r="T56" s="73"/>
      <c r="U56" s="2"/>
      <c r="V56" s="2"/>
      <c r="W56" s="2"/>
      <c r="X56" s="2"/>
      <c r="Z56" s="2"/>
      <c r="AA56" s="2"/>
      <c r="AB56" s="2"/>
    </row>
    <row r="57" spans="1:30" ht="33.75" customHeight="1" x14ac:dyDescent="0.35">
      <c r="A57" s="89" t="s">
        <v>11</v>
      </c>
      <c r="B57" s="98">
        <v>1</v>
      </c>
      <c r="C57" s="56">
        <v>2</v>
      </c>
      <c r="D57" s="56">
        <v>3</v>
      </c>
      <c r="E57" s="56">
        <v>4</v>
      </c>
      <c r="F57" s="56">
        <v>5</v>
      </c>
      <c r="G57" s="100"/>
      <c r="H57" s="54"/>
      <c r="I57" s="54"/>
      <c r="J57" s="54"/>
      <c r="K57" s="54"/>
      <c r="L57" s="54"/>
      <c r="M57" s="72"/>
      <c r="N57" s="72"/>
      <c r="O57" s="72"/>
      <c r="P57" s="54"/>
      <c r="Q57" s="54"/>
      <c r="R57" s="73"/>
      <c r="S57" s="73"/>
      <c r="T57" s="73"/>
      <c r="U57" s="2"/>
      <c r="V57" s="2"/>
      <c r="W57" s="2"/>
      <c r="X57" s="2"/>
      <c r="Y57" s="2"/>
      <c r="Z57" s="2"/>
      <c r="AA57" s="2"/>
      <c r="AB57" s="2"/>
    </row>
    <row r="58" spans="1:30" ht="33.75" customHeight="1" x14ac:dyDescent="0.35">
      <c r="A58" s="91" t="s">
        <v>12</v>
      </c>
      <c r="B58" s="79">
        <v>37.1</v>
      </c>
      <c r="C58" s="79">
        <v>45</v>
      </c>
      <c r="D58" s="79">
        <v>36.4</v>
      </c>
      <c r="E58" s="79">
        <v>33.799999999999997</v>
      </c>
      <c r="F58" s="79"/>
      <c r="G58" s="101">
        <f t="shared" ref="G58:G65" si="21">SUM(B58:F58)</f>
        <v>152.30000000000001</v>
      </c>
      <c r="H58" s="74"/>
      <c r="I58" s="2"/>
      <c r="J58" s="54"/>
      <c r="K58" s="54"/>
      <c r="L58" s="54"/>
      <c r="M58" s="72"/>
      <c r="N58" s="72"/>
      <c r="O58" s="72"/>
      <c r="P58" s="54"/>
      <c r="Q58" s="54"/>
      <c r="R58" s="73"/>
      <c r="S58" s="73"/>
      <c r="T58" s="73"/>
      <c r="U58" s="2"/>
      <c r="V58" s="2"/>
      <c r="W58" s="2"/>
      <c r="X58" s="2"/>
      <c r="Y58" s="2"/>
      <c r="Z58" s="2"/>
      <c r="AA58" s="2"/>
      <c r="AB58" s="2"/>
    </row>
    <row r="59" spans="1:30" ht="33.75" customHeight="1" x14ac:dyDescent="0.35">
      <c r="A59" s="92" t="s">
        <v>13</v>
      </c>
      <c r="B59" s="79">
        <v>37.1</v>
      </c>
      <c r="C59" s="79">
        <v>45</v>
      </c>
      <c r="D59" s="79">
        <v>36.4</v>
      </c>
      <c r="E59" s="79">
        <v>33.799999999999997</v>
      </c>
      <c r="F59" s="79"/>
      <c r="G59" s="101">
        <f t="shared" si="21"/>
        <v>152.30000000000001</v>
      </c>
      <c r="H59" s="74"/>
      <c r="I59" s="2"/>
      <c r="J59" s="54"/>
      <c r="K59" s="54"/>
      <c r="L59" s="54"/>
      <c r="M59" s="72"/>
      <c r="N59" s="72"/>
      <c r="O59" s="72"/>
      <c r="P59" s="54"/>
      <c r="Q59" s="54"/>
      <c r="R59" s="73"/>
      <c r="S59" s="73"/>
      <c r="T59" s="73"/>
      <c r="U59" s="2"/>
      <c r="V59" s="2"/>
      <c r="W59" s="2"/>
      <c r="X59" s="2"/>
      <c r="Y59" s="2"/>
      <c r="Z59" s="2"/>
      <c r="AA59" s="2"/>
      <c r="AB59" s="2"/>
    </row>
    <row r="60" spans="1:30" ht="33.75" customHeight="1" x14ac:dyDescent="0.35">
      <c r="A60" s="91" t="s">
        <v>14</v>
      </c>
      <c r="B60" s="79"/>
      <c r="C60" s="23"/>
      <c r="D60" s="23"/>
      <c r="E60" s="23"/>
      <c r="F60" s="23"/>
      <c r="G60" s="101">
        <f t="shared" si="21"/>
        <v>0</v>
      </c>
      <c r="H60" s="74"/>
      <c r="I60" s="2"/>
      <c r="J60" s="54"/>
      <c r="K60" s="54"/>
      <c r="L60" s="54"/>
      <c r="M60" s="72"/>
      <c r="N60" s="72"/>
      <c r="O60" s="72"/>
      <c r="P60" s="54"/>
      <c r="Q60" s="54"/>
      <c r="R60" s="73"/>
      <c r="S60" s="73"/>
      <c r="T60" s="73"/>
      <c r="U60" s="2"/>
      <c r="V60" s="2"/>
      <c r="W60" s="2"/>
      <c r="X60" s="2"/>
      <c r="Y60" s="2"/>
      <c r="Z60" s="2"/>
      <c r="AA60" s="2"/>
      <c r="AB60" s="2"/>
    </row>
    <row r="61" spans="1:30" ht="33.75" customHeight="1" x14ac:dyDescent="0.35">
      <c r="A61" s="92" t="s">
        <v>15</v>
      </c>
      <c r="B61" s="79">
        <v>39.5</v>
      </c>
      <c r="C61" s="79">
        <v>48</v>
      </c>
      <c r="D61" s="79">
        <v>38.799999999999997</v>
      </c>
      <c r="E61" s="79">
        <v>36.1</v>
      </c>
      <c r="F61" s="79"/>
      <c r="G61" s="101">
        <f t="shared" si="21"/>
        <v>162.4</v>
      </c>
      <c r="H61" s="74"/>
      <c r="I61" s="2"/>
      <c r="J61" s="54"/>
      <c r="K61" s="54"/>
      <c r="L61" s="54"/>
      <c r="M61" s="72"/>
      <c r="N61" s="72"/>
      <c r="O61" s="72"/>
      <c r="P61" s="54"/>
      <c r="Q61" s="54"/>
      <c r="R61" s="73"/>
      <c r="S61" s="73"/>
      <c r="T61" s="73"/>
      <c r="U61" s="3"/>
      <c r="V61" s="3"/>
      <c r="W61" s="2"/>
      <c r="X61" s="2"/>
      <c r="Y61" s="2"/>
      <c r="Z61" s="2"/>
      <c r="AA61" s="2"/>
      <c r="AB61" s="2"/>
    </row>
    <row r="62" spans="1:30" ht="33.75" customHeight="1" x14ac:dyDescent="0.35">
      <c r="A62" s="91" t="s">
        <v>16</v>
      </c>
      <c r="B62" s="79">
        <v>39.5</v>
      </c>
      <c r="C62" s="79">
        <v>48</v>
      </c>
      <c r="D62" s="79">
        <v>38.9</v>
      </c>
      <c r="E62" s="79">
        <v>36.1</v>
      </c>
      <c r="F62" s="79"/>
      <c r="G62" s="101">
        <f t="shared" si="21"/>
        <v>162.5</v>
      </c>
      <c r="H62" s="74"/>
      <c r="I62" s="2"/>
      <c r="J62" s="54"/>
      <c r="K62" s="54"/>
      <c r="L62" s="54"/>
      <c r="M62" s="72"/>
      <c r="N62" s="72"/>
      <c r="O62" s="72"/>
      <c r="P62" s="54"/>
      <c r="Q62" s="54"/>
      <c r="R62" s="73"/>
      <c r="S62" s="73"/>
      <c r="T62" s="73"/>
      <c r="U62" s="3"/>
      <c r="V62" s="3"/>
      <c r="W62" s="2"/>
      <c r="X62" s="2"/>
      <c r="Y62" s="2"/>
      <c r="Z62" s="2"/>
      <c r="AA62" s="2"/>
      <c r="AB62" s="2"/>
    </row>
    <row r="63" spans="1:30" ht="33.75" customHeight="1" x14ac:dyDescent="0.35">
      <c r="A63" s="92" t="s">
        <v>17</v>
      </c>
      <c r="B63" s="79"/>
      <c r="C63" s="79"/>
      <c r="D63" s="79"/>
      <c r="E63" s="79"/>
      <c r="F63" s="79"/>
      <c r="G63" s="101">
        <f t="shared" si="21"/>
        <v>0</v>
      </c>
      <c r="H63" s="74"/>
      <c r="I63" s="2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3"/>
      <c r="V63" s="3"/>
      <c r="Y63" s="2"/>
      <c r="Z63" s="2"/>
      <c r="AA63" s="2"/>
      <c r="AB63" s="2"/>
    </row>
    <row r="64" spans="1:30" ht="33.75" customHeight="1" x14ac:dyDescent="0.35">
      <c r="A64" s="91" t="s">
        <v>18</v>
      </c>
      <c r="B64" s="79">
        <v>39.6</v>
      </c>
      <c r="C64" s="79">
        <v>48</v>
      </c>
      <c r="D64" s="79">
        <v>38.9</v>
      </c>
      <c r="E64" s="79">
        <v>36.1</v>
      </c>
      <c r="F64" s="79"/>
      <c r="G64" s="101">
        <f t="shared" si="21"/>
        <v>162.6</v>
      </c>
      <c r="H64" s="74"/>
      <c r="I64" s="2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3"/>
      <c r="V64" s="3"/>
      <c r="Y64" s="2"/>
      <c r="Z64" s="2"/>
      <c r="AA64" s="2"/>
      <c r="AB64" s="2"/>
    </row>
    <row r="65" spans="1:28" ht="33.75" customHeight="1" x14ac:dyDescent="0.35">
      <c r="A65" s="119" t="s">
        <v>10</v>
      </c>
      <c r="B65" s="81">
        <f>SUM(B58:B64)</f>
        <v>192.79999999999998</v>
      </c>
      <c r="C65" s="27">
        <f t="shared" ref="C65:F65" si="22">SUM(C58:C64)</f>
        <v>234</v>
      </c>
      <c r="D65" s="27">
        <f t="shared" si="22"/>
        <v>189.4</v>
      </c>
      <c r="E65" s="27">
        <f t="shared" si="22"/>
        <v>175.89999999999998</v>
      </c>
      <c r="F65" s="27">
        <f t="shared" si="22"/>
        <v>0</v>
      </c>
      <c r="G65" s="101">
        <f t="shared" si="21"/>
        <v>792.09999999999991</v>
      </c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3"/>
      <c r="V65" s="3"/>
      <c r="W65" s="3"/>
      <c r="X65" s="3"/>
      <c r="Y65" s="2"/>
      <c r="Z65" s="2"/>
      <c r="AA65" s="2"/>
      <c r="AB65" s="2"/>
    </row>
    <row r="66" spans="1:28" ht="33.75" customHeight="1" x14ac:dyDescent="0.35">
      <c r="A66" s="93" t="s">
        <v>19</v>
      </c>
      <c r="B66" s="82">
        <v>71</v>
      </c>
      <c r="C66" s="30">
        <v>71</v>
      </c>
      <c r="D66" s="30">
        <v>71</v>
      </c>
      <c r="E66" s="30">
        <v>71</v>
      </c>
      <c r="F66" s="30"/>
      <c r="G66" s="102">
        <f>+((G65/G67)/7)*1000</f>
        <v>70.989424628069543</v>
      </c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3"/>
      <c r="V66" s="3"/>
      <c r="W66" s="3"/>
      <c r="X66" s="3"/>
      <c r="Y66" s="2"/>
      <c r="Z66" s="2"/>
      <c r="AA66" s="2"/>
      <c r="AB66" s="2"/>
    </row>
    <row r="67" spans="1:28" ht="33.75" customHeight="1" x14ac:dyDescent="0.35">
      <c r="A67" s="94" t="s">
        <v>20</v>
      </c>
      <c r="B67" s="106">
        <v>388</v>
      </c>
      <c r="C67" s="65">
        <v>471</v>
      </c>
      <c r="D67" s="65">
        <v>381</v>
      </c>
      <c r="E67" s="65">
        <v>354</v>
      </c>
      <c r="F67" s="65"/>
      <c r="G67" s="112">
        <f>SUM(B67:F67)</f>
        <v>1594</v>
      </c>
      <c r="I67" s="75"/>
      <c r="M67" s="3"/>
      <c r="N67" s="3"/>
      <c r="O67" s="3"/>
      <c r="P67" s="3"/>
      <c r="Q67" s="3"/>
    </row>
    <row r="68" spans="1:28" ht="33.75" customHeight="1" x14ac:dyDescent="0.35">
      <c r="A68" s="95" t="s">
        <v>21</v>
      </c>
      <c r="B68" s="84">
        <f t="shared" ref="B68:F68" si="23">((B67*B66)*7/1000-B58-B59)/3</f>
        <v>39.545333333333339</v>
      </c>
      <c r="C68" s="38">
        <f t="shared" si="23"/>
        <v>48.028999999999996</v>
      </c>
      <c r="D68" s="38">
        <f t="shared" si="23"/>
        <v>38.852333333333327</v>
      </c>
      <c r="E68" s="38">
        <f t="shared" si="23"/>
        <v>36.112666666666662</v>
      </c>
      <c r="F68" s="38">
        <f t="shared" si="23"/>
        <v>0</v>
      </c>
      <c r="G68" s="116">
        <f>((G65*1000)/G67)/7</f>
        <v>70.989424628069543</v>
      </c>
      <c r="M68" s="3"/>
      <c r="N68" s="3"/>
      <c r="O68" s="3"/>
      <c r="P68" s="3"/>
      <c r="Q68" s="3"/>
    </row>
    <row r="69" spans="1:28" ht="33.75" customHeight="1" x14ac:dyDescent="0.35">
      <c r="A69" s="96" t="s">
        <v>22</v>
      </c>
      <c r="B69" s="85">
        <f>((B67*B66)*7)/1000</f>
        <v>192.83600000000001</v>
      </c>
      <c r="C69" s="42">
        <f>((C67*C66)*7)/1000</f>
        <v>234.08699999999999</v>
      </c>
      <c r="D69" s="42">
        <f>((D67*D66)*7)/1000</f>
        <v>189.357</v>
      </c>
      <c r="E69" s="42">
        <f>((E67*E66)*7)/1000</f>
        <v>175.93799999999999</v>
      </c>
      <c r="F69" s="42">
        <f>((F67*F66)*7)/1000</f>
        <v>0</v>
      </c>
      <c r="G69" s="87"/>
      <c r="H69" s="50"/>
      <c r="Q69" s="3"/>
    </row>
    <row r="70" spans="1:28" ht="33.75" customHeight="1" thickBot="1" x14ac:dyDescent="0.4">
      <c r="A70" s="97" t="s">
        <v>23</v>
      </c>
      <c r="B70" s="86">
        <f>+(B65/B67)/7*1000</f>
        <v>70.986745213549341</v>
      </c>
      <c r="C70" s="47">
        <f>+(C65/C67)/7*1000</f>
        <v>70.973612374886272</v>
      </c>
      <c r="D70" s="47">
        <f>+(D65/D67)/7*1000</f>
        <v>71.016122984626918</v>
      </c>
      <c r="E70" s="47">
        <f>+(E65/E67)/7*1000</f>
        <v>70.984665052461665</v>
      </c>
      <c r="F70" s="47" t="e">
        <f>+(F65/F67)/7*1000</f>
        <v>#DIV/0!</v>
      </c>
      <c r="G70" s="117"/>
      <c r="Q70" s="3"/>
    </row>
    <row r="71" spans="1:28" ht="33.75" customHeight="1" x14ac:dyDescent="0.35"/>
    <row r="72" spans="1:28" ht="33.75" customHeight="1" x14ac:dyDescent="0.35">
      <c r="B72" s="54"/>
      <c r="C72" s="54"/>
      <c r="D72" s="54"/>
      <c r="E72" s="54"/>
      <c r="F72" s="54"/>
      <c r="G72" s="54"/>
      <c r="H72" s="54"/>
      <c r="I72" s="66"/>
    </row>
    <row r="73" spans="1:28" ht="33.75" customHeight="1" x14ac:dyDescent="0.35"/>
    <row r="74" spans="1:28" ht="33.75" customHeight="1" x14ac:dyDescent="0.35">
      <c r="A74" s="54"/>
      <c r="B74" s="73"/>
      <c r="C74" s="73"/>
      <c r="D74" s="73"/>
      <c r="E74" s="73"/>
      <c r="F74" s="73"/>
      <c r="G74" s="73"/>
      <c r="H74" s="54"/>
      <c r="I74" s="54"/>
      <c r="J74" s="54"/>
    </row>
    <row r="75" spans="1:28" ht="33.75" customHeight="1" x14ac:dyDescent="0.35">
      <c r="A75" s="54"/>
      <c r="B75" s="54"/>
      <c r="C75" s="54"/>
      <c r="D75" s="54"/>
      <c r="E75" s="54"/>
      <c r="F75" s="54"/>
      <c r="G75" s="54"/>
      <c r="H75" s="54"/>
      <c r="I75" s="54"/>
      <c r="J75" s="54"/>
    </row>
    <row r="76" spans="1:28" ht="33.75" customHeight="1" x14ac:dyDescent="0.35">
      <c r="A76" s="54"/>
      <c r="B76" s="54"/>
      <c r="C76" s="54"/>
      <c r="D76" s="54"/>
      <c r="E76" s="54"/>
      <c r="F76" s="54"/>
      <c r="G76" s="54"/>
      <c r="H76" s="54"/>
      <c r="I76" s="54"/>
      <c r="J76" s="54"/>
    </row>
    <row r="77" spans="1:28" ht="33.75" customHeight="1" x14ac:dyDescent="0.35">
      <c r="A77" s="54"/>
      <c r="B77" s="54"/>
      <c r="C77" s="54"/>
      <c r="D77" s="54"/>
      <c r="E77" s="54"/>
      <c r="F77" s="54"/>
      <c r="G77" s="54"/>
      <c r="H77" s="54"/>
      <c r="I77" s="54"/>
      <c r="J77" s="54"/>
    </row>
    <row r="78" spans="1:28" ht="33.75" customHeight="1" x14ac:dyDescent="0.35">
      <c r="A78" s="54"/>
      <c r="B78" s="54"/>
      <c r="C78" s="54"/>
      <c r="D78" s="54"/>
      <c r="E78" s="54"/>
      <c r="F78" s="54"/>
      <c r="G78" s="54"/>
      <c r="H78" s="54"/>
      <c r="I78" s="54"/>
      <c r="J78" s="54"/>
    </row>
    <row r="79" spans="1:28" ht="33.75" customHeight="1" x14ac:dyDescent="0.35">
      <c r="A79" s="54"/>
      <c r="B79" s="54"/>
      <c r="C79" s="54"/>
      <c r="D79" s="54"/>
      <c r="E79" s="54"/>
      <c r="F79" s="54"/>
      <c r="G79" s="54"/>
      <c r="H79" s="54"/>
      <c r="I79" s="54"/>
      <c r="J79" s="54"/>
    </row>
    <row r="80" spans="1:28" ht="33.75" customHeight="1" x14ac:dyDescent="0.35"/>
    <row r="81" ht="33.75" customHeight="1" x14ac:dyDescent="0.35"/>
    <row r="82" ht="33.75" customHeight="1" x14ac:dyDescent="0.35"/>
    <row r="83" ht="33.75" customHeight="1" x14ac:dyDescent="0.35"/>
    <row r="84" ht="33.75" customHeight="1" x14ac:dyDescent="0.35"/>
    <row r="85" ht="33.75" customHeight="1" x14ac:dyDescent="0.35"/>
    <row r="86" ht="33.75" customHeight="1" x14ac:dyDescent="0.35"/>
    <row r="87" ht="33.75" customHeight="1" x14ac:dyDescent="0.35"/>
    <row r="88" ht="33.75" customHeight="1" x14ac:dyDescent="0.35"/>
    <row r="89" ht="33.75" customHeight="1" x14ac:dyDescent="0.35"/>
    <row r="90" ht="33.75" customHeight="1" x14ac:dyDescent="0.35"/>
    <row r="91" ht="33.75" customHeight="1" x14ac:dyDescent="0.35"/>
    <row r="92" ht="33.75" customHeight="1" x14ac:dyDescent="0.35"/>
    <row r="93" ht="33.75" customHeight="1" x14ac:dyDescent="0.35"/>
    <row r="94" ht="33.75" customHeight="1" x14ac:dyDescent="0.35"/>
    <row r="95" ht="33.75" customHeight="1" x14ac:dyDescent="0.35"/>
    <row r="96" ht="33.75" customHeight="1" x14ac:dyDescent="0.35"/>
    <row r="97" ht="33.75" customHeight="1" x14ac:dyDescent="0.35"/>
    <row r="98" ht="33.75" customHeight="1" x14ac:dyDescent="0.35"/>
    <row r="99" ht="33.75" customHeight="1" x14ac:dyDescent="0.35"/>
    <row r="100" ht="33.75" customHeight="1" x14ac:dyDescent="0.35"/>
    <row r="101" ht="33.75" customHeight="1" x14ac:dyDescent="0.35"/>
    <row r="102" ht="33.75" customHeight="1" x14ac:dyDescent="0.35"/>
    <row r="103" ht="33.75" customHeight="1" x14ac:dyDescent="0.35"/>
    <row r="104" ht="33.75" customHeight="1" x14ac:dyDescent="0.35"/>
    <row r="105" ht="33.75" customHeight="1" x14ac:dyDescent="0.35"/>
    <row r="106" ht="33.75" customHeight="1" x14ac:dyDescent="0.35"/>
    <row r="107" ht="33.75" customHeight="1" x14ac:dyDescent="0.35"/>
    <row r="108" ht="33.75" customHeight="1" x14ac:dyDescent="0.35"/>
    <row r="109" ht="33.75" customHeight="1" x14ac:dyDescent="0.35"/>
    <row r="110" ht="33.75" customHeight="1" x14ac:dyDescent="0.35"/>
    <row r="111" ht="33.75" customHeight="1" x14ac:dyDescent="0.35"/>
    <row r="112" ht="33.75" customHeight="1" x14ac:dyDescent="0.35"/>
    <row r="113" ht="33.75" customHeight="1" x14ac:dyDescent="0.35"/>
    <row r="114" ht="33.75" customHeight="1" x14ac:dyDescent="0.35"/>
    <row r="115" ht="33.75" customHeight="1" x14ac:dyDescent="0.35"/>
    <row r="116" ht="33.75" customHeight="1" x14ac:dyDescent="0.35"/>
    <row r="117" ht="33.75" customHeight="1" x14ac:dyDescent="0.35"/>
    <row r="118" ht="33.75" customHeight="1" x14ac:dyDescent="0.35"/>
    <row r="119" ht="33.75" customHeight="1" x14ac:dyDescent="0.35"/>
    <row r="120" ht="33.75" customHeight="1" x14ac:dyDescent="0.35"/>
    <row r="121" ht="33.75" customHeight="1" x14ac:dyDescent="0.35"/>
    <row r="122" ht="33.75" customHeight="1" x14ac:dyDescent="0.35"/>
    <row r="123" ht="33.75" customHeight="1" x14ac:dyDescent="0.35"/>
    <row r="124" ht="33.75" customHeight="1" x14ac:dyDescent="0.35"/>
    <row r="125" ht="33.75" customHeight="1" x14ac:dyDescent="0.35"/>
    <row r="126" ht="33.75" customHeight="1" x14ac:dyDescent="0.35"/>
    <row r="127" ht="33.75" customHeight="1" x14ac:dyDescent="0.35"/>
    <row r="128" ht="33.75" customHeight="1" x14ac:dyDescent="0.35"/>
    <row r="129" ht="33.75" customHeight="1" x14ac:dyDescent="0.35"/>
    <row r="130" ht="33.75" customHeight="1" x14ac:dyDescent="0.35"/>
    <row r="131" ht="33.75" customHeight="1" x14ac:dyDescent="0.35"/>
    <row r="132" ht="33.75" customHeight="1" x14ac:dyDescent="0.35"/>
    <row r="133" ht="33.75" customHeight="1" x14ac:dyDescent="0.35"/>
    <row r="134" ht="33.75" customHeight="1" x14ac:dyDescent="0.35"/>
    <row r="135" ht="33.75" customHeight="1" x14ac:dyDescent="0.35"/>
    <row r="136" ht="33.75" customHeight="1" x14ac:dyDescent="0.35"/>
    <row r="137" ht="33.75" customHeight="1" x14ac:dyDescent="0.35"/>
    <row r="138" ht="33.75" customHeight="1" x14ac:dyDescent="0.35"/>
    <row r="139" ht="33.75" customHeight="1" x14ac:dyDescent="0.35"/>
    <row r="140" ht="33.75" customHeight="1" x14ac:dyDescent="0.35"/>
    <row r="141" ht="33.75" customHeight="1" x14ac:dyDescent="0.35"/>
    <row r="142" ht="33.75" customHeight="1" x14ac:dyDescent="0.35"/>
    <row r="143" ht="33.75" customHeight="1" x14ac:dyDescent="0.35"/>
    <row r="144" ht="33.75" customHeight="1" x14ac:dyDescent="0.35"/>
    <row r="145" ht="33.75" customHeight="1" x14ac:dyDescent="0.35"/>
    <row r="146" ht="33.75" customHeight="1" x14ac:dyDescent="0.35"/>
    <row r="147" ht="33.75" customHeight="1" x14ac:dyDescent="0.35"/>
    <row r="148" ht="33.75" customHeight="1" x14ac:dyDescent="0.35"/>
    <row r="149" ht="33.75" customHeight="1" x14ac:dyDescent="0.35"/>
    <row r="150" ht="33.75" customHeight="1" x14ac:dyDescent="0.35"/>
    <row r="151" ht="33.75" customHeight="1" x14ac:dyDescent="0.35"/>
    <row r="152" ht="33.75" customHeight="1" x14ac:dyDescent="0.35"/>
    <row r="153" ht="33.75" customHeight="1" x14ac:dyDescent="0.35"/>
    <row r="154" ht="33.75" customHeight="1" x14ac:dyDescent="0.35"/>
    <row r="155" ht="33.75" customHeight="1" x14ac:dyDescent="0.35"/>
    <row r="156" ht="33.75" customHeight="1" x14ac:dyDescent="0.35"/>
    <row r="157" ht="33.75" customHeight="1" x14ac:dyDescent="0.35"/>
    <row r="158" ht="33.75" customHeight="1" x14ac:dyDescent="0.35"/>
    <row r="159" ht="33.75" customHeight="1" x14ac:dyDescent="0.35"/>
    <row r="160" ht="33.75" customHeight="1" x14ac:dyDescent="0.35"/>
    <row r="161" ht="33.75" customHeight="1" x14ac:dyDescent="0.35"/>
    <row r="162" ht="33.75" customHeight="1" x14ac:dyDescent="0.35"/>
    <row r="163" ht="33.75" customHeight="1" x14ac:dyDescent="0.35"/>
    <row r="164" ht="33.75" customHeight="1" x14ac:dyDescent="0.35"/>
    <row r="165" ht="33.75" customHeight="1" x14ac:dyDescent="0.35"/>
    <row r="166" ht="33.75" customHeight="1" x14ac:dyDescent="0.35"/>
    <row r="167" ht="33.75" customHeight="1" x14ac:dyDescent="0.35"/>
    <row r="168" ht="33.75" customHeight="1" x14ac:dyDescent="0.35"/>
    <row r="169" ht="33.75" customHeight="1" x14ac:dyDescent="0.35"/>
    <row r="170" ht="33.75" customHeight="1" x14ac:dyDescent="0.35"/>
    <row r="171" ht="33.75" customHeight="1" x14ac:dyDescent="0.35"/>
    <row r="172" ht="33.75" customHeight="1" x14ac:dyDescent="0.35"/>
    <row r="173" ht="33.75" customHeight="1" x14ac:dyDescent="0.35"/>
    <row r="174" ht="33.75" customHeight="1" x14ac:dyDescent="0.35"/>
    <row r="175" ht="33.75" customHeight="1" x14ac:dyDescent="0.35"/>
    <row r="176" ht="33.75" customHeight="1" x14ac:dyDescent="0.35"/>
    <row r="177" ht="33.75" customHeight="1" x14ac:dyDescent="0.35"/>
    <row r="178" ht="33.75" customHeight="1" x14ac:dyDescent="0.35"/>
    <row r="179" ht="33.75" customHeight="1" x14ac:dyDescent="0.35"/>
    <row r="180" ht="33.75" customHeight="1" x14ac:dyDescent="0.35"/>
    <row r="181" ht="33.75" customHeight="1" x14ac:dyDescent="0.35"/>
    <row r="182" ht="33.75" customHeight="1" x14ac:dyDescent="0.35"/>
    <row r="183" ht="33.75" customHeight="1" x14ac:dyDescent="0.35"/>
    <row r="184" ht="33.75" customHeight="1" x14ac:dyDescent="0.35"/>
    <row r="185" ht="33.75" customHeight="1" x14ac:dyDescent="0.35"/>
    <row r="186" ht="33.75" customHeight="1" x14ac:dyDescent="0.35"/>
    <row r="187" ht="33.75" customHeight="1" x14ac:dyDescent="0.35"/>
    <row r="188" ht="33.75" customHeight="1" x14ac:dyDescent="0.35"/>
    <row r="189" ht="33.75" customHeight="1" x14ac:dyDescent="0.35"/>
    <row r="190" ht="33.75" customHeight="1" x14ac:dyDescent="0.35"/>
    <row r="191" ht="33.75" customHeight="1" x14ac:dyDescent="0.35"/>
    <row r="192" ht="33.75" customHeight="1" x14ac:dyDescent="0.35"/>
    <row r="193" ht="33.75" customHeight="1" x14ac:dyDescent="0.35"/>
    <row r="194" ht="33.75" customHeight="1" x14ac:dyDescent="0.35"/>
    <row r="195" ht="33.75" customHeight="1" x14ac:dyDescent="0.35"/>
    <row r="196" ht="33.75" customHeight="1" x14ac:dyDescent="0.35"/>
    <row r="197" ht="33.75" customHeight="1" x14ac:dyDescent="0.35"/>
    <row r="198" ht="33.75" customHeight="1" x14ac:dyDescent="0.35"/>
    <row r="199" ht="33.75" customHeight="1" x14ac:dyDescent="0.35"/>
    <row r="200" ht="33.75" customHeight="1" x14ac:dyDescent="0.35"/>
    <row r="201" ht="33.75" customHeight="1" x14ac:dyDescent="0.35"/>
    <row r="202" ht="33.75" customHeight="1" x14ac:dyDescent="0.35"/>
    <row r="203" ht="33.75" customHeight="1" x14ac:dyDescent="0.35"/>
    <row r="204" ht="33.75" customHeight="1" x14ac:dyDescent="0.35"/>
    <row r="205" ht="33.75" customHeight="1" x14ac:dyDescent="0.35"/>
    <row r="206" ht="33.75" customHeight="1" x14ac:dyDescent="0.35"/>
    <row r="207" ht="33.75" customHeight="1" x14ac:dyDescent="0.35"/>
    <row r="208" ht="33.75" customHeight="1" x14ac:dyDescent="0.35"/>
    <row r="209" ht="33.75" customHeight="1" x14ac:dyDescent="0.35"/>
    <row r="210" ht="33.75" customHeight="1" x14ac:dyDescent="0.35"/>
    <row r="211" ht="33.75" customHeight="1" x14ac:dyDescent="0.35"/>
    <row r="212" ht="33.75" customHeight="1" x14ac:dyDescent="0.35"/>
    <row r="213" ht="33.75" customHeight="1" x14ac:dyDescent="0.35"/>
    <row r="214" ht="33.75" customHeight="1" x14ac:dyDescent="0.35"/>
    <row r="215" ht="33.75" customHeight="1" x14ac:dyDescent="0.35"/>
    <row r="216" ht="33.75" customHeight="1" x14ac:dyDescent="0.35"/>
    <row r="217" ht="33.75" customHeight="1" x14ac:dyDescent="0.35"/>
    <row r="218" ht="33.75" customHeight="1" x14ac:dyDescent="0.35"/>
    <row r="219" ht="33.75" customHeight="1" x14ac:dyDescent="0.35"/>
    <row r="220" ht="33.75" customHeight="1" x14ac:dyDescent="0.35"/>
    <row r="221" ht="33.75" customHeight="1" x14ac:dyDescent="0.35"/>
    <row r="222" ht="33.75" customHeight="1" x14ac:dyDescent="0.35"/>
    <row r="223" ht="33.75" customHeight="1" x14ac:dyDescent="0.35"/>
    <row r="224" ht="33.75" customHeight="1" x14ac:dyDescent="0.35"/>
    <row r="225" ht="33.75" customHeight="1" x14ac:dyDescent="0.35"/>
    <row r="226" ht="33.75" customHeight="1" x14ac:dyDescent="0.35"/>
    <row r="227" ht="33.75" customHeight="1" x14ac:dyDescent="0.35"/>
    <row r="228" ht="33.75" customHeight="1" x14ac:dyDescent="0.35"/>
    <row r="229" ht="33.75" customHeight="1" x14ac:dyDescent="0.35"/>
    <row r="230" ht="33.75" customHeight="1" x14ac:dyDescent="0.35"/>
    <row r="231" ht="33.75" customHeight="1" x14ac:dyDescent="0.35"/>
    <row r="232" ht="33.75" customHeight="1" x14ac:dyDescent="0.35"/>
    <row r="233" ht="33.75" customHeight="1" x14ac:dyDescent="0.35"/>
    <row r="234" ht="33.75" customHeight="1" x14ac:dyDescent="0.35"/>
    <row r="235" ht="33.75" customHeight="1" x14ac:dyDescent="0.35"/>
    <row r="236" ht="33.75" customHeight="1" x14ac:dyDescent="0.35"/>
    <row r="237" ht="33.75" customHeight="1" x14ac:dyDescent="0.35"/>
    <row r="238" ht="33.75" customHeight="1" x14ac:dyDescent="0.35"/>
    <row r="239" ht="33.75" customHeight="1" x14ac:dyDescent="0.35"/>
  </sheetData>
  <mergeCells count="10">
    <mergeCell ref="J54:K54"/>
    <mergeCell ref="B55:F55"/>
    <mergeCell ref="A3:C3"/>
    <mergeCell ref="E9:G9"/>
    <mergeCell ref="R9:S9"/>
    <mergeCell ref="K11:L11"/>
    <mergeCell ref="B15:M15"/>
    <mergeCell ref="N15:V15"/>
    <mergeCell ref="B36:H36"/>
    <mergeCell ref="L36:P3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9"/>
  <sheetViews>
    <sheetView topLeftCell="A7" zoomScale="30" zoomScaleNormal="30" workbookViewId="0">
      <selection activeCell="X35" sqref="X35"/>
    </sheetView>
  </sheetViews>
  <sheetFormatPr baseColWidth="10" defaultRowHeight="14.5" x14ac:dyDescent="0.35"/>
  <cols>
    <col min="1" max="1" width="52.453125" style="18" bestFit="1" customWidth="1"/>
    <col min="2" max="3" width="22.7265625" style="18" bestFit="1" customWidth="1"/>
    <col min="4" max="7" width="21.26953125" style="18" bestFit="1" customWidth="1"/>
    <col min="8" max="8" width="21.1796875" style="18" bestFit="1" customWidth="1"/>
    <col min="9" max="9" width="28.26953125" style="18" bestFit="1" customWidth="1"/>
    <col min="10" max="11" width="33.453125" style="18" bestFit="1" customWidth="1"/>
    <col min="12" max="12" width="21.26953125" style="18" bestFit="1" customWidth="1"/>
    <col min="13" max="14" width="21.26953125" style="18" customWidth="1"/>
    <col min="15" max="15" width="21.26953125" style="18" bestFit="1" customWidth="1"/>
    <col min="16" max="16" width="21.26953125" style="18" customWidth="1"/>
    <col min="17" max="17" width="27.81640625" style="18" customWidth="1"/>
    <col min="18" max="18" width="23.453125" style="18" customWidth="1"/>
    <col min="19" max="19" width="21.453125" style="18" customWidth="1"/>
    <col min="20" max="22" width="20.7265625" style="18" customWidth="1"/>
    <col min="23" max="23" width="32.26953125" style="18" bestFit="1" customWidth="1"/>
    <col min="24" max="24" width="20.7265625" style="18" customWidth="1"/>
    <col min="25" max="25" width="22" style="18" customWidth="1"/>
    <col min="26" max="29" width="21.26953125" style="18" customWidth="1"/>
    <col min="30" max="30" width="22.26953125" style="18" customWidth="1"/>
    <col min="31" max="32" width="11.453125" style="18"/>
    <col min="33" max="33" width="14.81640625" style="18" bestFit="1" customWidth="1"/>
    <col min="34" max="258" width="11.453125" style="18"/>
    <col min="259" max="259" width="34.453125" style="18" customWidth="1"/>
    <col min="260" max="261" width="19.453125" style="18" bestFit="1" customWidth="1"/>
    <col min="262" max="262" width="19.7265625" style="18" customWidth="1"/>
    <col min="263" max="264" width="20.453125" style="18" customWidth="1"/>
    <col min="265" max="266" width="19.7265625" style="18" customWidth="1"/>
    <col min="267" max="267" width="25.26953125" style="18" customWidth="1"/>
    <col min="268" max="268" width="26" style="18" customWidth="1"/>
    <col min="269" max="269" width="22.26953125" style="18" customWidth="1"/>
    <col min="270" max="270" width="24.81640625" style="18" customWidth="1"/>
    <col min="271" max="271" width="21.1796875" style="18" customWidth="1"/>
    <col min="272" max="272" width="21.453125" style="18" customWidth="1"/>
    <col min="273" max="273" width="27.81640625" style="18" customWidth="1"/>
    <col min="274" max="274" width="23.453125" style="18" customWidth="1"/>
    <col min="275" max="275" width="21.453125" style="18" customWidth="1"/>
    <col min="276" max="278" width="20.7265625" style="18" customWidth="1"/>
    <col min="279" max="279" width="32.26953125" style="18" bestFit="1" customWidth="1"/>
    <col min="280" max="280" width="20.7265625" style="18" customWidth="1"/>
    <col min="281" max="281" width="22" style="18" customWidth="1"/>
    <col min="282" max="285" width="21.26953125" style="18" customWidth="1"/>
    <col min="286" max="286" width="22.26953125" style="18" customWidth="1"/>
    <col min="287" max="288" width="11.453125" style="18"/>
    <col min="289" max="289" width="14.81640625" style="18" bestFit="1" customWidth="1"/>
    <col min="290" max="514" width="11.453125" style="18"/>
    <col min="515" max="515" width="34.453125" style="18" customWidth="1"/>
    <col min="516" max="517" width="19.453125" style="18" bestFit="1" customWidth="1"/>
    <col min="518" max="518" width="19.7265625" style="18" customWidth="1"/>
    <col min="519" max="520" width="20.453125" style="18" customWidth="1"/>
    <col min="521" max="522" width="19.7265625" style="18" customWidth="1"/>
    <col min="523" max="523" width="25.26953125" style="18" customWidth="1"/>
    <col min="524" max="524" width="26" style="18" customWidth="1"/>
    <col min="525" max="525" width="22.26953125" style="18" customWidth="1"/>
    <col min="526" max="526" width="24.81640625" style="18" customWidth="1"/>
    <col min="527" max="527" width="21.1796875" style="18" customWidth="1"/>
    <col min="528" max="528" width="21.453125" style="18" customWidth="1"/>
    <col min="529" max="529" width="27.81640625" style="18" customWidth="1"/>
    <col min="530" max="530" width="23.453125" style="18" customWidth="1"/>
    <col min="531" max="531" width="21.453125" style="18" customWidth="1"/>
    <col min="532" max="534" width="20.7265625" style="18" customWidth="1"/>
    <col min="535" max="535" width="32.26953125" style="18" bestFit="1" customWidth="1"/>
    <col min="536" max="536" width="20.7265625" style="18" customWidth="1"/>
    <col min="537" max="537" width="22" style="18" customWidth="1"/>
    <col min="538" max="541" width="21.26953125" style="18" customWidth="1"/>
    <col min="542" max="542" width="22.26953125" style="18" customWidth="1"/>
    <col min="543" max="544" width="11.453125" style="18"/>
    <col min="545" max="545" width="14.81640625" style="18" bestFit="1" customWidth="1"/>
    <col min="546" max="770" width="11.453125" style="18"/>
    <col min="771" max="771" width="34.453125" style="18" customWidth="1"/>
    <col min="772" max="773" width="19.453125" style="18" bestFit="1" customWidth="1"/>
    <col min="774" max="774" width="19.7265625" style="18" customWidth="1"/>
    <col min="775" max="776" width="20.453125" style="18" customWidth="1"/>
    <col min="777" max="778" width="19.7265625" style="18" customWidth="1"/>
    <col min="779" max="779" width="25.26953125" style="18" customWidth="1"/>
    <col min="780" max="780" width="26" style="18" customWidth="1"/>
    <col min="781" max="781" width="22.26953125" style="18" customWidth="1"/>
    <col min="782" max="782" width="24.81640625" style="18" customWidth="1"/>
    <col min="783" max="783" width="21.1796875" style="18" customWidth="1"/>
    <col min="784" max="784" width="21.453125" style="18" customWidth="1"/>
    <col min="785" max="785" width="27.81640625" style="18" customWidth="1"/>
    <col min="786" max="786" width="23.453125" style="18" customWidth="1"/>
    <col min="787" max="787" width="21.453125" style="18" customWidth="1"/>
    <col min="788" max="790" width="20.7265625" style="18" customWidth="1"/>
    <col min="791" max="791" width="32.26953125" style="18" bestFit="1" customWidth="1"/>
    <col min="792" max="792" width="20.7265625" style="18" customWidth="1"/>
    <col min="793" max="793" width="22" style="18" customWidth="1"/>
    <col min="794" max="797" width="21.26953125" style="18" customWidth="1"/>
    <col min="798" max="798" width="22.26953125" style="18" customWidth="1"/>
    <col min="799" max="800" width="11.453125" style="18"/>
    <col min="801" max="801" width="14.81640625" style="18" bestFit="1" customWidth="1"/>
    <col min="802" max="1026" width="11.453125" style="18"/>
    <col min="1027" max="1027" width="34.453125" style="18" customWidth="1"/>
    <col min="1028" max="1029" width="19.453125" style="18" bestFit="1" customWidth="1"/>
    <col min="1030" max="1030" width="19.7265625" style="18" customWidth="1"/>
    <col min="1031" max="1032" width="20.453125" style="18" customWidth="1"/>
    <col min="1033" max="1034" width="19.7265625" style="18" customWidth="1"/>
    <col min="1035" max="1035" width="25.26953125" style="18" customWidth="1"/>
    <col min="1036" max="1036" width="26" style="18" customWidth="1"/>
    <col min="1037" max="1037" width="22.26953125" style="18" customWidth="1"/>
    <col min="1038" max="1038" width="24.81640625" style="18" customWidth="1"/>
    <col min="1039" max="1039" width="21.1796875" style="18" customWidth="1"/>
    <col min="1040" max="1040" width="21.453125" style="18" customWidth="1"/>
    <col min="1041" max="1041" width="27.81640625" style="18" customWidth="1"/>
    <col min="1042" max="1042" width="23.453125" style="18" customWidth="1"/>
    <col min="1043" max="1043" width="21.453125" style="18" customWidth="1"/>
    <col min="1044" max="1046" width="20.7265625" style="18" customWidth="1"/>
    <col min="1047" max="1047" width="32.26953125" style="18" bestFit="1" customWidth="1"/>
    <col min="1048" max="1048" width="20.7265625" style="18" customWidth="1"/>
    <col min="1049" max="1049" width="22" style="18" customWidth="1"/>
    <col min="1050" max="1053" width="21.26953125" style="18" customWidth="1"/>
    <col min="1054" max="1054" width="22.26953125" style="18" customWidth="1"/>
    <col min="1055" max="1056" width="11.453125" style="18"/>
    <col min="1057" max="1057" width="14.81640625" style="18" bestFit="1" customWidth="1"/>
    <col min="1058" max="1282" width="11.453125" style="18"/>
    <col min="1283" max="1283" width="34.453125" style="18" customWidth="1"/>
    <col min="1284" max="1285" width="19.453125" style="18" bestFit="1" customWidth="1"/>
    <col min="1286" max="1286" width="19.7265625" style="18" customWidth="1"/>
    <col min="1287" max="1288" width="20.453125" style="18" customWidth="1"/>
    <col min="1289" max="1290" width="19.7265625" style="18" customWidth="1"/>
    <col min="1291" max="1291" width="25.26953125" style="18" customWidth="1"/>
    <col min="1292" max="1292" width="26" style="18" customWidth="1"/>
    <col min="1293" max="1293" width="22.26953125" style="18" customWidth="1"/>
    <col min="1294" max="1294" width="24.81640625" style="18" customWidth="1"/>
    <col min="1295" max="1295" width="21.1796875" style="18" customWidth="1"/>
    <col min="1296" max="1296" width="21.453125" style="18" customWidth="1"/>
    <col min="1297" max="1297" width="27.81640625" style="18" customWidth="1"/>
    <col min="1298" max="1298" width="23.453125" style="18" customWidth="1"/>
    <col min="1299" max="1299" width="21.453125" style="18" customWidth="1"/>
    <col min="1300" max="1302" width="20.7265625" style="18" customWidth="1"/>
    <col min="1303" max="1303" width="32.26953125" style="18" bestFit="1" customWidth="1"/>
    <col min="1304" max="1304" width="20.7265625" style="18" customWidth="1"/>
    <col min="1305" max="1305" width="22" style="18" customWidth="1"/>
    <col min="1306" max="1309" width="21.26953125" style="18" customWidth="1"/>
    <col min="1310" max="1310" width="22.26953125" style="18" customWidth="1"/>
    <col min="1311" max="1312" width="11.453125" style="18"/>
    <col min="1313" max="1313" width="14.81640625" style="18" bestFit="1" customWidth="1"/>
    <col min="1314" max="1538" width="11.453125" style="18"/>
    <col min="1539" max="1539" width="34.453125" style="18" customWidth="1"/>
    <col min="1540" max="1541" width="19.453125" style="18" bestFit="1" customWidth="1"/>
    <col min="1542" max="1542" width="19.7265625" style="18" customWidth="1"/>
    <col min="1543" max="1544" width="20.453125" style="18" customWidth="1"/>
    <col min="1545" max="1546" width="19.7265625" style="18" customWidth="1"/>
    <col min="1547" max="1547" width="25.26953125" style="18" customWidth="1"/>
    <col min="1548" max="1548" width="26" style="18" customWidth="1"/>
    <col min="1549" max="1549" width="22.26953125" style="18" customWidth="1"/>
    <col min="1550" max="1550" width="24.81640625" style="18" customWidth="1"/>
    <col min="1551" max="1551" width="21.1796875" style="18" customWidth="1"/>
    <col min="1552" max="1552" width="21.453125" style="18" customWidth="1"/>
    <col min="1553" max="1553" width="27.81640625" style="18" customWidth="1"/>
    <col min="1554" max="1554" width="23.453125" style="18" customWidth="1"/>
    <col min="1555" max="1555" width="21.453125" style="18" customWidth="1"/>
    <col min="1556" max="1558" width="20.7265625" style="18" customWidth="1"/>
    <col min="1559" max="1559" width="32.26953125" style="18" bestFit="1" customWidth="1"/>
    <col min="1560" max="1560" width="20.7265625" style="18" customWidth="1"/>
    <col min="1561" max="1561" width="22" style="18" customWidth="1"/>
    <col min="1562" max="1565" width="21.26953125" style="18" customWidth="1"/>
    <col min="1566" max="1566" width="22.26953125" style="18" customWidth="1"/>
    <col min="1567" max="1568" width="11.453125" style="18"/>
    <col min="1569" max="1569" width="14.81640625" style="18" bestFit="1" customWidth="1"/>
    <col min="1570" max="1794" width="11.453125" style="18"/>
    <col min="1795" max="1795" width="34.453125" style="18" customWidth="1"/>
    <col min="1796" max="1797" width="19.453125" style="18" bestFit="1" customWidth="1"/>
    <col min="1798" max="1798" width="19.7265625" style="18" customWidth="1"/>
    <col min="1799" max="1800" width="20.453125" style="18" customWidth="1"/>
    <col min="1801" max="1802" width="19.7265625" style="18" customWidth="1"/>
    <col min="1803" max="1803" width="25.26953125" style="18" customWidth="1"/>
    <col min="1804" max="1804" width="26" style="18" customWidth="1"/>
    <col min="1805" max="1805" width="22.26953125" style="18" customWidth="1"/>
    <col min="1806" max="1806" width="24.81640625" style="18" customWidth="1"/>
    <col min="1807" max="1807" width="21.1796875" style="18" customWidth="1"/>
    <col min="1808" max="1808" width="21.453125" style="18" customWidth="1"/>
    <col min="1809" max="1809" width="27.81640625" style="18" customWidth="1"/>
    <col min="1810" max="1810" width="23.453125" style="18" customWidth="1"/>
    <col min="1811" max="1811" width="21.453125" style="18" customWidth="1"/>
    <col min="1812" max="1814" width="20.7265625" style="18" customWidth="1"/>
    <col min="1815" max="1815" width="32.26953125" style="18" bestFit="1" customWidth="1"/>
    <col min="1816" max="1816" width="20.7265625" style="18" customWidth="1"/>
    <col min="1817" max="1817" width="22" style="18" customWidth="1"/>
    <col min="1818" max="1821" width="21.26953125" style="18" customWidth="1"/>
    <col min="1822" max="1822" width="22.26953125" style="18" customWidth="1"/>
    <col min="1823" max="1824" width="11.453125" style="18"/>
    <col min="1825" max="1825" width="14.81640625" style="18" bestFit="1" customWidth="1"/>
    <col min="1826" max="2050" width="11.453125" style="18"/>
    <col min="2051" max="2051" width="34.453125" style="18" customWidth="1"/>
    <col min="2052" max="2053" width="19.453125" style="18" bestFit="1" customWidth="1"/>
    <col min="2054" max="2054" width="19.7265625" style="18" customWidth="1"/>
    <col min="2055" max="2056" width="20.453125" style="18" customWidth="1"/>
    <col min="2057" max="2058" width="19.7265625" style="18" customWidth="1"/>
    <col min="2059" max="2059" width="25.26953125" style="18" customWidth="1"/>
    <col min="2060" max="2060" width="26" style="18" customWidth="1"/>
    <col min="2061" max="2061" width="22.26953125" style="18" customWidth="1"/>
    <col min="2062" max="2062" width="24.81640625" style="18" customWidth="1"/>
    <col min="2063" max="2063" width="21.1796875" style="18" customWidth="1"/>
    <col min="2064" max="2064" width="21.453125" style="18" customWidth="1"/>
    <col min="2065" max="2065" width="27.81640625" style="18" customWidth="1"/>
    <col min="2066" max="2066" width="23.453125" style="18" customWidth="1"/>
    <col min="2067" max="2067" width="21.453125" style="18" customWidth="1"/>
    <col min="2068" max="2070" width="20.7265625" style="18" customWidth="1"/>
    <col min="2071" max="2071" width="32.26953125" style="18" bestFit="1" customWidth="1"/>
    <col min="2072" max="2072" width="20.7265625" style="18" customWidth="1"/>
    <col min="2073" max="2073" width="22" style="18" customWidth="1"/>
    <col min="2074" max="2077" width="21.26953125" style="18" customWidth="1"/>
    <col min="2078" max="2078" width="22.26953125" style="18" customWidth="1"/>
    <col min="2079" max="2080" width="11.453125" style="18"/>
    <col min="2081" max="2081" width="14.81640625" style="18" bestFit="1" customWidth="1"/>
    <col min="2082" max="2306" width="11.453125" style="18"/>
    <col min="2307" max="2307" width="34.453125" style="18" customWidth="1"/>
    <col min="2308" max="2309" width="19.453125" style="18" bestFit="1" customWidth="1"/>
    <col min="2310" max="2310" width="19.7265625" style="18" customWidth="1"/>
    <col min="2311" max="2312" width="20.453125" style="18" customWidth="1"/>
    <col min="2313" max="2314" width="19.7265625" style="18" customWidth="1"/>
    <col min="2315" max="2315" width="25.26953125" style="18" customWidth="1"/>
    <col min="2316" max="2316" width="26" style="18" customWidth="1"/>
    <col min="2317" max="2317" width="22.26953125" style="18" customWidth="1"/>
    <col min="2318" max="2318" width="24.81640625" style="18" customWidth="1"/>
    <col min="2319" max="2319" width="21.1796875" style="18" customWidth="1"/>
    <col min="2320" max="2320" width="21.453125" style="18" customWidth="1"/>
    <col min="2321" max="2321" width="27.81640625" style="18" customWidth="1"/>
    <col min="2322" max="2322" width="23.453125" style="18" customWidth="1"/>
    <col min="2323" max="2323" width="21.453125" style="18" customWidth="1"/>
    <col min="2324" max="2326" width="20.7265625" style="18" customWidth="1"/>
    <col min="2327" max="2327" width="32.26953125" style="18" bestFit="1" customWidth="1"/>
    <col min="2328" max="2328" width="20.7265625" style="18" customWidth="1"/>
    <col min="2329" max="2329" width="22" style="18" customWidth="1"/>
    <col min="2330" max="2333" width="21.26953125" style="18" customWidth="1"/>
    <col min="2334" max="2334" width="22.26953125" style="18" customWidth="1"/>
    <col min="2335" max="2336" width="11.453125" style="18"/>
    <col min="2337" max="2337" width="14.81640625" style="18" bestFit="1" customWidth="1"/>
    <col min="2338" max="2562" width="11.453125" style="18"/>
    <col min="2563" max="2563" width="34.453125" style="18" customWidth="1"/>
    <col min="2564" max="2565" width="19.453125" style="18" bestFit="1" customWidth="1"/>
    <col min="2566" max="2566" width="19.7265625" style="18" customWidth="1"/>
    <col min="2567" max="2568" width="20.453125" style="18" customWidth="1"/>
    <col min="2569" max="2570" width="19.7265625" style="18" customWidth="1"/>
    <col min="2571" max="2571" width="25.26953125" style="18" customWidth="1"/>
    <col min="2572" max="2572" width="26" style="18" customWidth="1"/>
    <col min="2573" max="2573" width="22.26953125" style="18" customWidth="1"/>
    <col min="2574" max="2574" width="24.81640625" style="18" customWidth="1"/>
    <col min="2575" max="2575" width="21.1796875" style="18" customWidth="1"/>
    <col min="2576" max="2576" width="21.453125" style="18" customWidth="1"/>
    <col min="2577" max="2577" width="27.81640625" style="18" customWidth="1"/>
    <col min="2578" max="2578" width="23.453125" style="18" customWidth="1"/>
    <col min="2579" max="2579" width="21.453125" style="18" customWidth="1"/>
    <col min="2580" max="2582" width="20.7265625" style="18" customWidth="1"/>
    <col min="2583" max="2583" width="32.26953125" style="18" bestFit="1" customWidth="1"/>
    <col min="2584" max="2584" width="20.7265625" style="18" customWidth="1"/>
    <col min="2585" max="2585" width="22" style="18" customWidth="1"/>
    <col min="2586" max="2589" width="21.26953125" style="18" customWidth="1"/>
    <col min="2590" max="2590" width="22.26953125" style="18" customWidth="1"/>
    <col min="2591" max="2592" width="11.453125" style="18"/>
    <col min="2593" max="2593" width="14.81640625" style="18" bestFit="1" customWidth="1"/>
    <col min="2594" max="2818" width="11.453125" style="18"/>
    <col min="2819" max="2819" width="34.453125" style="18" customWidth="1"/>
    <col min="2820" max="2821" width="19.453125" style="18" bestFit="1" customWidth="1"/>
    <col min="2822" max="2822" width="19.7265625" style="18" customWidth="1"/>
    <col min="2823" max="2824" width="20.453125" style="18" customWidth="1"/>
    <col min="2825" max="2826" width="19.7265625" style="18" customWidth="1"/>
    <col min="2827" max="2827" width="25.26953125" style="18" customWidth="1"/>
    <col min="2828" max="2828" width="26" style="18" customWidth="1"/>
    <col min="2829" max="2829" width="22.26953125" style="18" customWidth="1"/>
    <col min="2830" max="2830" width="24.81640625" style="18" customWidth="1"/>
    <col min="2831" max="2831" width="21.1796875" style="18" customWidth="1"/>
    <col min="2832" max="2832" width="21.453125" style="18" customWidth="1"/>
    <col min="2833" max="2833" width="27.81640625" style="18" customWidth="1"/>
    <col min="2834" max="2834" width="23.453125" style="18" customWidth="1"/>
    <col min="2835" max="2835" width="21.453125" style="18" customWidth="1"/>
    <col min="2836" max="2838" width="20.7265625" style="18" customWidth="1"/>
    <col min="2839" max="2839" width="32.26953125" style="18" bestFit="1" customWidth="1"/>
    <col min="2840" max="2840" width="20.7265625" style="18" customWidth="1"/>
    <col min="2841" max="2841" width="22" style="18" customWidth="1"/>
    <col min="2842" max="2845" width="21.26953125" style="18" customWidth="1"/>
    <col min="2846" max="2846" width="22.26953125" style="18" customWidth="1"/>
    <col min="2847" max="2848" width="11.453125" style="18"/>
    <col min="2849" max="2849" width="14.81640625" style="18" bestFit="1" customWidth="1"/>
    <col min="2850" max="3074" width="11.453125" style="18"/>
    <col min="3075" max="3075" width="34.453125" style="18" customWidth="1"/>
    <col min="3076" max="3077" width="19.453125" style="18" bestFit="1" customWidth="1"/>
    <col min="3078" max="3078" width="19.7265625" style="18" customWidth="1"/>
    <col min="3079" max="3080" width="20.453125" style="18" customWidth="1"/>
    <col min="3081" max="3082" width="19.7265625" style="18" customWidth="1"/>
    <col min="3083" max="3083" width="25.26953125" style="18" customWidth="1"/>
    <col min="3084" max="3084" width="26" style="18" customWidth="1"/>
    <col min="3085" max="3085" width="22.26953125" style="18" customWidth="1"/>
    <col min="3086" max="3086" width="24.81640625" style="18" customWidth="1"/>
    <col min="3087" max="3087" width="21.1796875" style="18" customWidth="1"/>
    <col min="3088" max="3088" width="21.453125" style="18" customWidth="1"/>
    <col min="3089" max="3089" width="27.81640625" style="18" customWidth="1"/>
    <col min="3090" max="3090" width="23.453125" style="18" customWidth="1"/>
    <col min="3091" max="3091" width="21.453125" style="18" customWidth="1"/>
    <col min="3092" max="3094" width="20.7265625" style="18" customWidth="1"/>
    <col min="3095" max="3095" width="32.26953125" style="18" bestFit="1" customWidth="1"/>
    <col min="3096" max="3096" width="20.7265625" style="18" customWidth="1"/>
    <col min="3097" max="3097" width="22" style="18" customWidth="1"/>
    <col min="3098" max="3101" width="21.26953125" style="18" customWidth="1"/>
    <col min="3102" max="3102" width="22.26953125" style="18" customWidth="1"/>
    <col min="3103" max="3104" width="11.453125" style="18"/>
    <col min="3105" max="3105" width="14.81640625" style="18" bestFit="1" customWidth="1"/>
    <col min="3106" max="3330" width="11.453125" style="18"/>
    <col min="3331" max="3331" width="34.453125" style="18" customWidth="1"/>
    <col min="3332" max="3333" width="19.453125" style="18" bestFit="1" customWidth="1"/>
    <col min="3334" max="3334" width="19.7265625" style="18" customWidth="1"/>
    <col min="3335" max="3336" width="20.453125" style="18" customWidth="1"/>
    <col min="3337" max="3338" width="19.7265625" style="18" customWidth="1"/>
    <col min="3339" max="3339" width="25.26953125" style="18" customWidth="1"/>
    <col min="3340" max="3340" width="26" style="18" customWidth="1"/>
    <col min="3341" max="3341" width="22.26953125" style="18" customWidth="1"/>
    <col min="3342" max="3342" width="24.81640625" style="18" customWidth="1"/>
    <col min="3343" max="3343" width="21.1796875" style="18" customWidth="1"/>
    <col min="3344" max="3344" width="21.453125" style="18" customWidth="1"/>
    <col min="3345" max="3345" width="27.81640625" style="18" customWidth="1"/>
    <col min="3346" max="3346" width="23.453125" style="18" customWidth="1"/>
    <col min="3347" max="3347" width="21.453125" style="18" customWidth="1"/>
    <col min="3348" max="3350" width="20.7265625" style="18" customWidth="1"/>
    <col min="3351" max="3351" width="32.26953125" style="18" bestFit="1" customWidth="1"/>
    <col min="3352" max="3352" width="20.7265625" style="18" customWidth="1"/>
    <col min="3353" max="3353" width="22" style="18" customWidth="1"/>
    <col min="3354" max="3357" width="21.26953125" style="18" customWidth="1"/>
    <col min="3358" max="3358" width="22.26953125" style="18" customWidth="1"/>
    <col min="3359" max="3360" width="11.453125" style="18"/>
    <col min="3361" max="3361" width="14.81640625" style="18" bestFit="1" customWidth="1"/>
    <col min="3362" max="3586" width="11.453125" style="18"/>
    <col min="3587" max="3587" width="34.453125" style="18" customWidth="1"/>
    <col min="3588" max="3589" width="19.453125" style="18" bestFit="1" customWidth="1"/>
    <col min="3590" max="3590" width="19.7265625" style="18" customWidth="1"/>
    <col min="3591" max="3592" width="20.453125" style="18" customWidth="1"/>
    <col min="3593" max="3594" width="19.7265625" style="18" customWidth="1"/>
    <col min="3595" max="3595" width="25.26953125" style="18" customWidth="1"/>
    <col min="3596" max="3596" width="26" style="18" customWidth="1"/>
    <col min="3597" max="3597" width="22.26953125" style="18" customWidth="1"/>
    <col min="3598" max="3598" width="24.81640625" style="18" customWidth="1"/>
    <col min="3599" max="3599" width="21.1796875" style="18" customWidth="1"/>
    <col min="3600" max="3600" width="21.453125" style="18" customWidth="1"/>
    <col min="3601" max="3601" width="27.81640625" style="18" customWidth="1"/>
    <col min="3602" max="3602" width="23.453125" style="18" customWidth="1"/>
    <col min="3603" max="3603" width="21.453125" style="18" customWidth="1"/>
    <col min="3604" max="3606" width="20.7265625" style="18" customWidth="1"/>
    <col min="3607" max="3607" width="32.26953125" style="18" bestFit="1" customWidth="1"/>
    <col min="3608" max="3608" width="20.7265625" style="18" customWidth="1"/>
    <col min="3609" max="3609" width="22" style="18" customWidth="1"/>
    <col min="3610" max="3613" width="21.26953125" style="18" customWidth="1"/>
    <col min="3614" max="3614" width="22.26953125" style="18" customWidth="1"/>
    <col min="3615" max="3616" width="11.453125" style="18"/>
    <col min="3617" max="3617" width="14.81640625" style="18" bestFit="1" customWidth="1"/>
    <col min="3618" max="3842" width="11.453125" style="18"/>
    <col min="3843" max="3843" width="34.453125" style="18" customWidth="1"/>
    <col min="3844" max="3845" width="19.453125" style="18" bestFit="1" customWidth="1"/>
    <col min="3846" max="3846" width="19.7265625" style="18" customWidth="1"/>
    <col min="3847" max="3848" width="20.453125" style="18" customWidth="1"/>
    <col min="3849" max="3850" width="19.7265625" style="18" customWidth="1"/>
    <col min="3851" max="3851" width="25.26953125" style="18" customWidth="1"/>
    <col min="3852" max="3852" width="26" style="18" customWidth="1"/>
    <col min="3853" max="3853" width="22.26953125" style="18" customWidth="1"/>
    <col min="3854" max="3854" width="24.81640625" style="18" customWidth="1"/>
    <col min="3855" max="3855" width="21.1796875" style="18" customWidth="1"/>
    <col min="3856" max="3856" width="21.453125" style="18" customWidth="1"/>
    <col min="3857" max="3857" width="27.81640625" style="18" customWidth="1"/>
    <col min="3858" max="3858" width="23.453125" style="18" customWidth="1"/>
    <col min="3859" max="3859" width="21.453125" style="18" customWidth="1"/>
    <col min="3860" max="3862" width="20.7265625" style="18" customWidth="1"/>
    <col min="3863" max="3863" width="32.26953125" style="18" bestFit="1" customWidth="1"/>
    <col min="3864" max="3864" width="20.7265625" style="18" customWidth="1"/>
    <col min="3865" max="3865" width="22" style="18" customWidth="1"/>
    <col min="3866" max="3869" width="21.26953125" style="18" customWidth="1"/>
    <col min="3870" max="3870" width="22.26953125" style="18" customWidth="1"/>
    <col min="3871" max="3872" width="11.453125" style="18"/>
    <col min="3873" max="3873" width="14.81640625" style="18" bestFit="1" customWidth="1"/>
    <col min="3874" max="4098" width="11.453125" style="18"/>
    <col min="4099" max="4099" width="34.453125" style="18" customWidth="1"/>
    <col min="4100" max="4101" width="19.453125" style="18" bestFit="1" customWidth="1"/>
    <col min="4102" max="4102" width="19.7265625" style="18" customWidth="1"/>
    <col min="4103" max="4104" width="20.453125" style="18" customWidth="1"/>
    <col min="4105" max="4106" width="19.7265625" style="18" customWidth="1"/>
    <col min="4107" max="4107" width="25.26953125" style="18" customWidth="1"/>
    <col min="4108" max="4108" width="26" style="18" customWidth="1"/>
    <col min="4109" max="4109" width="22.26953125" style="18" customWidth="1"/>
    <col min="4110" max="4110" width="24.81640625" style="18" customWidth="1"/>
    <col min="4111" max="4111" width="21.1796875" style="18" customWidth="1"/>
    <col min="4112" max="4112" width="21.453125" style="18" customWidth="1"/>
    <col min="4113" max="4113" width="27.81640625" style="18" customWidth="1"/>
    <col min="4114" max="4114" width="23.453125" style="18" customWidth="1"/>
    <col min="4115" max="4115" width="21.453125" style="18" customWidth="1"/>
    <col min="4116" max="4118" width="20.7265625" style="18" customWidth="1"/>
    <col min="4119" max="4119" width="32.26953125" style="18" bestFit="1" customWidth="1"/>
    <col min="4120" max="4120" width="20.7265625" style="18" customWidth="1"/>
    <col min="4121" max="4121" width="22" style="18" customWidth="1"/>
    <col min="4122" max="4125" width="21.26953125" style="18" customWidth="1"/>
    <col min="4126" max="4126" width="22.26953125" style="18" customWidth="1"/>
    <col min="4127" max="4128" width="11.453125" style="18"/>
    <col min="4129" max="4129" width="14.81640625" style="18" bestFit="1" customWidth="1"/>
    <col min="4130" max="4354" width="11.453125" style="18"/>
    <col min="4355" max="4355" width="34.453125" style="18" customWidth="1"/>
    <col min="4356" max="4357" width="19.453125" style="18" bestFit="1" customWidth="1"/>
    <col min="4358" max="4358" width="19.7265625" style="18" customWidth="1"/>
    <col min="4359" max="4360" width="20.453125" style="18" customWidth="1"/>
    <col min="4361" max="4362" width="19.7265625" style="18" customWidth="1"/>
    <col min="4363" max="4363" width="25.26953125" style="18" customWidth="1"/>
    <col min="4364" max="4364" width="26" style="18" customWidth="1"/>
    <col min="4365" max="4365" width="22.26953125" style="18" customWidth="1"/>
    <col min="4366" max="4366" width="24.81640625" style="18" customWidth="1"/>
    <col min="4367" max="4367" width="21.1796875" style="18" customWidth="1"/>
    <col min="4368" max="4368" width="21.453125" style="18" customWidth="1"/>
    <col min="4369" max="4369" width="27.81640625" style="18" customWidth="1"/>
    <col min="4370" max="4370" width="23.453125" style="18" customWidth="1"/>
    <col min="4371" max="4371" width="21.453125" style="18" customWidth="1"/>
    <col min="4372" max="4374" width="20.7265625" style="18" customWidth="1"/>
    <col min="4375" max="4375" width="32.26953125" style="18" bestFit="1" customWidth="1"/>
    <col min="4376" max="4376" width="20.7265625" style="18" customWidth="1"/>
    <col min="4377" max="4377" width="22" style="18" customWidth="1"/>
    <col min="4378" max="4381" width="21.26953125" style="18" customWidth="1"/>
    <col min="4382" max="4382" width="22.26953125" style="18" customWidth="1"/>
    <col min="4383" max="4384" width="11.453125" style="18"/>
    <col min="4385" max="4385" width="14.81640625" style="18" bestFit="1" customWidth="1"/>
    <col min="4386" max="4610" width="11.453125" style="18"/>
    <col min="4611" max="4611" width="34.453125" style="18" customWidth="1"/>
    <col min="4612" max="4613" width="19.453125" style="18" bestFit="1" customWidth="1"/>
    <col min="4614" max="4614" width="19.7265625" style="18" customWidth="1"/>
    <col min="4615" max="4616" width="20.453125" style="18" customWidth="1"/>
    <col min="4617" max="4618" width="19.7265625" style="18" customWidth="1"/>
    <col min="4619" max="4619" width="25.26953125" style="18" customWidth="1"/>
    <col min="4620" max="4620" width="26" style="18" customWidth="1"/>
    <col min="4621" max="4621" width="22.26953125" style="18" customWidth="1"/>
    <col min="4622" max="4622" width="24.81640625" style="18" customWidth="1"/>
    <col min="4623" max="4623" width="21.1796875" style="18" customWidth="1"/>
    <col min="4624" max="4624" width="21.453125" style="18" customWidth="1"/>
    <col min="4625" max="4625" width="27.81640625" style="18" customWidth="1"/>
    <col min="4626" max="4626" width="23.453125" style="18" customWidth="1"/>
    <col min="4627" max="4627" width="21.453125" style="18" customWidth="1"/>
    <col min="4628" max="4630" width="20.7265625" style="18" customWidth="1"/>
    <col min="4631" max="4631" width="32.26953125" style="18" bestFit="1" customWidth="1"/>
    <col min="4632" max="4632" width="20.7265625" style="18" customWidth="1"/>
    <col min="4633" max="4633" width="22" style="18" customWidth="1"/>
    <col min="4634" max="4637" width="21.26953125" style="18" customWidth="1"/>
    <col min="4638" max="4638" width="22.26953125" style="18" customWidth="1"/>
    <col min="4639" max="4640" width="11.453125" style="18"/>
    <col min="4641" max="4641" width="14.81640625" style="18" bestFit="1" customWidth="1"/>
    <col min="4642" max="4866" width="11.453125" style="18"/>
    <col min="4867" max="4867" width="34.453125" style="18" customWidth="1"/>
    <col min="4868" max="4869" width="19.453125" style="18" bestFit="1" customWidth="1"/>
    <col min="4870" max="4870" width="19.7265625" style="18" customWidth="1"/>
    <col min="4871" max="4872" width="20.453125" style="18" customWidth="1"/>
    <col min="4873" max="4874" width="19.7265625" style="18" customWidth="1"/>
    <col min="4875" max="4875" width="25.26953125" style="18" customWidth="1"/>
    <col min="4876" max="4876" width="26" style="18" customWidth="1"/>
    <col min="4877" max="4877" width="22.26953125" style="18" customWidth="1"/>
    <col min="4878" max="4878" width="24.81640625" style="18" customWidth="1"/>
    <col min="4879" max="4879" width="21.1796875" style="18" customWidth="1"/>
    <col min="4880" max="4880" width="21.453125" style="18" customWidth="1"/>
    <col min="4881" max="4881" width="27.81640625" style="18" customWidth="1"/>
    <col min="4882" max="4882" width="23.453125" style="18" customWidth="1"/>
    <col min="4883" max="4883" width="21.453125" style="18" customWidth="1"/>
    <col min="4884" max="4886" width="20.7265625" style="18" customWidth="1"/>
    <col min="4887" max="4887" width="32.26953125" style="18" bestFit="1" customWidth="1"/>
    <col min="4888" max="4888" width="20.7265625" style="18" customWidth="1"/>
    <col min="4889" max="4889" width="22" style="18" customWidth="1"/>
    <col min="4890" max="4893" width="21.26953125" style="18" customWidth="1"/>
    <col min="4894" max="4894" width="22.26953125" style="18" customWidth="1"/>
    <col min="4895" max="4896" width="11.453125" style="18"/>
    <col min="4897" max="4897" width="14.81640625" style="18" bestFit="1" customWidth="1"/>
    <col min="4898" max="5122" width="11.453125" style="18"/>
    <col min="5123" max="5123" width="34.453125" style="18" customWidth="1"/>
    <col min="5124" max="5125" width="19.453125" style="18" bestFit="1" customWidth="1"/>
    <col min="5126" max="5126" width="19.7265625" style="18" customWidth="1"/>
    <col min="5127" max="5128" width="20.453125" style="18" customWidth="1"/>
    <col min="5129" max="5130" width="19.7265625" style="18" customWidth="1"/>
    <col min="5131" max="5131" width="25.26953125" style="18" customWidth="1"/>
    <col min="5132" max="5132" width="26" style="18" customWidth="1"/>
    <col min="5133" max="5133" width="22.26953125" style="18" customWidth="1"/>
    <col min="5134" max="5134" width="24.81640625" style="18" customWidth="1"/>
    <col min="5135" max="5135" width="21.1796875" style="18" customWidth="1"/>
    <col min="5136" max="5136" width="21.453125" style="18" customWidth="1"/>
    <col min="5137" max="5137" width="27.81640625" style="18" customWidth="1"/>
    <col min="5138" max="5138" width="23.453125" style="18" customWidth="1"/>
    <col min="5139" max="5139" width="21.453125" style="18" customWidth="1"/>
    <col min="5140" max="5142" width="20.7265625" style="18" customWidth="1"/>
    <col min="5143" max="5143" width="32.26953125" style="18" bestFit="1" customWidth="1"/>
    <col min="5144" max="5144" width="20.7265625" style="18" customWidth="1"/>
    <col min="5145" max="5145" width="22" style="18" customWidth="1"/>
    <col min="5146" max="5149" width="21.26953125" style="18" customWidth="1"/>
    <col min="5150" max="5150" width="22.26953125" style="18" customWidth="1"/>
    <col min="5151" max="5152" width="11.453125" style="18"/>
    <col min="5153" max="5153" width="14.81640625" style="18" bestFit="1" customWidth="1"/>
    <col min="5154" max="5378" width="11.453125" style="18"/>
    <col min="5379" max="5379" width="34.453125" style="18" customWidth="1"/>
    <col min="5380" max="5381" width="19.453125" style="18" bestFit="1" customWidth="1"/>
    <col min="5382" max="5382" width="19.7265625" style="18" customWidth="1"/>
    <col min="5383" max="5384" width="20.453125" style="18" customWidth="1"/>
    <col min="5385" max="5386" width="19.7265625" style="18" customWidth="1"/>
    <col min="5387" max="5387" width="25.26953125" style="18" customWidth="1"/>
    <col min="5388" max="5388" width="26" style="18" customWidth="1"/>
    <col min="5389" max="5389" width="22.26953125" style="18" customWidth="1"/>
    <col min="5390" max="5390" width="24.81640625" style="18" customWidth="1"/>
    <col min="5391" max="5391" width="21.1796875" style="18" customWidth="1"/>
    <col min="5392" max="5392" width="21.453125" style="18" customWidth="1"/>
    <col min="5393" max="5393" width="27.81640625" style="18" customWidth="1"/>
    <col min="5394" max="5394" width="23.453125" style="18" customWidth="1"/>
    <col min="5395" max="5395" width="21.453125" style="18" customWidth="1"/>
    <col min="5396" max="5398" width="20.7265625" style="18" customWidth="1"/>
    <col min="5399" max="5399" width="32.26953125" style="18" bestFit="1" customWidth="1"/>
    <col min="5400" max="5400" width="20.7265625" style="18" customWidth="1"/>
    <col min="5401" max="5401" width="22" style="18" customWidth="1"/>
    <col min="5402" max="5405" width="21.26953125" style="18" customWidth="1"/>
    <col min="5406" max="5406" width="22.26953125" style="18" customWidth="1"/>
    <col min="5407" max="5408" width="11.453125" style="18"/>
    <col min="5409" max="5409" width="14.81640625" style="18" bestFit="1" customWidth="1"/>
    <col min="5410" max="5634" width="11.453125" style="18"/>
    <col min="5635" max="5635" width="34.453125" style="18" customWidth="1"/>
    <col min="5636" max="5637" width="19.453125" style="18" bestFit="1" customWidth="1"/>
    <col min="5638" max="5638" width="19.7265625" style="18" customWidth="1"/>
    <col min="5639" max="5640" width="20.453125" style="18" customWidth="1"/>
    <col min="5641" max="5642" width="19.7265625" style="18" customWidth="1"/>
    <col min="5643" max="5643" width="25.26953125" style="18" customWidth="1"/>
    <col min="5644" max="5644" width="26" style="18" customWidth="1"/>
    <col min="5645" max="5645" width="22.26953125" style="18" customWidth="1"/>
    <col min="5646" max="5646" width="24.81640625" style="18" customWidth="1"/>
    <col min="5647" max="5647" width="21.1796875" style="18" customWidth="1"/>
    <col min="5648" max="5648" width="21.453125" style="18" customWidth="1"/>
    <col min="5649" max="5649" width="27.81640625" style="18" customWidth="1"/>
    <col min="5650" max="5650" width="23.453125" style="18" customWidth="1"/>
    <col min="5651" max="5651" width="21.453125" style="18" customWidth="1"/>
    <col min="5652" max="5654" width="20.7265625" style="18" customWidth="1"/>
    <col min="5655" max="5655" width="32.26953125" style="18" bestFit="1" customWidth="1"/>
    <col min="5656" max="5656" width="20.7265625" style="18" customWidth="1"/>
    <col min="5657" max="5657" width="22" style="18" customWidth="1"/>
    <col min="5658" max="5661" width="21.26953125" style="18" customWidth="1"/>
    <col min="5662" max="5662" width="22.26953125" style="18" customWidth="1"/>
    <col min="5663" max="5664" width="11.453125" style="18"/>
    <col min="5665" max="5665" width="14.81640625" style="18" bestFit="1" customWidth="1"/>
    <col min="5666" max="5890" width="11.453125" style="18"/>
    <col min="5891" max="5891" width="34.453125" style="18" customWidth="1"/>
    <col min="5892" max="5893" width="19.453125" style="18" bestFit="1" customWidth="1"/>
    <col min="5894" max="5894" width="19.7265625" style="18" customWidth="1"/>
    <col min="5895" max="5896" width="20.453125" style="18" customWidth="1"/>
    <col min="5897" max="5898" width="19.7265625" style="18" customWidth="1"/>
    <col min="5899" max="5899" width="25.26953125" style="18" customWidth="1"/>
    <col min="5900" max="5900" width="26" style="18" customWidth="1"/>
    <col min="5901" max="5901" width="22.26953125" style="18" customWidth="1"/>
    <col min="5902" max="5902" width="24.81640625" style="18" customWidth="1"/>
    <col min="5903" max="5903" width="21.1796875" style="18" customWidth="1"/>
    <col min="5904" max="5904" width="21.453125" style="18" customWidth="1"/>
    <col min="5905" max="5905" width="27.81640625" style="18" customWidth="1"/>
    <col min="5906" max="5906" width="23.453125" style="18" customWidth="1"/>
    <col min="5907" max="5907" width="21.453125" style="18" customWidth="1"/>
    <col min="5908" max="5910" width="20.7265625" style="18" customWidth="1"/>
    <col min="5911" max="5911" width="32.26953125" style="18" bestFit="1" customWidth="1"/>
    <col min="5912" max="5912" width="20.7265625" style="18" customWidth="1"/>
    <col min="5913" max="5913" width="22" style="18" customWidth="1"/>
    <col min="5914" max="5917" width="21.26953125" style="18" customWidth="1"/>
    <col min="5918" max="5918" width="22.26953125" style="18" customWidth="1"/>
    <col min="5919" max="5920" width="11.453125" style="18"/>
    <col min="5921" max="5921" width="14.81640625" style="18" bestFit="1" customWidth="1"/>
    <col min="5922" max="6146" width="11.453125" style="18"/>
    <col min="6147" max="6147" width="34.453125" style="18" customWidth="1"/>
    <col min="6148" max="6149" width="19.453125" style="18" bestFit="1" customWidth="1"/>
    <col min="6150" max="6150" width="19.7265625" style="18" customWidth="1"/>
    <col min="6151" max="6152" width="20.453125" style="18" customWidth="1"/>
    <col min="6153" max="6154" width="19.7265625" style="18" customWidth="1"/>
    <col min="6155" max="6155" width="25.26953125" style="18" customWidth="1"/>
    <col min="6156" max="6156" width="26" style="18" customWidth="1"/>
    <col min="6157" max="6157" width="22.26953125" style="18" customWidth="1"/>
    <col min="6158" max="6158" width="24.81640625" style="18" customWidth="1"/>
    <col min="6159" max="6159" width="21.1796875" style="18" customWidth="1"/>
    <col min="6160" max="6160" width="21.453125" style="18" customWidth="1"/>
    <col min="6161" max="6161" width="27.81640625" style="18" customWidth="1"/>
    <col min="6162" max="6162" width="23.453125" style="18" customWidth="1"/>
    <col min="6163" max="6163" width="21.453125" style="18" customWidth="1"/>
    <col min="6164" max="6166" width="20.7265625" style="18" customWidth="1"/>
    <col min="6167" max="6167" width="32.26953125" style="18" bestFit="1" customWidth="1"/>
    <col min="6168" max="6168" width="20.7265625" style="18" customWidth="1"/>
    <col min="6169" max="6169" width="22" style="18" customWidth="1"/>
    <col min="6170" max="6173" width="21.26953125" style="18" customWidth="1"/>
    <col min="6174" max="6174" width="22.26953125" style="18" customWidth="1"/>
    <col min="6175" max="6176" width="11.453125" style="18"/>
    <col min="6177" max="6177" width="14.81640625" style="18" bestFit="1" customWidth="1"/>
    <col min="6178" max="6402" width="11.453125" style="18"/>
    <col min="6403" max="6403" width="34.453125" style="18" customWidth="1"/>
    <col min="6404" max="6405" width="19.453125" style="18" bestFit="1" customWidth="1"/>
    <col min="6406" max="6406" width="19.7265625" style="18" customWidth="1"/>
    <col min="6407" max="6408" width="20.453125" style="18" customWidth="1"/>
    <col min="6409" max="6410" width="19.7265625" style="18" customWidth="1"/>
    <col min="6411" max="6411" width="25.26953125" style="18" customWidth="1"/>
    <col min="6412" max="6412" width="26" style="18" customWidth="1"/>
    <col min="6413" max="6413" width="22.26953125" style="18" customWidth="1"/>
    <col min="6414" max="6414" width="24.81640625" style="18" customWidth="1"/>
    <col min="6415" max="6415" width="21.1796875" style="18" customWidth="1"/>
    <col min="6416" max="6416" width="21.453125" style="18" customWidth="1"/>
    <col min="6417" max="6417" width="27.81640625" style="18" customWidth="1"/>
    <col min="6418" max="6418" width="23.453125" style="18" customWidth="1"/>
    <col min="6419" max="6419" width="21.453125" style="18" customWidth="1"/>
    <col min="6420" max="6422" width="20.7265625" style="18" customWidth="1"/>
    <col min="6423" max="6423" width="32.26953125" style="18" bestFit="1" customWidth="1"/>
    <col min="6424" max="6424" width="20.7265625" style="18" customWidth="1"/>
    <col min="6425" max="6425" width="22" style="18" customWidth="1"/>
    <col min="6426" max="6429" width="21.26953125" style="18" customWidth="1"/>
    <col min="6430" max="6430" width="22.26953125" style="18" customWidth="1"/>
    <col min="6431" max="6432" width="11.453125" style="18"/>
    <col min="6433" max="6433" width="14.81640625" style="18" bestFit="1" customWidth="1"/>
    <col min="6434" max="6658" width="11.453125" style="18"/>
    <col min="6659" max="6659" width="34.453125" style="18" customWidth="1"/>
    <col min="6660" max="6661" width="19.453125" style="18" bestFit="1" customWidth="1"/>
    <col min="6662" max="6662" width="19.7265625" style="18" customWidth="1"/>
    <col min="6663" max="6664" width="20.453125" style="18" customWidth="1"/>
    <col min="6665" max="6666" width="19.7265625" style="18" customWidth="1"/>
    <col min="6667" max="6667" width="25.26953125" style="18" customWidth="1"/>
    <col min="6668" max="6668" width="26" style="18" customWidth="1"/>
    <col min="6669" max="6669" width="22.26953125" style="18" customWidth="1"/>
    <col min="6670" max="6670" width="24.81640625" style="18" customWidth="1"/>
    <col min="6671" max="6671" width="21.1796875" style="18" customWidth="1"/>
    <col min="6672" max="6672" width="21.453125" style="18" customWidth="1"/>
    <col min="6673" max="6673" width="27.81640625" style="18" customWidth="1"/>
    <col min="6674" max="6674" width="23.453125" style="18" customWidth="1"/>
    <col min="6675" max="6675" width="21.453125" style="18" customWidth="1"/>
    <col min="6676" max="6678" width="20.7265625" style="18" customWidth="1"/>
    <col min="6679" max="6679" width="32.26953125" style="18" bestFit="1" customWidth="1"/>
    <col min="6680" max="6680" width="20.7265625" style="18" customWidth="1"/>
    <col min="6681" max="6681" width="22" style="18" customWidth="1"/>
    <col min="6682" max="6685" width="21.26953125" style="18" customWidth="1"/>
    <col min="6686" max="6686" width="22.26953125" style="18" customWidth="1"/>
    <col min="6687" max="6688" width="11.453125" style="18"/>
    <col min="6689" max="6689" width="14.81640625" style="18" bestFit="1" customWidth="1"/>
    <col min="6690" max="6914" width="11.453125" style="18"/>
    <col min="6915" max="6915" width="34.453125" style="18" customWidth="1"/>
    <col min="6916" max="6917" width="19.453125" style="18" bestFit="1" customWidth="1"/>
    <col min="6918" max="6918" width="19.7265625" style="18" customWidth="1"/>
    <col min="6919" max="6920" width="20.453125" style="18" customWidth="1"/>
    <col min="6921" max="6922" width="19.7265625" style="18" customWidth="1"/>
    <col min="6923" max="6923" width="25.26953125" style="18" customWidth="1"/>
    <col min="6924" max="6924" width="26" style="18" customWidth="1"/>
    <col min="6925" max="6925" width="22.26953125" style="18" customWidth="1"/>
    <col min="6926" max="6926" width="24.81640625" style="18" customWidth="1"/>
    <col min="6927" max="6927" width="21.1796875" style="18" customWidth="1"/>
    <col min="6928" max="6928" width="21.453125" style="18" customWidth="1"/>
    <col min="6929" max="6929" width="27.81640625" style="18" customWidth="1"/>
    <col min="6930" max="6930" width="23.453125" style="18" customWidth="1"/>
    <col min="6931" max="6931" width="21.453125" style="18" customWidth="1"/>
    <col min="6932" max="6934" width="20.7265625" style="18" customWidth="1"/>
    <col min="6935" max="6935" width="32.26953125" style="18" bestFit="1" customWidth="1"/>
    <col min="6936" max="6936" width="20.7265625" style="18" customWidth="1"/>
    <col min="6937" max="6937" width="22" style="18" customWidth="1"/>
    <col min="6938" max="6941" width="21.26953125" style="18" customWidth="1"/>
    <col min="6942" max="6942" width="22.26953125" style="18" customWidth="1"/>
    <col min="6943" max="6944" width="11.453125" style="18"/>
    <col min="6945" max="6945" width="14.81640625" style="18" bestFit="1" customWidth="1"/>
    <col min="6946" max="7170" width="11.453125" style="18"/>
    <col min="7171" max="7171" width="34.453125" style="18" customWidth="1"/>
    <col min="7172" max="7173" width="19.453125" style="18" bestFit="1" customWidth="1"/>
    <col min="7174" max="7174" width="19.7265625" style="18" customWidth="1"/>
    <col min="7175" max="7176" width="20.453125" style="18" customWidth="1"/>
    <col min="7177" max="7178" width="19.7265625" style="18" customWidth="1"/>
    <col min="7179" max="7179" width="25.26953125" style="18" customWidth="1"/>
    <col min="7180" max="7180" width="26" style="18" customWidth="1"/>
    <col min="7181" max="7181" width="22.26953125" style="18" customWidth="1"/>
    <col min="7182" max="7182" width="24.81640625" style="18" customWidth="1"/>
    <col min="7183" max="7183" width="21.1796875" style="18" customWidth="1"/>
    <col min="7184" max="7184" width="21.453125" style="18" customWidth="1"/>
    <col min="7185" max="7185" width="27.81640625" style="18" customWidth="1"/>
    <col min="7186" max="7186" width="23.453125" style="18" customWidth="1"/>
    <col min="7187" max="7187" width="21.453125" style="18" customWidth="1"/>
    <col min="7188" max="7190" width="20.7265625" style="18" customWidth="1"/>
    <col min="7191" max="7191" width="32.26953125" style="18" bestFit="1" customWidth="1"/>
    <col min="7192" max="7192" width="20.7265625" style="18" customWidth="1"/>
    <col min="7193" max="7193" width="22" style="18" customWidth="1"/>
    <col min="7194" max="7197" width="21.26953125" style="18" customWidth="1"/>
    <col min="7198" max="7198" width="22.26953125" style="18" customWidth="1"/>
    <col min="7199" max="7200" width="11.453125" style="18"/>
    <col min="7201" max="7201" width="14.81640625" style="18" bestFit="1" customWidth="1"/>
    <col min="7202" max="7426" width="11.453125" style="18"/>
    <col min="7427" max="7427" width="34.453125" style="18" customWidth="1"/>
    <col min="7428" max="7429" width="19.453125" style="18" bestFit="1" customWidth="1"/>
    <col min="7430" max="7430" width="19.7265625" style="18" customWidth="1"/>
    <col min="7431" max="7432" width="20.453125" style="18" customWidth="1"/>
    <col min="7433" max="7434" width="19.7265625" style="18" customWidth="1"/>
    <col min="7435" max="7435" width="25.26953125" style="18" customWidth="1"/>
    <col min="7436" max="7436" width="26" style="18" customWidth="1"/>
    <col min="7437" max="7437" width="22.26953125" style="18" customWidth="1"/>
    <col min="7438" max="7438" width="24.81640625" style="18" customWidth="1"/>
    <col min="7439" max="7439" width="21.1796875" style="18" customWidth="1"/>
    <col min="7440" max="7440" width="21.453125" style="18" customWidth="1"/>
    <col min="7441" max="7441" width="27.81640625" style="18" customWidth="1"/>
    <col min="7442" max="7442" width="23.453125" style="18" customWidth="1"/>
    <col min="7443" max="7443" width="21.453125" style="18" customWidth="1"/>
    <col min="7444" max="7446" width="20.7265625" style="18" customWidth="1"/>
    <col min="7447" max="7447" width="32.26953125" style="18" bestFit="1" customWidth="1"/>
    <col min="7448" max="7448" width="20.7265625" style="18" customWidth="1"/>
    <col min="7449" max="7449" width="22" style="18" customWidth="1"/>
    <col min="7450" max="7453" width="21.26953125" style="18" customWidth="1"/>
    <col min="7454" max="7454" width="22.26953125" style="18" customWidth="1"/>
    <col min="7455" max="7456" width="11.453125" style="18"/>
    <col min="7457" max="7457" width="14.81640625" style="18" bestFit="1" customWidth="1"/>
    <col min="7458" max="7682" width="11.453125" style="18"/>
    <col min="7683" max="7683" width="34.453125" style="18" customWidth="1"/>
    <col min="7684" max="7685" width="19.453125" style="18" bestFit="1" customWidth="1"/>
    <col min="7686" max="7686" width="19.7265625" style="18" customWidth="1"/>
    <col min="7687" max="7688" width="20.453125" style="18" customWidth="1"/>
    <col min="7689" max="7690" width="19.7265625" style="18" customWidth="1"/>
    <col min="7691" max="7691" width="25.26953125" style="18" customWidth="1"/>
    <col min="7692" max="7692" width="26" style="18" customWidth="1"/>
    <col min="7693" max="7693" width="22.26953125" style="18" customWidth="1"/>
    <col min="7694" max="7694" width="24.81640625" style="18" customWidth="1"/>
    <col min="7695" max="7695" width="21.1796875" style="18" customWidth="1"/>
    <col min="7696" max="7696" width="21.453125" style="18" customWidth="1"/>
    <col min="7697" max="7697" width="27.81640625" style="18" customWidth="1"/>
    <col min="7698" max="7698" width="23.453125" style="18" customWidth="1"/>
    <col min="7699" max="7699" width="21.453125" style="18" customWidth="1"/>
    <col min="7700" max="7702" width="20.7265625" style="18" customWidth="1"/>
    <col min="7703" max="7703" width="32.26953125" style="18" bestFit="1" customWidth="1"/>
    <col min="7704" max="7704" width="20.7265625" style="18" customWidth="1"/>
    <col min="7705" max="7705" width="22" style="18" customWidth="1"/>
    <col min="7706" max="7709" width="21.26953125" style="18" customWidth="1"/>
    <col min="7710" max="7710" width="22.26953125" style="18" customWidth="1"/>
    <col min="7711" max="7712" width="11.453125" style="18"/>
    <col min="7713" max="7713" width="14.81640625" style="18" bestFit="1" customWidth="1"/>
    <col min="7714" max="7938" width="11.453125" style="18"/>
    <col min="7939" max="7939" width="34.453125" style="18" customWidth="1"/>
    <col min="7940" max="7941" width="19.453125" style="18" bestFit="1" customWidth="1"/>
    <col min="7942" max="7942" width="19.7265625" style="18" customWidth="1"/>
    <col min="7943" max="7944" width="20.453125" style="18" customWidth="1"/>
    <col min="7945" max="7946" width="19.7265625" style="18" customWidth="1"/>
    <col min="7947" max="7947" width="25.26953125" style="18" customWidth="1"/>
    <col min="7948" max="7948" width="26" style="18" customWidth="1"/>
    <col min="7949" max="7949" width="22.26953125" style="18" customWidth="1"/>
    <col min="7950" max="7950" width="24.81640625" style="18" customWidth="1"/>
    <col min="7951" max="7951" width="21.1796875" style="18" customWidth="1"/>
    <col min="7952" max="7952" width="21.453125" style="18" customWidth="1"/>
    <col min="7953" max="7953" width="27.81640625" style="18" customWidth="1"/>
    <col min="7954" max="7954" width="23.453125" style="18" customWidth="1"/>
    <col min="7955" max="7955" width="21.453125" style="18" customWidth="1"/>
    <col min="7956" max="7958" width="20.7265625" style="18" customWidth="1"/>
    <col min="7959" max="7959" width="32.26953125" style="18" bestFit="1" customWidth="1"/>
    <col min="7960" max="7960" width="20.7265625" style="18" customWidth="1"/>
    <col min="7961" max="7961" width="22" style="18" customWidth="1"/>
    <col min="7962" max="7965" width="21.26953125" style="18" customWidth="1"/>
    <col min="7966" max="7966" width="22.26953125" style="18" customWidth="1"/>
    <col min="7967" max="7968" width="11.453125" style="18"/>
    <col min="7969" max="7969" width="14.81640625" style="18" bestFit="1" customWidth="1"/>
    <col min="7970" max="8194" width="11.453125" style="18"/>
    <col min="8195" max="8195" width="34.453125" style="18" customWidth="1"/>
    <col min="8196" max="8197" width="19.453125" style="18" bestFit="1" customWidth="1"/>
    <col min="8198" max="8198" width="19.7265625" style="18" customWidth="1"/>
    <col min="8199" max="8200" width="20.453125" style="18" customWidth="1"/>
    <col min="8201" max="8202" width="19.7265625" style="18" customWidth="1"/>
    <col min="8203" max="8203" width="25.26953125" style="18" customWidth="1"/>
    <col min="8204" max="8204" width="26" style="18" customWidth="1"/>
    <col min="8205" max="8205" width="22.26953125" style="18" customWidth="1"/>
    <col min="8206" max="8206" width="24.81640625" style="18" customWidth="1"/>
    <col min="8207" max="8207" width="21.1796875" style="18" customWidth="1"/>
    <col min="8208" max="8208" width="21.453125" style="18" customWidth="1"/>
    <col min="8209" max="8209" width="27.81640625" style="18" customWidth="1"/>
    <col min="8210" max="8210" width="23.453125" style="18" customWidth="1"/>
    <col min="8211" max="8211" width="21.453125" style="18" customWidth="1"/>
    <col min="8212" max="8214" width="20.7265625" style="18" customWidth="1"/>
    <col min="8215" max="8215" width="32.26953125" style="18" bestFit="1" customWidth="1"/>
    <col min="8216" max="8216" width="20.7265625" style="18" customWidth="1"/>
    <col min="8217" max="8217" width="22" style="18" customWidth="1"/>
    <col min="8218" max="8221" width="21.26953125" style="18" customWidth="1"/>
    <col min="8222" max="8222" width="22.26953125" style="18" customWidth="1"/>
    <col min="8223" max="8224" width="11.453125" style="18"/>
    <col min="8225" max="8225" width="14.81640625" style="18" bestFit="1" customWidth="1"/>
    <col min="8226" max="8450" width="11.453125" style="18"/>
    <col min="8451" max="8451" width="34.453125" style="18" customWidth="1"/>
    <col min="8452" max="8453" width="19.453125" style="18" bestFit="1" customWidth="1"/>
    <col min="8454" max="8454" width="19.7265625" style="18" customWidth="1"/>
    <col min="8455" max="8456" width="20.453125" style="18" customWidth="1"/>
    <col min="8457" max="8458" width="19.7265625" style="18" customWidth="1"/>
    <col min="8459" max="8459" width="25.26953125" style="18" customWidth="1"/>
    <col min="8460" max="8460" width="26" style="18" customWidth="1"/>
    <col min="8461" max="8461" width="22.26953125" style="18" customWidth="1"/>
    <col min="8462" max="8462" width="24.81640625" style="18" customWidth="1"/>
    <col min="8463" max="8463" width="21.1796875" style="18" customWidth="1"/>
    <col min="8464" max="8464" width="21.453125" style="18" customWidth="1"/>
    <col min="8465" max="8465" width="27.81640625" style="18" customWidth="1"/>
    <col min="8466" max="8466" width="23.453125" style="18" customWidth="1"/>
    <col min="8467" max="8467" width="21.453125" style="18" customWidth="1"/>
    <col min="8468" max="8470" width="20.7265625" style="18" customWidth="1"/>
    <col min="8471" max="8471" width="32.26953125" style="18" bestFit="1" customWidth="1"/>
    <col min="8472" max="8472" width="20.7265625" style="18" customWidth="1"/>
    <col min="8473" max="8473" width="22" style="18" customWidth="1"/>
    <col min="8474" max="8477" width="21.26953125" style="18" customWidth="1"/>
    <col min="8478" max="8478" width="22.26953125" style="18" customWidth="1"/>
    <col min="8479" max="8480" width="11.453125" style="18"/>
    <col min="8481" max="8481" width="14.81640625" style="18" bestFit="1" customWidth="1"/>
    <col min="8482" max="8706" width="11.453125" style="18"/>
    <col min="8707" max="8707" width="34.453125" style="18" customWidth="1"/>
    <col min="8708" max="8709" width="19.453125" style="18" bestFit="1" customWidth="1"/>
    <col min="8710" max="8710" width="19.7265625" style="18" customWidth="1"/>
    <col min="8711" max="8712" width="20.453125" style="18" customWidth="1"/>
    <col min="8713" max="8714" width="19.7265625" style="18" customWidth="1"/>
    <col min="8715" max="8715" width="25.26953125" style="18" customWidth="1"/>
    <col min="8716" max="8716" width="26" style="18" customWidth="1"/>
    <col min="8717" max="8717" width="22.26953125" style="18" customWidth="1"/>
    <col min="8718" max="8718" width="24.81640625" style="18" customWidth="1"/>
    <col min="8719" max="8719" width="21.1796875" style="18" customWidth="1"/>
    <col min="8720" max="8720" width="21.453125" style="18" customWidth="1"/>
    <col min="8721" max="8721" width="27.81640625" style="18" customWidth="1"/>
    <col min="8722" max="8722" width="23.453125" style="18" customWidth="1"/>
    <col min="8723" max="8723" width="21.453125" style="18" customWidth="1"/>
    <col min="8724" max="8726" width="20.7265625" style="18" customWidth="1"/>
    <col min="8727" max="8727" width="32.26953125" style="18" bestFit="1" customWidth="1"/>
    <col min="8728" max="8728" width="20.7265625" style="18" customWidth="1"/>
    <col min="8729" max="8729" width="22" style="18" customWidth="1"/>
    <col min="8730" max="8733" width="21.26953125" style="18" customWidth="1"/>
    <col min="8734" max="8734" width="22.26953125" style="18" customWidth="1"/>
    <col min="8735" max="8736" width="11.453125" style="18"/>
    <col min="8737" max="8737" width="14.81640625" style="18" bestFit="1" customWidth="1"/>
    <col min="8738" max="8962" width="11.453125" style="18"/>
    <col min="8963" max="8963" width="34.453125" style="18" customWidth="1"/>
    <col min="8964" max="8965" width="19.453125" style="18" bestFit="1" customWidth="1"/>
    <col min="8966" max="8966" width="19.7265625" style="18" customWidth="1"/>
    <col min="8967" max="8968" width="20.453125" style="18" customWidth="1"/>
    <col min="8969" max="8970" width="19.7265625" style="18" customWidth="1"/>
    <col min="8971" max="8971" width="25.26953125" style="18" customWidth="1"/>
    <col min="8972" max="8972" width="26" style="18" customWidth="1"/>
    <col min="8973" max="8973" width="22.26953125" style="18" customWidth="1"/>
    <col min="8974" max="8974" width="24.81640625" style="18" customWidth="1"/>
    <col min="8975" max="8975" width="21.1796875" style="18" customWidth="1"/>
    <col min="8976" max="8976" width="21.453125" style="18" customWidth="1"/>
    <col min="8977" max="8977" width="27.81640625" style="18" customWidth="1"/>
    <col min="8978" max="8978" width="23.453125" style="18" customWidth="1"/>
    <col min="8979" max="8979" width="21.453125" style="18" customWidth="1"/>
    <col min="8980" max="8982" width="20.7265625" style="18" customWidth="1"/>
    <col min="8983" max="8983" width="32.26953125" style="18" bestFit="1" customWidth="1"/>
    <col min="8984" max="8984" width="20.7265625" style="18" customWidth="1"/>
    <col min="8985" max="8985" width="22" style="18" customWidth="1"/>
    <col min="8986" max="8989" width="21.26953125" style="18" customWidth="1"/>
    <col min="8990" max="8990" width="22.26953125" style="18" customWidth="1"/>
    <col min="8991" max="8992" width="11.453125" style="18"/>
    <col min="8993" max="8993" width="14.81640625" style="18" bestFit="1" customWidth="1"/>
    <col min="8994" max="9218" width="11.453125" style="18"/>
    <col min="9219" max="9219" width="34.453125" style="18" customWidth="1"/>
    <col min="9220" max="9221" width="19.453125" style="18" bestFit="1" customWidth="1"/>
    <col min="9222" max="9222" width="19.7265625" style="18" customWidth="1"/>
    <col min="9223" max="9224" width="20.453125" style="18" customWidth="1"/>
    <col min="9225" max="9226" width="19.7265625" style="18" customWidth="1"/>
    <col min="9227" max="9227" width="25.26953125" style="18" customWidth="1"/>
    <col min="9228" max="9228" width="26" style="18" customWidth="1"/>
    <col min="9229" max="9229" width="22.26953125" style="18" customWidth="1"/>
    <col min="9230" max="9230" width="24.81640625" style="18" customWidth="1"/>
    <col min="9231" max="9231" width="21.1796875" style="18" customWidth="1"/>
    <col min="9232" max="9232" width="21.453125" style="18" customWidth="1"/>
    <col min="9233" max="9233" width="27.81640625" style="18" customWidth="1"/>
    <col min="9234" max="9234" width="23.453125" style="18" customWidth="1"/>
    <col min="9235" max="9235" width="21.453125" style="18" customWidth="1"/>
    <col min="9236" max="9238" width="20.7265625" style="18" customWidth="1"/>
    <col min="9239" max="9239" width="32.26953125" style="18" bestFit="1" customWidth="1"/>
    <col min="9240" max="9240" width="20.7265625" style="18" customWidth="1"/>
    <col min="9241" max="9241" width="22" style="18" customWidth="1"/>
    <col min="9242" max="9245" width="21.26953125" style="18" customWidth="1"/>
    <col min="9246" max="9246" width="22.26953125" style="18" customWidth="1"/>
    <col min="9247" max="9248" width="11.453125" style="18"/>
    <col min="9249" max="9249" width="14.81640625" style="18" bestFit="1" customWidth="1"/>
    <col min="9250" max="9474" width="11.453125" style="18"/>
    <col min="9475" max="9475" width="34.453125" style="18" customWidth="1"/>
    <col min="9476" max="9477" width="19.453125" style="18" bestFit="1" customWidth="1"/>
    <col min="9478" max="9478" width="19.7265625" style="18" customWidth="1"/>
    <col min="9479" max="9480" width="20.453125" style="18" customWidth="1"/>
    <col min="9481" max="9482" width="19.7265625" style="18" customWidth="1"/>
    <col min="9483" max="9483" width="25.26953125" style="18" customWidth="1"/>
    <col min="9484" max="9484" width="26" style="18" customWidth="1"/>
    <col min="9485" max="9485" width="22.26953125" style="18" customWidth="1"/>
    <col min="9486" max="9486" width="24.81640625" style="18" customWidth="1"/>
    <col min="9487" max="9487" width="21.1796875" style="18" customWidth="1"/>
    <col min="9488" max="9488" width="21.453125" style="18" customWidth="1"/>
    <col min="9489" max="9489" width="27.81640625" style="18" customWidth="1"/>
    <col min="9490" max="9490" width="23.453125" style="18" customWidth="1"/>
    <col min="9491" max="9491" width="21.453125" style="18" customWidth="1"/>
    <col min="9492" max="9494" width="20.7265625" style="18" customWidth="1"/>
    <col min="9495" max="9495" width="32.26953125" style="18" bestFit="1" customWidth="1"/>
    <col min="9496" max="9496" width="20.7265625" style="18" customWidth="1"/>
    <col min="9497" max="9497" width="22" style="18" customWidth="1"/>
    <col min="9498" max="9501" width="21.26953125" style="18" customWidth="1"/>
    <col min="9502" max="9502" width="22.26953125" style="18" customWidth="1"/>
    <col min="9503" max="9504" width="11.453125" style="18"/>
    <col min="9505" max="9505" width="14.81640625" style="18" bestFit="1" customWidth="1"/>
    <col min="9506" max="9730" width="11.453125" style="18"/>
    <col min="9731" max="9731" width="34.453125" style="18" customWidth="1"/>
    <col min="9732" max="9733" width="19.453125" style="18" bestFit="1" customWidth="1"/>
    <col min="9734" max="9734" width="19.7265625" style="18" customWidth="1"/>
    <col min="9735" max="9736" width="20.453125" style="18" customWidth="1"/>
    <col min="9737" max="9738" width="19.7265625" style="18" customWidth="1"/>
    <col min="9739" max="9739" width="25.26953125" style="18" customWidth="1"/>
    <col min="9740" max="9740" width="26" style="18" customWidth="1"/>
    <col min="9741" max="9741" width="22.26953125" style="18" customWidth="1"/>
    <col min="9742" max="9742" width="24.81640625" style="18" customWidth="1"/>
    <col min="9743" max="9743" width="21.1796875" style="18" customWidth="1"/>
    <col min="9744" max="9744" width="21.453125" style="18" customWidth="1"/>
    <col min="9745" max="9745" width="27.81640625" style="18" customWidth="1"/>
    <col min="9746" max="9746" width="23.453125" style="18" customWidth="1"/>
    <col min="9747" max="9747" width="21.453125" style="18" customWidth="1"/>
    <col min="9748" max="9750" width="20.7265625" style="18" customWidth="1"/>
    <col min="9751" max="9751" width="32.26953125" style="18" bestFit="1" customWidth="1"/>
    <col min="9752" max="9752" width="20.7265625" style="18" customWidth="1"/>
    <col min="9753" max="9753" width="22" style="18" customWidth="1"/>
    <col min="9754" max="9757" width="21.26953125" style="18" customWidth="1"/>
    <col min="9758" max="9758" width="22.26953125" style="18" customWidth="1"/>
    <col min="9759" max="9760" width="11.453125" style="18"/>
    <col min="9761" max="9761" width="14.81640625" style="18" bestFit="1" customWidth="1"/>
    <col min="9762" max="9986" width="11.453125" style="18"/>
    <col min="9987" max="9987" width="34.453125" style="18" customWidth="1"/>
    <col min="9988" max="9989" width="19.453125" style="18" bestFit="1" customWidth="1"/>
    <col min="9990" max="9990" width="19.7265625" style="18" customWidth="1"/>
    <col min="9991" max="9992" width="20.453125" style="18" customWidth="1"/>
    <col min="9993" max="9994" width="19.7265625" style="18" customWidth="1"/>
    <col min="9995" max="9995" width="25.26953125" style="18" customWidth="1"/>
    <col min="9996" max="9996" width="26" style="18" customWidth="1"/>
    <col min="9997" max="9997" width="22.26953125" style="18" customWidth="1"/>
    <col min="9998" max="9998" width="24.81640625" style="18" customWidth="1"/>
    <col min="9999" max="9999" width="21.1796875" style="18" customWidth="1"/>
    <col min="10000" max="10000" width="21.453125" style="18" customWidth="1"/>
    <col min="10001" max="10001" width="27.81640625" style="18" customWidth="1"/>
    <col min="10002" max="10002" width="23.453125" style="18" customWidth="1"/>
    <col min="10003" max="10003" width="21.453125" style="18" customWidth="1"/>
    <col min="10004" max="10006" width="20.7265625" style="18" customWidth="1"/>
    <col min="10007" max="10007" width="32.26953125" style="18" bestFit="1" customWidth="1"/>
    <col min="10008" max="10008" width="20.7265625" style="18" customWidth="1"/>
    <col min="10009" max="10009" width="22" style="18" customWidth="1"/>
    <col min="10010" max="10013" width="21.26953125" style="18" customWidth="1"/>
    <col min="10014" max="10014" width="22.26953125" style="18" customWidth="1"/>
    <col min="10015" max="10016" width="11.453125" style="18"/>
    <col min="10017" max="10017" width="14.81640625" style="18" bestFit="1" customWidth="1"/>
    <col min="10018" max="10242" width="11.453125" style="18"/>
    <col min="10243" max="10243" width="34.453125" style="18" customWidth="1"/>
    <col min="10244" max="10245" width="19.453125" style="18" bestFit="1" customWidth="1"/>
    <col min="10246" max="10246" width="19.7265625" style="18" customWidth="1"/>
    <col min="10247" max="10248" width="20.453125" style="18" customWidth="1"/>
    <col min="10249" max="10250" width="19.7265625" style="18" customWidth="1"/>
    <col min="10251" max="10251" width="25.26953125" style="18" customWidth="1"/>
    <col min="10252" max="10252" width="26" style="18" customWidth="1"/>
    <col min="10253" max="10253" width="22.26953125" style="18" customWidth="1"/>
    <col min="10254" max="10254" width="24.81640625" style="18" customWidth="1"/>
    <col min="10255" max="10255" width="21.1796875" style="18" customWidth="1"/>
    <col min="10256" max="10256" width="21.453125" style="18" customWidth="1"/>
    <col min="10257" max="10257" width="27.81640625" style="18" customWidth="1"/>
    <col min="10258" max="10258" width="23.453125" style="18" customWidth="1"/>
    <col min="10259" max="10259" width="21.453125" style="18" customWidth="1"/>
    <col min="10260" max="10262" width="20.7265625" style="18" customWidth="1"/>
    <col min="10263" max="10263" width="32.26953125" style="18" bestFit="1" customWidth="1"/>
    <col min="10264" max="10264" width="20.7265625" style="18" customWidth="1"/>
    <col min="10265" max="10265" width="22" style="18" customWidth="1"/>
    <col min="10266" max="10269" width="21.26953125" style="18" customWidth="1"/>
    <col min="10270" max="10270" width="22.26953125" style="18" customWidth="1"/>
    <col min="10271" max="10272" width="11.453125" style="18"/>
    <col min="10273" max="10273" width="14.81640625" style="18" bestFit="1" customWidth="1"/>
    <col min="10274" max="10498" width="11.453125" style="18"/>
    <col min="10499" max="10499" width="34.453125" style="18" customWidth="1"/>
    <col min="10500" max="10501" width="19.453125" style="18" bestFit="1" customWidth="1"/>
    <col min="10502" max="10502" width="19.7265625" style="18" customWidth="1"/>
    <col min="10503" max="10504" width="20.453125" style="18" customWidth="1"/>
    <col min="10505" max="10506" width="19.7265625" style="18" customWidth="1"/>
    <col min="10507" max="10507" width="25.26953125" style="18" customWidth="1"/>
    <col min="10508" max="10508" width="26" style="18" customWidth="1"/>
    <col min="10509" max="10509" width="22.26953125" style="18" customWidth="1"/>
    <col min="10510" max="10510" width="24.81640625" style="18" customWidth="1"/>
    <col min="10511" max="10511" width="21.1796875" style="18" customWidth="1"/>
    <col min="10512" max="10512" width="21.453125" style="18" customWidth="1"/>
    <col min="10513" max="10513" width="27.81640625" style="18" customWidth="1"/>
    <col min="10514" max="10514" width="23.453125" style="18" customWidth="1"/>
    <col min="10515" max="10515" width="21.453125" style="18" customWidth="1"/>
    <col min="10516" max="10518" width="20.7265625" style="18" customWidth="1"/>
    <col min="10519" max="10519" width="32.26953125" style="18" bestFit="1" customWidth="1"/>
    <col min="10520" max="10520" width="20.7265625" style="18" customWidth="1"/>
    <col min="10521" max="10521" width="22" style="18" customWidth="1"/>
    <col min="10522" max="10525" width="21.26953125" style="18" customWidth="1"/>
    <col min="10526" max="10526" width="22.26953125" style="18" customWidth="1"/>
    <col min="10527" max="10528" width="11.453125" style="18"/>
    <col min="10529" max="10529" width="14.81640625" style="18" bestFit="1" customWidth="1"/>
    <col min="10530" max="10754" width="11.453125" style="18"/>
    <col min="10755" max="10755" width="34.453125" style="18" customWidth="1"/>
    <col min="10756" max="10757" width="19.453125" style="18" bestFit="1" customWidth="1"/>
    <col min="10758" max="10758" width="19.7265625" style="18" customWidth="1"/>
    <col min="10759" max="10760" width="20.453125" style="18" customWidth="1"/>
    <col min="10761" max="10762" width="19.7265625" style="18" customWidth="1"/>
    <col min="10763" max="10763" width="25.26953125" style="18" customWidth="1"/>
    <col min="10764" max="10764" width="26" style="18" customWidth="1"/>
    <col min="10765" max="10765" width="22.26953125" style="18" customWidth="1"/>
    <col min="10766" max="10766" width="24.81640625" style="18" customWidth="1"/>
    <col min="10767" max="10767" width="21.1796875" style="18" customWidth="1"/>
    <col min="10768" max="10768" width="21.453125" style="18" customWidth="1"/>
    <col min="10769" max="10769" width="27.81640625" style="18" customWidth="1"/>
    <col min="10770" max="10770" width="23.453125" style="18" customWidth="1"/>
    <col min="10771" max="10771" width="21.453125" style="18" customWidth="1"/>
    <col min="10772" max="10774" width="20.7265625" style="18" customWidth="1"/>
    <col min="10775" max="10775" width="32.26953125" style="18" bestFit="1" customWidth="1"/>
    <col min="10776" max="10776" width="20.7265625" style="18" customWidth="1"/>
    <col min="10777" max="10777" width="22" style="18" customWidth="1"/>
    <col min="10778" max="10781" width="21.26953125" style="18" customWidth="1"/>
    <col min="10782" max="10782" width="22.26953125" style="18" customWidth="1"/>
    <col min="10783" max="10784" width="11.453125" style="18"/>
    <col min="10785" max="10785" width="14.81640625" style="18" bestFit="1" customWidth="1"/>
    <col min="10786" max="11010" width="11.453125" style="18"/>
    <col min="11011" max="11011" width="34.453125" style="18" customWidth="1"/>
    <col min="11012" max="11013" width="19.453125" style="18" bestFit="1" customWidth="1"/>
    <col min="11014" max="11014" width="19.7265625" style="18" customWidth="1"/>
    <col min="11015" max="11016" width="20.453125" style="18" customWidth="1"/>
    <col min="11017" max="11018" width="19.7265625" style="18" customWidth="1"/>
    <col min="11019" max="11019" width="25.26953125" style="18" customWidth="1"/>
    <col min="11020" max="11020" width="26" style="18" customWidth="1"/>
    <col min="11021" max="11021" width="22.26953125" style="18" customWidth="1"/>
    <col min="11022" max="11022" width="24.81640625" style="18" customWidth="1"/>
    <col min="11023" max="11023" width="21.1796875" style="18" customWidth="1"/>
    <col min="11024" max="11024" width="21.453125" style="18" customWidth="1"/>
    <col min="11025" max="11025" width="27.81640625" style="18" customWidth="1"/>
    <col min="11026" max="11026" width="23.453125" style="18" customWidth="1"/>
    <col min="11027" max="11027" width="21.453125" style="18" customWidth="1"/>
    <col min="11028" max="11030" width="20.7265625" style="18" customWidth="1"/>
    <col min="11031" max="11031" width="32.26953125" style="18" bestFit="1" customWidth="1"/>
    <col min="11032" max="11032" width="20.7265625" style="18" customWidth="1"/>
    <col min="11033" max="11033" width="22" style="18" customWidth="1"/>
    <col min="11034" max="11037" width="21.26953125" style="18" customWidth="1"/>
    <col min="11038" max="11038" width="22.26953125" style="18" customWidth="1"/>
    <col min="11039" max="11040" width="11.453125" style="18"/>
    <col min="11041" max="11041" width="14.81640625" style="18" bestFit="1" customWidth="1"/>
    <col min="11042" max="11266" width="11.453125" style="18"/>
    <col min="11267" max="11267" width="34.453125" style="18" customWidth="1"/>
    <col min="11268" max="11269" width="19.453125" style="18" bestFit="1" customWidth="1"/>
    <col min="11270" max="11270" width="19.7265625" style="18" customWidth="1"/>
    <col min="11271" max="11272" width="20.453125" style="18" customWidth="1"/>
    <col min="11273" max="11274" width="19.7265625" style="18" customWidth="1"/>
    <col min="11275" max="11275" width="25.26953125" style="18" customWidth="1"/>
    <col min="11276" max="11276" width="26" style="18" customWidth="1"/>
    <col min="11277" max="11277" width="22.26953125" style="18" customWidth="1"/>
    <col min="11278" max="11278" width="24.81640625" style="18" customWidth="1"/>
    <col min="11279" max="11279" width="21.1796875" style="18" customWidth="1"/>
    <col min="11280" max="11280" width="21.453125" style="18" customWidth="1"/>
    <col min="11281" max="11281" width="27.81640625" style="18" customWidth="1"/>
    <col min="11282" max="11282" width="23.453125" style="18" customWidth="1"/>
    <col min="11283" max="11283" width="21.453125" style="18" customWidth="1"/>
    <col min="11284" max="11286" width="20.7265625" style="18" customWidth="1"/>
    <col min="11287" max="11287" width="32.26953125" style="18" bestFit="1" customWidth="1"/>
    <col min="11288" max="11288" width="20.7265625" style="18" customWidth="1"/>
    <col min="11289" max="11289" width="22" style="18" customWidth="1"/>
    <col min="11290" max="11293" width="21.26953125" style="18" customWidth="1"/>
    <col min="11294" max="11294" width="22.26953125" style="18" customWidth="1"/>
    <col min="11295" max="11296" width="11.453125" style="18"/>
    <col min="11297" max="11297" width="14.81640625" style="18" bestFit="1" customWidth="1"/>
    <col min="11298" max="11522" width="11.453125" style="18"/>
    <col min="11523" max="11523" width="34.453125" style="18" customWidth="1"/>
    <col min="11524" max="11525" width="19.453125" style="18" bestFit="1" customWidth="1"/>
    <col min="11526" max="11526" width="19.7265625" style="18" customWidth="1"/>
    <col min="11527" max="11528" width="20.453125" style="18" customWidth="1"/>
    <col min="11529" max="11530" width="19.7265625" style="18" customWidth="1"/>
    <col min="11531" max="11531" width="25.26953125" style="18" customWidth="1"/>
    <col min="11532" max="11532" width="26" style="18" customWidth="1"/>
    <col min="11533" max="11533" width="22.26953125" style="18" customWidth="1"/>
    <col min="11534" max="11534" width="24.81640625" style="18" customWidth="1"/>
    <col min="11535" max="11535" width="21.1796875" style="18" customWidth="1"/>
    <col min="11536" max="11536" width="21.453125" style="18" customWidth="1"/>
    <col min="11537" max="11537" width="27.81640625" style="18" customWidth="1"/>
    <col min="11538" max="11538" width="23.453125" style="18" customWidth="1"/>
    <col min="11539" max="11539" width="21.453125" style="18" customWidth="1"/>
    <col min="11540" max="11542" width="20.7265625" style="18" customWidth="1"/>
    <col min="11543" max="11543" width="32.26953125" style="18" bestFit="1" customWidth="1"/>
    <col min="11544" max="11544" width="20.7265625" style="18" customWidth="1"/>
    <col min="11545" max="11545" width="22" style="18" customWidth="1"/>
    <col min="11546" max="11549" width="21.26953125" style="18" customWidth="1"/>
    <col min="11550" max="11550" width="22.26953125" style="18" customWidth="1"/>
    <col min="11551" max="11552" width="11.453125" style="18"/>
    <col min="11553" max="11553" width="14.81640625" style="18" bestFit="1" customWidth="1"/>
    <col min="11554" max="11778" width="11.453125" style="18"/>
    <col min="11779" max="11779" width="34.453125" style="18" customWidth="1"/>
    <col min="11780" max="11781" width="19.453125" style="18" bestFit="1" customWidth="1"/>
    <col min="11782" max="11782" width="19.7265625" style="18" customWidth="1"/>
    <col min="11783" max="11784" width="20.453125" style="18" customWidth="1"/>
    <col min="11785" max="11786" width="19.7265625" style="18" customWidth="1"/>
    <col min="11787" max="11787" width="25.26953125" style="18" customWidth="1"/>
    <col min="11788" max="11788" width="26" style="18" customWidth="1"/>
    <col min="11789" max="11789" width="22.26953125" style="18" customWidth="1"/>
    <col min="11790" max="11790" width="24.81640625" style="18" customWidth="1"/>
    <col min="11791" max="11791" width="21.1796875" style="18" customWidth="1"/>
    <col min="11792" max="11792" width="21.453125" style="18" customWidth="1"/>
    <col min="11793" max="11793" width="27.81640625" style="18" customWidth="1"/>
    <col min="11794" max="11794" width="23.453125" style="18" customWidth="1"/>
    <col min="11795" max="11795" width="21.453125" style="18" customWidth="1"/>
    <col min="11796" max="11798" width="20.7265625" style="18" customWidth="1"/>
    <col min="11799" max="11799" width="32.26953125" style="18" bestFit="1" customWidth="1"/>
    <col min="11800" max="11800" width="20.7265625" style="18" customWidth="1"/>
    <col min="11801" max="11801" width="22" style="18" customWidth="1"/>
    <col min="11802" max="11805" width="21.26953125" style="18" customWidth="1"/>
    <col min="11806" max="11806" width="22.26953125" style="18" customWidth="1"/>
    <col min="11807" max="11808" width="11.453125" style="18"/>
    <col min="11809" max="11809" width="14.81640625" style="18" bestFit="1" customWidth="1"/>
    <col min="11810" max="12034" width="11.453125" style="18"/>
    <col min="12035" max="12035" width="34.453125" style="18" customWidth="1"/>
    <col min="12036" max="12037" width="19.453125" style="18" bestFit="1" customWidth="1"/>
    <col min="12038" max="12038" width="19.7265625" style="18" customWidth="1"/>
    <col min="12039" max="12040" width="20.453125" style="18" customWidth="1"/>
    <col min="12041" max="12042" width="19.7265625" style="18" customWidth="1"/>
    <col min="12043" max="12043" width="25.26953125" style="18" customWidth="1"/>
    <col min="12044" max="12044" width="26" style="18" customWidth="1"/>
    <col min="12045" max="12045" width="22.26953125" style="18" customWidth="1"/>
    <col min="12046" max="12046" width="24.81640625" style="18" customWidth="1"/>
    <col min="12047" max="12047" width="21.1796875" style="18" customWidth="1"/>
    <col min="12048" max="12048" width="21.453125" style="18" customWidth="1"/>
    <col min="12049" max="12049" width="27.81640625" style="18" customWidth="1"/>
    <col min="12050" max="12050" width="23.453125" style="18" customWidth="1"/>
    <col min="12051" max="12051" width="21.453125" style="18" customWidth="1"/>
    <col min="12052" max="12054" width="20.7265625" style="18" customWidth="1"/>
    <col min="12055" max="12055" width="32.26953125" style="18" bestFit="1" customWidth="1"/>
    <col min="12056" max="12056" width="20.7265625" style="18" customWidth="1"/>
    <col min="12057" max="12057" width="22" style="18" customWidth="1"/>
    <col min="12058" max="12061" width="21.26953125" style="18" customWidth="1"/>
    <col min="12062" max="12062" width="22.26953125" style="18" customWidth="1"/>
    <col min="12063" max="12064" width="11.453125" style="18"/>
    <col min="12065" max="12065" width="14.81640625" style="18" bestFit="1" customWidth="1"/>
    <col min="12066" max="12290" width="11.453125" style="18"/>
    <col min="12291" max="12291" width="34.453125" style="18" customWidth="1"/>
    <col min="12292" max="12293" width="19.453125" style="18" bestFit="1" customWidth="1"/>
    <col min="12294" max="12294" width="19.7265625" style="18" customWidth="1"/>
    <col min="12295" max="12296" width="20.453125" style="18" customWidth="1"/>
    <col min="12297" max="12298" width="19.7265625" style="18" customWidth="1"/>
    <col min="12299" max="12299" width="25.26953125" style="18" customWidth="1"/>
    <col min="12300" max="12300" width="26" style="18" customWidth="1"/>
    <col min="12301" max="12301" width="22.26953125" style="18" customWidth="1"/>
    <col min="12302" max="12302" width="24.81640625" style="18" customWidth="1"/>
    <col min="12303" max="12303" width="21.1796875" style="18" customWidth="1"/>
    <col min="12304" max="12304" width="21.453125" style="18" customWidth="1"/>
    <col min="12305" max="12305" width="27.81640625" style="18" customWidth="1"/>
    <col min="12306" max="12306" width="23.453125" style="18" customWidth="1"/>
    <col min="12307" max="12307" width="21.453125" style="18" customWidth="1"/>
    <col min="12308" max="12310" width="20.7265625" style="18" customWidth="1"/>
    <col min="12311" max="12311" width="32.26953125" style="18" bestFit="1" customWidth="1"/>
    <col min="12312" max="12312" width="20.7265625" style="18" customWidth="1"/>
    <col min="12313" max="12313" width="22" style="18" customWidth="1"/>
    <col min="12314" max="12317" width="21.26953125" style="18" customWidth="1"/>
    <col min="12318" max="12318" width="22.26953125" style="18" customWidth="1"/>
    <col min="12319" max="12320" width="11.453125" style="18"/>
    <col min="12321" max="12321" width="14.81640625" style="18" bestFit="1" customWidth="1"/>
    <col min="12322" max="12546" width="11.453125" style="18"/>
    <col min="12547" max="12547" width="34.453125" style="18" customWidth="1"/>
    <col min="12548" max="12549" width="19.453125" style="18" bestFit="1" customWidth="1"/>
    <col min="12550" max="12550" width="19.7265625" style="18" customWidth="1"/>
    <col min="12551" max="12552" width="20.453125" style="18" customWidth="1"/>
    <col min="12553" max="12554" width="19.7265625" style="18" customWidth="1"/>
    <col min="12555" max="12555" width="25.26953125" style="18" customWidth="1"/>
    <col min="12556" max="12556" width="26" style="18" customWidth="1"/>
    <col min="12557" max="12557" width="22.26953125" style="18" customWidth="1"/>
    <col min="12558" max="12558" width="24.81640625" style="18" customWidth="1"/>
    <col min="12559" max="12559" width="21.1796875" style="18" customWidth="1"/>
    <col min="12560" max="12560" width="21.453125" style="18" customWidth="1"/>
    <col min="12561" max="12561" width="27.81640625" style="18" customWidth="1"/>
    <col min="12562" max="12562" width="23.453125" style="18" customWidth="1"/>
    <col min="12563" max="12563" width="21.453125" style="18" customWidth="1"/>
    <col min="12564" max="12566" width="20.7265625" style="18" customWidth="1"/>
    <col min="12567" max="12567" width="32.26953125" style="18" bestFit="1" customWidth="1"/>
    <col min="12568" max="12568" width="20.7265625" style="18" customWidth="1"/>
    <col min="12569" max="12569" width="22" style="18" customWidth="1"/>
    <col min="12570" max="12573" width="21.26953125" style="18" customWidth="1"/>
    <col min="12574" max="12574" width="22.26953125" style="18" customWidth="1"/>
    <col min="12575" max="12576" width="11.453125" style="18"/>
    <col min="12577" max="12577" width="14.81640625" style="18" bestFit="1" customWidth="1"/>
    <col min="12578" max="12802" width="11.453125" style="18"/>
    <col min="12803" max="12803" width="34.453125" style="18" customWidth="1"/>
    <col min="12804" max="12805" width="19.453125" style="18" bestFit="1" customWidth="1"/>
    <col min="12806" max="12806" width="19.7265625" style="18" customWidth="1"/>
    <col min="12807" max="12808" width="20.453125" style="18" customWidth="1"/>
    <col min="12809" max="12810" width="19.7265625" style="18" customWidth="1"/>
    <col min="12811" max="12811" width="25.26953125" style="18" customWidth="1"/>
    <col min="12812" max="12812" width="26" style="18" customWidth="1"/>
    <col min="12813" max="12813" width="22.26953125" style="18" customWidth="1"/>
    <col min="12814" max="12814" width="24.81640625" style="18" customWidth="1"/>
    <col min="12815" max="12815" width="21.1796875" style="18" customWidth="1"/>
    <col min="12816" max="12816" width="21.453125" style="18" customWidth="1"/>
    <col min="12817" max="12817" width="27.81640625" style="18" customWidth="1"/>
    <col min="12818" max="12818" width="23.453125" style="18" customWidth="1"/>
    <col min="12819" max="12819" width="21.453125" style="18" customWidth="1"/>
    <col min="12820" max="12822" width="20.7265625" style="18" customWidth="1"/>
    <col min="12823" max="12823" width="32.26953125" style="18" bestFit="1" customWidth="1"/>
    <col min="12824" max="12824" width="20.7265625" style="18" customWidth="1"/>
    <col min="12825" max="12825" width="22" style="18" customWidth="1"/>
    <col min="12826" max="12829" width="21.26953125" style="18" customWidth="1"/>
    <col min="12830" max="12830" width="22.26953125" style="18" customWidth="1"/>
    <col min="12831" max="12832" width="11.453125" style="18"/>
    <col min="12833" max="12833" width="14.81640625" style="18" bestFit="1" customWidth="1"/>
    <col min="12834" max="13058" width="11.453125" style="18"/>
    <col min="13059" max="13059" width="34.453125" style="18" customWidth="1"/>
    <col min="13060" max="13061" width="19.453125" style="18" bestFit="1" customWidth="1"/>
    <col min="13062" max="13062" width="19.7265625" style="18" customWidth="1"/>
    <col min="13063" max="13064" width="20.453125" style="18" customWidth="1"/>
    <col min="13065" max="13066" width="19.7265625" style="18" customWidth="1"/>
    <col min="13067" max="13067" width="25.26953125" style="18" customWidth="1"/>
    <col min="13068" max="13068" width="26" style="18" customWidth="1"/>
    <col min="13069" max="13069" width="22.26953125" style="18" customWidth="1"/>
    <col min="13070" max="13070" width="24.81640625" style="18" customWidth="1"/>
    <col min="13071" max="13071" width="21.1796875" style="18" customWidth="1"/>
    <col min="13072" max="13072" width="21.453125" style="18" customWidth="1"/>
    <col min="13073" max="13073" width="27.81640625" style="18" customWidth="1"/>
    <col min="13074" max="13074" width="23.453125" style="18" customWidth="1"/>
    <col min="13075" max="13075" width="21.453125" style="18" customWidth="1"/>
    <col min="13076" max="13078" width="20.7265625" style="18" customWidth="1"/>
    <col min="13079" max="13079" width="32.26953125" style="18" bestFit="1" customWidth="1"/>
    <col min="13080" max="13080" width="20.7265625" style="18" customWidth="1"/>
    <col min="13081" max="13081" width="22" style="18" customWidth="1"/>
    <col min="13082" max="13085" width="21.26953125" style="18" customWidth="1"/>
    <col min="13086" max="13086" width="22.26953125" style="18" customWidth="1"/>
    <col min="13087" max="13088" width="11.453125" style="18"/>
    <col min="13089" max="13089" width="14.81640625" style="18" bestFit="1" customWidth="1"/>
    <col min="13090" max="13314" width="11.453125" style="18"/>
    <col min="13315" max="13315" width="34.453125" style="18" customWidth="1"/>
    <col min="13316" max="13317" width="19.453125" style="18" bestFit="1" customWidth="1"/>
    <col min="13318" max="13318" width="19.7265625" style="18" customWidth="1"/>
    <col min="13319" max="13320" width="20.453125" style="18" customWidth="1"/>
    <col min="13321" max="13322" width="19.7265625" style="18" customWidth="1"/>
    <col min="13323" max="13323" width="25.26953125" style="18" customWidth="1"/>
    <col min="13324" max="13324" width="26" style="18" customWidth="1"/>
    <col min="13325" max="13325" width="22.26953125" style="18" customWidth="1"/>
    <col min="13326" max="13326" width="24.81640625" style="18" customWidth="1"/>
    <col min="13327" max="13327" width="21.1796875" style="18" customWidth="1"/>
    <col min="13328" max="13328" width="21.453125" style="18" customWidth="1"/>
    <col min="13329" max="13329" width="27.81640625" style="18" customWidth="1"/>
    <col min="13330" max="13330" width="23.453125" style="18" customWidth="1"/>
    <col min="13331" max="13331" width="21.453125" style="18" customWidth="1"/>
    <col min="13332" max="13334" width="20.7265625" style="18" customWidth="1"/>
    <col min="13335" max="13335" width="32.26953125" style="18" bestFit="1" customWidth="1"/>
    <col min="13336" max="13336" width="20.7265625" style="18" customWidth="1"/>
    <col min="13337" max="13337" width="22" style="18" customWidth="1"/>
    <col min="13338" max="13341" width="21.26953125" style="18" customWidth="1"/>
    <col min="13342" max="13342" width="22.26953125" style="18" customWidth="1"/>
    <col min="13343" max="13344" width="11.453125" style="18"/>
    <col min="13345" max="13345" width="14.81640625" style="18" bestFit="1" customWidth="1"/>
    <col min="13346" max="13570" width="11.453125" style="18"/>
    <col min="13571" max="13571" width="34.453125" style="18" customWidth="1"/>
    <col min="13572" max="13573" width="19.453125" style="18" bestFit="1" customWidth="1"/>
    <col min="13574" max="13574" width="19.7265625" style="18" customWidth="1"/>
    <col min="13575" max="13576" width="20.453125" style="18" customWidth="1"/>
    <col min="13577" max="13578" width="19.7265625" style="18" customWidth="1"/>
    <col min="13579" max="13579" width="25.26953125" style="18" customWidth="1"/>
    <col min="13580" max="13580" width="26" style="18" customWidth="1"/>
    <col min="13581" max="13581" width="22.26953125" style="18" customWidth="1"/>
    <col min="13582" max="13582" width="24.81640625" style="18" customWidth="1"/>
    <col min="13583" max="13583" width="21.1796875" style="18" customWidth="1"/>
    <col min="13584" max="13584" width="21.453125" style="18" customWidth="1"/>
    <col min="13585" max="13585" width="27.81640625" style="18" customWidth="1"/>
    <col min="13586" max="13586" width="23.453125" style="18" customWidth="1"/>
    <col min="13587" max="13587" width="21.453125" style="18" customWidth="1"/>
    <col min="13588" max="13590" width="20.7265625" style="18" customWidth="1"/>
    <col min="13591" max="13591" width="32.26953125" style="18" bestFit="1" customWidth="1"/>
    <col min="13592" max="13592" width="20.7265625" style="18" customWidth="1"/>
    <col min="13593" max="13593" width="22" style="18" customWidth="1"/>
    <col min="13594" max="13597" width="21.26953125" style="18" customWidth="1"/>
    <col min="13598" max="13598" width="22.26953125" style="18" customWidth="1"/>
    <col min="13599" max="13600" width="11.453125" style="18"/>
    <col min="13601" max="13601" width="14.81640625" style="18" bestFit="1" customWidth="1"/>
    <col min="13602" max="13826" width="11.453125" style="18"/>
    <col min="13827" max="13827" width="34.453125" style="18" customWidth="1"/>
    <col min="13828" max="13829" width="19.453125" style="18" bestFit="1" customWidth="1"/>
    <col min="13830" max="13830" width="19.7265625" style="18" customWidth="1"/>
    <col min="13831" max="13832" width="20.453125" style="18" customWidth="1"/>
    <col min="13833" max="13834" width="19.7265625" style="18" customWidth="1"/>
    <col min="13835" max="13835" width="25.26953125" style="18" customWidth="1"/>
    <col min="13836" max="13836" width="26" style="18" customWidth="1"/>
    <col min="13837" max="13837" width="22.26953125" style="18" customWidth="1"/>
    <col min="13838" max="13838" width="24.81640625" style="18" customWidth="1"/>
    <col min="13839" max="13839" width="21.1796875" style="18" customWidth="1"/>
    <col min="13840" max="13840" width="21.453125" style="18" customWidth="1"/>
    <col min="13841" max="13841" width="27.81640625" style="18" customWidth="1"/>
    <col min="13842" max="13842" width="23.453125" style="18" customWidth="1"/>
    <col min="13843" max="13843" width="21.453125" style="18" customWidth="1"/>
    <col min="13844" max="13846" width="20.7265625" style="18" customWidth="1"/>
    <col min="13847" max="13847" width="32.26953125" style="18" bestFit="1" customWidth="1"/>
    <col min="13848" max="13848" width="20.7265625" style="18" customWidth="1"/>
    <col min="13849" max="13849" width="22" style="18" customWidth="1"/>
    <col min="13850" max="13853" width="21.26953125" style="18" customWidth="1"/>
    <col min="13854" max="13854" width="22.26953125" style="18" customWidth="1"/>
    <col min="13855" max="13856" width="11.453125" style="18"/>
    <col min="13857" max="13857" width="14.81640625" style="18" bestFit="1" customWidth="1"/>
    <col min="13858" max="14082" width="11.453125" style="18"/>
    <col min="14083" max="14083" width="34.453125" style="18" customWidth="1"/>
    <col min="14084" max="14085" width="19.453125" style="18" bestFit="1" customWidth="1"/>
    <col min="14086" max="14086" width="19.7265625" style="18" customWidth="1"/>
    <col min="14087" max="14088" width="20.453125" style="18" customWidth="1"/>
    <col min="14089" max="14090" width="19.7265625" style="18" customWidth="1"/>
    <col min="14091" max="14091" width="25.26953125" style="18" customWidth="1"/>
    <col min="14092" max="14092" width="26" style="18" customWidth="1"/>
    <col min="14093" max="14093" width="22.26953125" style="18" customWidth="1"/>
    <col min="14094" max="14094" width="24.81640625" style="18" customWidth="1"/>
    <col min="14095" max="14095" width="21.1796875" style="18" customWidth="1"/>
    <col min="14096" max="14096" width="21.453125" style="18" customWidth="1"/>
    <col min="14097" max="14097" width="27.81640625" style="18" customWidth="1"/>
    <col min="14098" max="14098" width="23.453125" style="18" customWidth="1"/>
    <col min="14099" max="14099" width="21.453125" style="18" customWidth="1"/>
    <col min="14100" max="14102" width="20.7265625" style="18" customWidth="1"/>
    <col min="14103" max="14103" width="32.26953125" style="18" bestFit="1" customWidth="1"/>
    <col min="14104" max="14104" width="20.7265625" style="18" customWidth="1"/>
    <col min="14105" max="14105" width="22" style="18" customWidth="1"/>
    <col min="14106" max="14109" width="21.26953125" style="18" customWidth="1"/>
    <col min="14110" max="14110" width="22.26953125" style="18" customWidth="1"/>
    <col min="14111" max="14112" width="11.453125" style="18"/>
    <col min="14113" max="14113" width="14.81640625" style="18" bestFit="1" customWidth="1"/>
    <col min="14114" max="14338" width="11.453125" style="18"/>
    <col min="14339" max="14339" width="34.453125" style="18" customWidth="1"/>
    <col min="14340" max="14341" width="19.453125" style="18" bestFit="1" customWidth="1"/>
    <col min="14342" max="14342" width="19.7265625" style="18" customWidth="1"/>
    <col min="14343" max="14344" width="20.453125" style="18" customWidth="1"/>
    <col min="14345" max="14346" width="19.7265625" style="18" customWidth="1"/>
    <col min="14347" max="14347" width="25.26953125" style="18" customWidth="1"/>
    <col min="14348" max="14348" width="26" style="18" customWidth="1"/>
    <col min="14349" max="14349" width="22.26953125" style="18" customWidth="1"/>
    <col min="14350" max="14350" width="24.81640625" style="18" customWidth="1"/>
    <col min="14351" max="14351" width="21.1796875" style="18" customWidth="1"/>
    <col min="14352" max="14352" width="21.453125" style="18" customWidth="1"/>
    <col min="14353" max="14353" width="27.81640625" style="18" customWidth="1"/>
    <col min="14354" max="14354" width="23.453125" style="18" customWidth="1"/>
    <col min="14355" max="14355" width="21.453125" style="18" customWidth="1"/>
    <col min="14356" max="14358" width="20.7265625" style="18" customWidth="1"/>
    <col min="14359" max="14359" width="32.26953125" style="18" bestFit="1" customWidth="1"/>
    <col min="14360" max="14360" width="20.7265625" style="18" customWidth="1"/>
    <col min="14361" max="14361" width="22" style="18" customWidth="1"/>
    <col min="14362" max="14365" width="21.26953125" style="18" customWidth="1"/>
    <col min="14366" max="14366" width="22.26953125" style="18" customWidth="1"/>
    <col min="14367" max="14368" width="11.453125" style="18"/>
    <col min="14369" max="14369" width="14.81640625" style="18" bestFit="1" customWidth="1"/>
    <col min="14370" max="14594" width="11.453125" style="18"/>
    <col min="14595" max="14595" width="34.453125" style="18" customWidth="1"/>
    <col min="14596" max="14597" width="19.453125" style="18" bestFit="1" customWidth="1"/>
    <col min="14598" max="14598" width="19.7265625" style="18" customWidth="1"/>
    <col min="14599" max="14600" width="20.453125" style="18" customWidth="1"/>
    <col min="14601" max="14602" width="19.7265625" style="18" customWidth="1"/>
    <col min="14603" max="14603" width="25.26953125" style="18" customWidth="1"/>
    <col min="14604" max="14604" width="26" style="18" customWidth="1"/>
    <col min="14605" max="14605" width="22.26953125" style="18" customWidth="1"/>
    <col min="14606" max="14606" width="24.81640625" style="18" customWidth="1"/>
    <col min="14607" max="14607" width="21.1796875" style="18" customWidth="1"/>
    <col min="14608" max="14608" width="21.453125" style="18" customWidth="1"/>
    <col min="14609" max="14609" width="27.81640625" style="18" customWidth="1"/>
    <col min="14610" max="14610" width="23.453125" style="18" customWidth="1"/>
    <col min="14611" max="14611" width="21.453125" style="18" customWidth="1"/>
    <col min="14612" max="14614" width="20.7265625" style="18" customWidth="1"/>
    <col min="14615" max="14615" width="32.26953125" style="18" bestFit="1" customWidth="1"/>
    <col min="14616" max="14616" width="20.7265625" style="18" customWidth="1"/>
    <col min="14617" max="14617" width="22" style="18" customWidth="1"/>
    <col min="14618" max="14621" width="21.26953125" style="18" customWidth="1"/>
    <col min="14622" max="14622" width="22.26953125" style="18" customWidth="1"/>
    <col min="14623" max="14624" width="11.453125" style="18"/>
    <col min="14625" max="14625" width="14.81640625" style="18" bestFit="1" customWidth="1"/>
    <col min="14626" max="14850" width="11.453125" style="18"/>
    <col min="14851" max="14851" width="34.453125" style="18" customWidth="1"/>
    <col min="14852" max="14853" width="19.453125" style="18" bestFit="1" customWidth="1"/>
    <col min="14854" max="14854" width="19.7265625" style="18" customWidth="1"/>
    <col min="14855" max="14856" width="20.453125" style="18" customWidth="1"/>
    <col min="14857" max="14858" width="19.7265625" style="18" customWidth="1"/>
    <col min="14859" max="14859" width="25.26953125" style="18" customWidth="1"/>
    <col min="14860" max="14860" width="26" style="18" customWidth="1"/>
    <col min="14861" max="14861" width="22.26953125" style="18" customWidth="1"/>
    <col min="14862" max="14862" width="24.81640625" style="18" customWidth="1"/>
    <col min="14863" max="14863" width="21.1796875" style="18" customWidth="1"/>
    <col min="14864" max="14864" width="21.453125" style="18" customWidth="1"/>
    <col min="14865" max="14865" width="27.81640625" style="18" customWidth="1"/>
    <col min="14866" max="14866" width="23.453125" style="18" customWidth="1"/>
    <col min="14867" max="14867" width="21.453125" style="18" customWidth="1"/>
    <col min="14868" max="14870" width="20.7265625" style="18" customWidth="1"/>
    <col min="14871" max="14871" width="32.26953125" style="18" bestFit="1" customWidth="1"/>
    <col min="14872" max="14872" width="20.7265625" style="18" customWidth="1"/>
    <col min="14873" max="14873" width="22" style="18" customWidth="1"/>
    <col min="14874" max="14877" width="21.26953125" style="18" customWidth="1"/>
    <col min="14878" max="14878" width="22.26953125" style="18" customWidth="1"/>
    <col min="14879" max="14880" width="11.453125" style="18"/>
    <col min="14881" max="14881" width="14.81640625" style="18" bestFit="1" customWidth="1"/>
    <col min="14882" max="15106" width="11.453125" style="18"/>
    <col min="15107" max="15107" width="34.453125" style="18" customWidth="1"/>
    <col min="15108" max="15109" width="19.453125" style="18" bestFit="1" customWidth="1"/>
    <col min="15110" max="15110" width="19.7265625" style="18" customWidth="1"/>
    <col min="15111" max="15112" width="20.453125" style="18" customWidth="1"/>
    <col min="15113" max="15114" width="19.7265625" style="18" customWidth="1"/>
    <col min="15115" max="15115" width="25.26953125" style="18" customWidth="1"/>
    <col min="15116" max="15116" width="26" style="18" customWidth="1"/>
    <col min="15117" max="15117" width="22.26953125" style="18" customWidth="1"/>
    <col min="15118" max="15118" width="24.81640625" style="18" customWidth="1"/>
    <col min="15119" max="15119" width="21.1796875" style="18" customWidth="1"/>
    <col min="15120" max="15120" width="21.453125" style="18" customWidth="1"/>
    <col min="15121" max="15121" width="27.81640625" style="18" customWidth="1"/>
    <col min="15122" max="15122" width="23.453125" style="18" customWidth="1"/>
    <col min="15123" max="15123" width="21.453125" style="18" customWidth="1"/>
    <col min="15124" max="15126" width="20.7265625" style="18" customWidth="1"/>
    <col min="15127" max="15127" width="32.26953125" style="18" bestFit="1" customWidth="1"/>
    <col min="15128" max="15128" width="20.7265625" style="18" customWidth="1"/>
    <col min="15129" max="15129" width="22" style="18" customWidth="1"/>
    <col min="15130" max="15133" width="21.26953125" style="18" customWidth="1"/>
    <col min="15134" max="15134" width="22.26953125" style="18" customWidth="1"/>
    <col min="15135" max="15136" width="11.453125" style="18"/>
    <col min="15137" max="15137" width="14.81640625" style="18" bestFit="1" customWidth="1"/>
    <col min="15138" max="15362" width="11.453125" style="18"/>
    <col min="15363" max="15363" width="34.453125" style="18" customWidth="1"/>
    <col min="15364" max="15365" width="19.453125" style="18" bestFit="1" customWidth="1"/>
    <col min="15366" max="15366" width="19.7265625" style="18" customWidth="1"/>
    <col min="15367" max="15368" width="20.453125" style="18" customWidth="1"/>
    <col min="15369" max="15370" width="19.7265625" style="18" customWidth="1"/>
    <col min="15371" max="15371" width="25.26953125" style="18" customWidth="1"/>
    <col min="15372" max="15372" width="26" style="18" customWidth="1"/>
    <col min="15373" max="15373" width="22.26953125" style="18" customWidth="1"/>
    <col min="15374" max="15374" width="24.81640625" style="18" customWidth="1"/>
    <col min="15375" max="15375" width="21.1796875" style="18" customWidth="1"/>
    <col min="15376" max="15376" width="21.453125" style="18" customWidth="1"/>
    <col min="15377" max="15377" width="27.81640625" style="18" customWidth="1"/>
    <col min="15378" max="15378" width="23.453125" style="18" customWidth="1"/>
    <col min="15379" max="15379" width="21.453125" style="18" customWidth="1"/>
    <col min="15380" max="15382" width="20.7265625" style="18" customWidth="1"/>
    <col min="15383" max="15383" width="32.26953125" style="18" bestFit="1" customWidth="1"/>
    <col min="15384" max="15384" width="20.7265625" style="18" customWidth="1"/>
    <col min="15385" max="15385" width="22" style="18" customWidth="1"/>
    <col min="15386" max="15389" width="21.26953125" style="18" customWidth="1"/>
    <col min="15390" max="15390" width="22.26953125" style="18" customWidth="1"/>
    <col min="15391" max="15392" width="11.453125" style="18"/>
    <col min="15393" max="15393" width="14.81640625" style="18" bestFit="1" customWidth="1"/>
    <col min="15394" max="15618" width="11.453125" style="18"/>
    <col min="15619" max="15619" width="34.453125" style="18" customWidth="1"/>
    <col min="15620" max="15621" width="19.453125" style="18" bestFit="1" customWidth="1"/>
    <col min="15622" max="15622" width="19.7265625" style="18" customWidth="1"/>
    <col min="15623" max="15624" width="20.453125" style="18" customWidth="1"/>
    <col min="15625" max="15626" width="19.7265625" style="18" customWidth="1"/>
    <col min="15627" max="15627" width="25.26953125" style="18" customWidth="1"/>
    <col min="15628" max="15628" width="26" style="18" customWidth="1"/>
    <col min="15629" max="15629" width="22.26953125" style="18" customWidth="1"/>
    <col min="15630" max="15630" width="24.81640625" style="18" customWidth="1"/>
    <col min="15631" max="15631" width="21.1796875" style="18" customWidth="1"/>
    <col min="15632" max="15632" width="21.453125" style="18" customWidth="1"/>
    <col min="15633" max="15633" width="27.81640625" style="18" customWidth="1"/>
    <col min="15634" max="15634" width="23.453125" style="18" customWidth="1"/>
    <col min="15635" max="15635" width="21.453125" style="18" customWidth="1"/>
    <col min="15636" max="15638" width="20.7265625" style="18" customWidth="1"/>
    <col min="15639" max="15639" width="32.26953125" style="18" bestFit="1" customWidth="1"/>
    <col min="15640" max="15640" width="20.7265625" style="18" customWidth="1"/>
    <col min="15641" max="15641" width="22" style="18" customWidth="1"/>
    <col min="15642" max="15645" width="21.26953125" style="18" customWidth="1"/>
    <col min="15646" max="15646" width="22.26953125" style="18" customWidth="1"/>
    <col min="15647" max="15648" width="11.453125" style="18"/>
    <col min="15649" max="15649" width="14.81640625" style="18" bestFit="1" customWidth="1"/>
    <col min="15650" max="15874" width="11.453125" style="18"/>
    <col min="15875" max="15875" width="34.453125" style="18" customWidth="1"/>
    <col min="15876" max="15877" width="19.453125" style="18" bestFit="1" customWidth="1"/>
    <col min="15878" max="15878" width="19.7265625" style="18" customWidth="1"/>
    <col min="15879" max="15880" width="20.453125" style="18" customWidth="1"/>
    <col min="15881" max="15882" width="19.7265625" style="18" customWidth="1"/>
    <col min="15883" max="15883" width="25.26953125" style="18" customWidth="1"/>
    <col min="15884" max="15884" width="26" style="18" customWidth="1"/>
    <col min="15885" max="15885" width="22.26953125" style="18" customWidth="1"/>
    <col min="15886" max="15886" width="24.81640625" style="18" customWidth="1"/>
    <col min="15887" max="15887" width="21.1796875" style="18" customWidth="1"/>
    <col min="15888" max="15888" width="21.453125" style="18" customWidth="1"/>
    <col min="15889" max="15889" width="27.81640625" style="18" customWidth="1"/>
    <col min="15890" max="15890" width="23.453125" style="18" customWidth="1"/>
    <col min="15891" max="15891" width="21.453125" style="18" customWidth="1"/>
    <col min="15892" max="15894" width="20.7265625" style="18" customWidth="1"/>
    <col min="15895" max="15895" width="32.26953125" style="18" bestFit="1" customWidth="1"/>
    <col min="15896" max="15896" width="20.7265625" style="18" customWidth="1"/>
    <col min="15897" max="15897" width="22" style="18" customWidth="1"/>
    <col min="15898" max="15901" width="21.26953125" style="18" customWidth="1"/>
    <col min="15902" max="15902" width="22.26953125" style="18" customWidth="1"/>
    <col min="15903" max="15904" width="11.453125" style="18"/>
    <col min="15905" max="15905" width="14.81640625" style="18" bestFit="1" customWidth="1"/>
    <col min="15906" max="16130" width="11.453125" style="18"/>
    <col min="16131" max="16131" width="34.453125" style="18" customWidth="1"/>
    <col min="16132" max="16133" width="19.453125" style="18" bestFit="1" customWidth="1"/>
    <col min="16134" max="16134" width="19.7265625" style="18" customWidth="1"/>
    <col min="16135" max="16136" width="20.453125" style="18" customWidth="1"/>
    <col min="16137" max="16138" width="19.7265625" style="18" customWidth="1"/>
    <col min="16139" max="16139" width="25.26953125" style="18" customWidth="1"/>
    <col min="16140" max="16140" width="26" style="18" customWidth="1"/>
    <col min="16141" max="16141" width="22.26953125" style="18" customWidth="1"/>
    <col min="16142" max="16142" width="24.81640625" style="18" customWidth="1"/>
    <col min="16143" max="16143" width="21.1796875" style="18" customWidth="1"/>
    <col min="16144" max="16144" width="21.453125" style="18" customWidth="1"/>
    <col min="16145" max="16145" width="27.81640625" style="18" customWidth="1"/>
    <col min="16146" max="16146" width="23.453125" style="18" customWidth="1"/>
    <col min="16147" max="16147" width="21.453125" style="18" customWidth="1"/>
    <col min="16148" max="16150" width="20.7265625" style="18" customWidth="1"/>
    <col min="16151" max="16151" width="32.26953125" style="18" bestFit="1" customWidth="1"/>
    <col min="16152" max="16152" width="20.7265625" style="18" customWidth="1"/>
    <col min="16153" max="16153" width="22" style="18" customWidth="1"/>
    <col min="16154" max="16157" width="21.26953125" style="18" customWidth="1"/>
    <col min="16158" max="16158" width="22.26953125" style="18" customWidth="1"/>
    <col min="16159" max="16160" width="11.453125" style="18"/>
    <col min="16161" max="16161" width="14.81640625" style="18" bestFit="1" customWidth="1"/>
    <col min="16162" max="16384" width="11.453125" style="18"/>
  </cols>
  <sheetData>
    <row r="1" spans="1:30" s="3" customFormat="1" ht="29.5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29.5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29.5" x14ac:dyDescent="0.35">
      <c r="A3" s="306" t="s">
        <v>0</v>
      </c>
      <c r="B3" s="306"/>
      <c r="C3" s="306"/>
      <c r="D3" s="278"/>
      <c r="E3" s="278"/>
      <c r="F3" s="278"/>
      <c r="G3" s="278"/>
      <c r="H3" s="278"/>
      <c r="I3" s="278"/>
      <c r="J3" s="278"/>
      <c r="K3" s="278"/>
      <c r="L3" s="278"/>
      <c r="M3" s="278"/>
      <c r="N3" s="278"/>
      <c r="O3" s="278"/>
      <c r="P3" s="278"/>
      <c r="Q3" s="278"/>
      <c r="R3" s="278"/>
      <c r="S3" s="278"/>
      <c r="T3" s="278"/>
      <c r="U3" s="278"/>
      <c r="V3" s="278"/>
      <c r="W3" s="278"/>
      <c r="X3" s="278"/>
      <c r="Y3" s="2"/>
      <c r="Z3" s="2"/>
      <c r="AA3" s="2"/>
      <c r="AB3" s="2"/>
      <c r="AC3" s="2"/>
      <c r="AD3" s="278"/>
    </row>
    <row r="4" spans="1:30" s="3" customFormat="1" ht="29.5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29.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29.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29.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29.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5" x14ac:dyDescent="0.35">
      <c r="A9" s="278" t="s">
        <v>1</v>
      </c>
      <c r="B9" s="278"/>
      <c r="C9" s="278"/>
      <c r="D9" s="1"/>
      <c r="E9" s="293" t="s">
        <v>2</v>
      </c>
      <c r="F9" s="293"/>
      <c r="G9" s="293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293"/>
      <c r="S9" s="293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35">
      <c r="A10" s="278"/>
      <c r="B10" s="278"/>
      <c r="C10" s="278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5" x14ac:dyDescent="0.35">
      <c r="A11" s="278" t="s">
        <v>4</v>
      </c>
      <c r="B11" s="278"/>
      <c r="C11" s="278"/>
      <c r="D11" s="1"/>
      <c r="E11" s="279">
        <v>2</v>
      </c>
      <c r="F11" s="1"/>
      <c r="G11" s="1"/>
      <c r="H11" s="1"/>
      <c r="I11" s="1"/>
      <c r="J11" s="1"/>
      <c r="K11" s="294" t="s">
        <v>65</v>
      </c>
      <c r="L11" s="294"/>
      <c r="M11" s="280"/>
      <c r="N11" s="280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5" x14ac:dyDescent="0.35">
      <c r="A12" s="278"/>
      <c r="B12" s="278"/>
      <c r="C12" s="278"/>
      <c r="D12" s="1"/>
      <c r="E12" s="5"/>
      <c r="F12" s="1"/>
      <c r="G12" s="1"/>
      <c r="H12" s="1"/>
      <c r="I12" s="1"/>
      <c r="J12" s="1"/>
      <c r="K12" s="280"/>
      <c r="L12" s="280"/>
      <c r="M12" s="280"/>
      <c r="N12" s="280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5" x14ac:dyDescent="0.35">
      <c r="A13" s="278"/>
      <c r="B13" s="278"/>
      <c r="C13" s="278"/>
      <c r="D13" s="278"/>
      <c r="E13" s="278"/>
      <c r="F13" s="278"/>
      <c r="G13" s="278"/>
      <c r="H13" s="278"/>
      <c r="I13" s="278"/>
      <c r="J13" s="278"/>
      <c r="K13" s="278"/>
      <c r="L13" s="280"/>
      <c r="M13" s="280"/>
      <c r="N13" s="280"/>
      <c r="O13" s="280"/>
      <c r="P13" s="280"/>
      <c r="Q13" s="280"/>
      <c r="R13" s="280"/>
      <c r="S13" s="280"/>
      <c r="T13" s="280"/>
      <c r="U13" s="280"/>
      <c r="V13" s="280"/>
      <c r="W13" s="1"/>
      <c r="X13" s="1"/>
      <c r="Y13" s="1"/>
    </row>
    <row r="14" spans="1:30" s="3" customFormat="1" ht="25.5" thickBot="1" x14ac:dyDescent="0.4">
      <c r="A14" s="278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5.5" thickBot="1" x14ac:dyDescent="0.4">
      <c r="A15" s="88" t="s">
        <v>7</v>
      </c>
      <c r="B15" s="307" t="s">
        <v>25</v>
      </c>
      <c r="C15" s="308"/>
      <c r="D15" s="308"/>
      <c r="E15" s="308"/>
      <c r="F15" s="308"/>
      <c r="G15" s="308"/>
      <c r="H15" s="308"/>
      <c r="I15" s="308"/>
      <c r="J15" s="308"/>
      <c r="K15" s="308"/>
      <c r="L15" s="308"/>
      <c r="M15" s="309"/>
      <c r="N15" s="310" t="s">
        <v>8</v>
      </c>
      <c r="O15" s="311"/>
      <c r="P15" s="311"/>
      <c r="Q15" s="311"/>
      <c r="R15" s="311"/>
      <c r="S15" s="311"/>
      <c r="T15" s="311"/>
      <c r="U15" s="311"/>
      <c r="V15" s="312"/>
      <c r="W15" s="12"/>
    </row>
    <row r="16" spans="1:30" ht="40" customHeight="1" x14ac:dyDescent="0.35">
      <c r="A16" s="89" t="s">
        <v>9</v>
      </c>
      <c r="B16" s="135"/>
      <c r="C16" s="136"/>
      <c r="D16" s="137"/>
      <c r="E16" s="136"/>
      <c r="F16" s="136"/>
      <c r="G16" s="136"/>
      <c r="H16" s="137"/>
      <c r="I16" s="137"/>
      <c r="J16" s="137"/>
      <c r="K16" s="136"/>
      <c r="L16" s="136"/>
      <c r="M16" s="136"/>
      <c r="N16" s="129"/>
      <c r="O16" s="130"/>
      <c r="P16" s="130"/>
      <c r="Q16" s="130"/>
      <c r="R16" s="130"/>
      <c r="S16" s="130"/>
      <c r="T16" s="130"/>
      <c r="U16" s="130"/>
      <c r="V16" s="131"/>
      <c r="W16" s="17" t="s">
        <v>10</v>
      </c>
      <c r="Y16" s="19"/>
      <c r="Z16" s="19"/>
    </row>
    <row r="17" spans="1:32" ht="40" customHeight="1" x14ac:dyDescent="0.35">
      <c r="A17" s="90" t="s">
        <v>11</v>
      </c>
      <c r="B17" s="14">
        <v>1</v>
      </c>
      <c r="C17" s="20">
        <v>2</v>
      </c>
      <c r="D17" s="20">
        <v>3</v>
      </c>
      <c r="E17" s="20">
        <v>4</v>
      </c>
      <c r="F17" s="20">
        <v>5</v>
      </c>
      <c r="G17" s="20">
        <v>6</v>
      </c>
      <c r="H17" s="20">
        <v>7</v>
      </c>
      <c r="I17" s="20">
        <v>8</v>
      </c>
      <c r="J17" s="20">
        <v>9</v>
      </c>
      <c r="K17" s="20">
        <v>10</v>
      </c>
      <c r="L17" s="20">
        <v>11</v>
      </c>
      <c r="M17" s="20">
        <v>12</v>
      </c>
      <c r="N17" s="14">
        <v>1</v>
      </c>
      <c r="O17" s="20">
        <v>2</v>
      </c>
      <c r="P17" s="20">
        <v>3</v>
      </c>
      <c r="Q17" s="20">
        <v>4</v>
      </c>
      <c r="R17" s="20">
        <v>5</v>
      </c>
      <c r="S17" s="20">
        <v>6</v>
      </c>
      <c r="T17" s="20">
        <v>7</v>
      </c>
      <c r="U17" s="20">
        <v>8</v>
      </c>
      <c r="V17" s="21">
        <v>9</v>
      </c>
      <c r="W17" s="17"/>
      <c r="Y17" s="2"/>
      <c r="Z17" s="19"/>
    </row>
    <row r="18" spans="1:32" ht="40" customHeight="1" x14ac:dyDescent="0.35">
      <c r="A18" s="91" t="s">
        <v>12</v>
      </c>
      <c r="B18" s="22">
        <v>47.963388888888886</v>
      </c>
      <c r="C18" s="23">
        <v>33.512888888888881</v>
      </c>
      <c r="D18" s="23">
        <v>33.512888888888881</v>
      </c>
      <c r="E18" s="23">
        <v>41.01766666666667</v>
      </c>
      <c r="F18" s="23">
        <v>41.059277777777773</v>
      </c>
      <c r="G18" s="23">
        <v>46.926666666666677</v>
      </c>
      <c r="H18" s="23">
        <v>46.966722222222224</v>
      </c>
      <c r="I18" s="23">
        <v>38.239444444444452</v>
      </c>
      <c r="J18" s="23">
        <v>38.391111111111108</v>
      </c>
      <c r="K18" s="23">
        <v>52.333333333333336</v>
      </c>
      <c r="L18" s="23">
        <v>28.549999999999994</v>
      </c>
      <c r="M18" s="23">
        <v>25.880666666666659</v>
      </c>
      <c r="N18" s="22">
        <v>16.068000000000001</v>
      </c>
      <c r="O18" s="23">
        <v>35.286999999999999</v>
      </c>
      <c r="P18" s="23">
        <v>49.206666666666671</v>
      </c>
      <c r="Q18" s="23">
        <v>56.190666666666665</v>
      </c>
      <c r="R18" s="23">
        <v>60.932333333333339</v>
      </c>
      <c r="S18" s="23">
        <v>53.097999999999992</v>
      </c>
      <c r="T18" s="23">
        <v>47.578000000000003</v>
      </c>
      <c r="U18" s="23">
        <v>30.17016666666666</v>
      </c>
      <c r="V18" s="24">
        <v>29.620666666666665</v>
      </c>
      <c r="W18" s="25">
        <f t="shared" ref="W18:W25" si="0">SUM(B18:V18)</f>
        <v>852.50555555555547</v>
      </c>
      <c r="X18" s="138"/>
      <c r="Y18" s="2"/>
      <c r="Z18" s="19"/>
    </row>
    <row r="19" spans="1:32" ht="40" customHeight="1" x14ac:dyDescent="0.35">
      <c r="A19" s="92" t="s">
        <v>13</v>
      </c>
      <c r="B19" s="22">
        <v>47.963388888888886</v>
      </c>
      <c r="C19" s="23">
        <v>33.512888888888881</v>
      </c>
      <c r="D19" s="23">
        <v>33.512888888888881</v>
      </c>
      <c r="E19" s="23">
        <v>41.01766666666667</v>
      </c>
      <c r="F19" s="23">
        <v>41.059277777777773</v>
      </c>
      <c r="G19" s="23">
        <v>46.926666666666677</v>
      </c>
      <c r="H19" s="23">
        <v>46.966722222222224</v>
      </c>
      <c r="I19" s="23">
        <v>38.239444444444452</v>
      </c>
      <c r="J19" s="23">
        <v>38.391111111111108</v>
      </c>
      <c r="K19" s="23">
        <v>52.333333333333336</v>
      </c>
      <c r="L19" s="23">
        <v>28.549999999999994</v>
      </c>
      <c r="M19" s="23">
        <v>25.880666666666659</v>
      </c>
      <c r="N19" s="22">
        <v>16.068000000000001</v>
      </c>
      <c r="O19" s="23">
        <v>35.286999999999999</v>
      </c>
      <c r="P19" s="23">
        <v>49.206666666666671</v>
      </c>
      <c r="Q19" s="23">
        <v>56.190666666666665</v>
      </c>
      <c r="R19" s="23">
        <v>60.932333333333339</v>
      </c>
      <c r="S19" s="23">
        <v>53.097999999999992</v>
      </c>
      <c r="T19" s="23">
        <v>47.578000000000003</v>
      </c>
      <c r="U19" s="23">
        <v>30.17016666666666</v>
      </c>
      <c r="V19" s="24">
        <v>29.620666666666665</v>
      </c>
      <c r="W19" s="25">
        <f t="shared" si="0"/>
        <v>852.50555555555547</v>
      </c>
      <c r="Y19" s="2"/>
      <c r="Z19" s="19"/>
    </row>
    <row r="20" spans="1:32" ht="39.75" customHeight="1" x14ac:dyDescent="0.35">
      <c r="A20" s="91" t="s">
        <v>14</v>
      </c>
      <c r="B20" s="76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2"/>
      <c r="O20" s="23"/>
      <c r="P20" s="23"/>
      <c r="Q20" s="23"/>
      <c r="R20" s="23"/>
      <c r="S20" s="23"/>
      <c r="T20" s="23"/>
      <c r="U20" s="23"/>
      <c r="V20" s="24"/>
      <c r="W20" s="25">
        <f t="shared" si="0"/>
        <v>0</v>
      </c>
      <c r="Y20" s="2"/>
      <c r="Z20" s="19"/>
    </row>
    <row r="21" spans="1:32" ht="40" customHeight="1" x14ac:dyDescent="0.35">
      <c r="A21" s="92" t="s">
        <v>15</v>
      </c>
      <c r="B21" s="22">
        <v>50.099407407407405</v>
      </c>
      <c r="C21" s="23">
        <v>34.927407407407408</v>
      </c>
      <c r="D21" s="23">
        <v>34.806074074074075</v>
      </c>
      <c r="E21" s="23">
        <v>42.591888888888896</v>
      </c>
      <c r="F21" s="23">
        <v>42.684314814814826</v>
      </c>
      <c r="G21" s="23">
        <v>48.842222222222212</v>
      </c>
      <c r="H21" s="23">
        <v>48.933351851851853</v>
      </c>
      <c r="I21" s="23">
        <v>39.607037037037038</v>
      </c>
      <c r="J21" s="23">
        <v>39.739259259259256</v>
      </c>
      <c r="K21" s="23">
        <v>53.376444444444438</v>
      </c>
      <c r="L21" s="23">
        <v>29.100999999999999</v>
      </c>
      <c r="M21" s="23">
        <v>26.654888888888895</v>
      </c>
      <c r="N21" s="22">
        <v>15.747999999999999</v>
      </c>
      <c r="O21" s="23">
        <v>34.969666666666662</v>
      </c>
      <c r="P21" s="23">
        <v>48.815555555555555</v>
      </c>
      <c r="Q21" s="23">
        <v>58.215555555555568</v>
      </c>
      <c r="R21" s="23">
        <v>63.778777777777783</v>
      </c>
      <c r="S21" s="23">
        <v>55.568666666666672</v>
      </c>
      <c r="T21" s="23">
        <v>49.822000000000003</v>
      </c>
      <c r="U21" s="23">
        <v>33.074888888888893</v>
      </c>
      <c r="V21" s="24">
        <v>33.004888888888892</v>
      </c>
      <c r="W21" s="25">
        <f t="shared" si="0"/>
        <v>884.36129629629636</v>
      </c>
      <c r="Y21" s="2"/>
      <c r="Z21" s="19"/>
    </row>
    <row r="22" spans="1:32" ht="40" customHeight="1" x14ac:dyDescent="0.35">
      <c r="A22" s="91" t="s">
        <v>16</v>
      </c>
      <c r="B22" s="22">
        <v>50.099407407407405</v>
      </c>
      <c r="C22" s="23">
        <v>34.927407407407408</v>
      </c>
      <c r="D22" s="23">
        <v>34.806074074074075</v>
      </c>
      <c r="E22" s="23">
        <v>42.591888888888896</v>
      </c>
      <c r="F22" s="23">
        <v>42.684314814814826</v>
      </c>
      <c r="G22" s="23">
        <v>48.842222222222212</v>
      </c>
      <c r="H22" s="23">
        <v>48.933351851851853</v>
      </c>
      <c r="I22" s="23">
        <v>39.607037037037038</v>
      </c>
      <c r="J22" s="23">
        <v>39.739259259259256</v>
      </c>
      <c r="K22" s="23">
        <v>53.376444444444438</v>
      </c>
      <c r="L22" s="23">
        <v>29.100999999999999</v>
      </c>
      <c r="M22" s="23">
        <v>26.654888888888895</v>
      </c>
      <c r="N22" s="22">
        <v>15.747999999999999</v>
      </c>
      <c r="O22" s="23">
        <v>34.969666666666662</v>
      </c>
      <c r="P22" s="23">
        <v>48.815555555555555</v>
      </c>
      <c r="Q22" s="23">
        <v>58.215555555555568</v>
      </c>
      <c r="R22" s="23">
        <v>63.778777777777783</v>
      </c>
      <c r="S22" s="23">
        <v>55.568666666666672</v>
      </c>
      <c r="T22" s="23">
        <v>49.822000000000003</v>
      </c>
      <c r="U22" s="23">
        <v>33.074888888888893</v>
      </c>
      <c r="V22" s="24">
        <v>33.004888888888892</v>
      </c>
      <c r="W22" s="25">
        <f t="shared" si="0"/>
        <v>884.36129629629636</v>
      </c>
      <c r="Y22" s="2"/>
      <c r="Z22" s="19"/>
    </row>
    <row r="23" spans="1:32" ht="40" customHeight="1" x14ac:dyDescent="0.35">
      <c r="A23" s="92" t="s">
        <v>17</v>
      </c>
      <c r="B23" s="22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2"/>
      <c r="O23" s="23"/>
      <c r="P23" s="23"/>
      <c r="Q23" s="23"/>
      <c r="R23" s="23"/>
      <c r="S23" s="23"/>
      <c r="T23" s="23"/>
      <c r="U23" s="23"/>
      <c r="V23" s="24"/>
      <c r="W23" s="25">
        <f t="shared" si="0"/>
        <v>0</v>
      </c>
      <c r="Y23" s="2"/>
      <c r="Z23" s="19"/>
    </row>
    <row r="24" spans="1:32" ht="40" customHeight="1" x14ac:dyDescent="0.35">
      <c r="A24" s="91" t="s">
        <v>18</v>
      </c>
      <c r="B24" s="22">
        <v>50.099407407407405</v>
      </c>
      <c r="C24" s="23">
        <v>34.927407407407408</v>
      </c>
      <c r="D24" s="23">
        <v>34.806074074074075</v>
      </c>
      <c r="E24" s="23">
        <v>42.591888888888896</v>
      </c>
      <c r="F24" s="23">
        <v>42.684314814814826</v>
      </c>
      <c r="G24" s="23">
        <v>48.842222222222212</v>
      </c>
      <c r="H24" s="23">
        <v>48.933351851851853</v>
      </c>
      <c r="I24" s="23">
        <v>39.607037037037038</v>
      </c>
      <c r="J24" s="23">
        <v>39.739259259259256</v>
      </c>
      <c r="K24" s="23">
        <v>53.376444444444438</v>
      </c>
      <c r="L24" s="23">
        <v>29.100999999999999</v>
      </c>
      <c r="M24" s="23">
        <v>26.654888888888895</v>
      </c>
      <c r="N24" s="22">
        <v>15.747999999999999</v>
      </c>
      <c r="O24" s="23">
        <v>34.969666666666662</v>
      </c>
      <c r="P24" s="23">
        <v>48.815555555555555</v>
      </c>
      <c r="Q24" s="23">
        <v>58.215555555555568</v>
      </c>
      <c r="R24" s="23">
        <v>63.778777777777783</v>
      </c>
      <c r="S24" s="23">
        <v>55.568666666666672</v>
      </c>
      <c r="T24" s="23">
        <v>49.822000000000003</v>
      </c>
      <c r="U24" s="23">
        <v>33.074888888888893</v>
      </c>
      <c r="V24" s="24">
        <v>33.004888888888892</v>
      </c>
      <c r="W24" s="25">
        <f t="shared" si="0"/>
        <v>884.36129629629636</v>
      </c>
      <c r="Y24" s="2"/>
    </row>
    <row r="25" spans="1:32" ht="41.5" customHeight="1" x14ac:dyDescent="0.35">
      <c r="A25" s="92" t="s">
        <v>10</v>
      </c>
      <c r="B25" s="26">
        <f t="shared" ref="B25:M25" si="1">SUM(B18:B24)</f>
        <v>246.22499999999997</v>
      </c>
      <c r="C25" s="27">
        <f t="shared" si="1"/>
        <v>171.80799999999996</v>
      </c>
      <c r="D25" s="27">
        <f t="shared" si="1"/>
        <v>171.44399999999999</v>
      </c>
      <c r="E25" s="27">
        <f t="shared" si="1"/>
        <v>209.81100000000001</v>
      </c>
      <c r="F25" s="27">
        <f t="shared" si="1"/>
        <v>210.17150000000001</v>
      </c>
      <c r="G25" s="27">
        <f t="shared" si="1"/>
        <v>240.37999999999997</v>
      </c>
      <c r="H25" s="27">
        <f t="shared" si="1"/>
        <v>240.73349999999999</v>
      </c>
      <c r="I25" s="27">
        <f t="shared" si="1"/>
        <v>195.3</v>
      </c>
      <c r="J25" s="27">
        <f t="shared" si="1"/>
        <v>196</v>
      </c>
      <c r="K25" s="27">
        <f t="shared" si="1"/>
        <v>264.79599999999999</v>
      </c>
      <c r="L25" s="27">
        <f t="shared" si="1"/>
        <v>144.40299999999999</v>
      </c>
      <c r="M25" s="27">
        <f t="shared" si="1"/>
        <v>131.726</v>
      </c>
      <c r="N25" s="26">
        <f>SUM(N18:N24)</f>
        <v>79.38</v>
      </c>
      <c r="O25" s="27">
        <f t="shared" ref="O25:Q25" si="2">SUM(O18:O24)</f>
        <v>175.48299999999998</v>
      </c>
      <c r="P25" s="27">
        <f t="shared" si="2"/>
        <v>244.86</v>
      </c>
      <c r="Q25" s="27">
        <f t="shared" si="2"/>
        <v>287.02800000000002</v>
      </c>
      <c r="R25" s="27">
        <f>SUM(R18:R24)</f>
        <v>313.20100000000002</v>
      </c>
      <c r="S25" s="27">
        <f t="shared" ref="S25:V25" si="3">SUM(S18:S24)</f>
        <v>272.90199999999999</v>
      </c>
      <c r="T25" s="27">
        <f t="shared" si="3"/>
        <v>244.62200000000001</v>
      </c>
      <c r="U25" s="27">
        <f t="shared" si="3"/>
        <v>159.565</v>
      </c>
      <c r="V25" s="28">
        <f t="shared" si="3"/>
        <v>158.25600000000003</v>
      </c>
      <c r="W25" s="25">
        <f t="shared" si="0"/>
        <v>4358.0950000000003</v>
      </c>
    </row>
    <row r="26" spans="1:32" s="2" customFormat="1" ht="36.75" customHeight="1" x14ac:dyDescent="0.35">
      <c r="A26" s="93" t="s">
        <v>19</v>
      </c>
      <c r="B26" s="29">
        <v>52.5</v>
      </c>
      <c r="C26" s="30">
        <v>52</v>
      </c>
      <c r="D26" s="30">
        <v>52</v>
      </c>
      <c r="E26" s="30">
        <v>51.5</v>
      </c>
      <c r="F26" s="30">
        <v>51.5</v>
      </c>
      <c r="G26" s="30">
        <v>50.5</v>
      </c>
      <c r="H26" s="30">
        <v>50.5</v>
      </c>
      <c r="I26" s="30">
        <v>50</v>
      </c>
      <c r="J26" s="30">
        <v>50</v>
      </c>
      <c r="K26" s="30">
        <v>49</v>
      </c>
      <c r="L26" s="30">
        <v>49</v>
      </c>
      <c r="M26" s="30">
        <v>48.5</v>
      </c>
      <c r="N26" s="29">
        <v>54</v>
      </c>
      <c r="O26" s="30">
        <v>53</v>
      </c>
      <c r="P26" s="30">
        <v>53</v>
      </c>
      <c r="Q26" s="30">
        <v>51</v>
      </c>
      <c r="R26" s="30">
        <v>50.5</v>
      </c>
      <c r="S26" s="30">
        <v>50.5</v>
      </c>
      <c r="T26" s="30">
        <v>50.5</v>
      </c>
      <c r="U26" s="30">
        <v>48.5</v>
      </c>
      <c r="V26" s="31">
        <v>48</v>
      </c>
      <c r="W26" s="32">
        <f>+((W25/W27)/7)*1000</f>
        <v>50.715623981753012</v>
      </c>
    </row>
    <row r="27" spans="1:32" s="2" customFormat="1" ht="33" customHeight="1" x14ac:dyDescent="0.35">
      <c r="A27" s="94" t="s">
        <v>20</v>
      </c>
      <c r="B27" s="33">
        <v>670</v>
      </c>
      <c r="C27" s="34">
        <v>472</v>
      </c>
      <c r="D27" s="34">
        <v>471</v>
      </c>
      <c r="E27" s="34">
        <v>582</v>
      </c>
      <c r="F27" s="34">
        <v>583</v>
      </c>
      <c r="G27" s="34">
        <v>680</v>
      </c>
      <c r="H27" s="34">
        <v>681</v>
      </c>
      <c r="I27" s="34">
        <v>558</v>
      </c>
      <c r="J27" s="34">
        <v>560</v>
      </c>
      <c r="K27" s="34">
        <v>772</v>
      </c>
      <c r="L27" s="34">
        <v>421</v>
      </c>
      <c r="M27" s="34">
        <v>388</v>
      </c>
      <c r="N27" s="33">
        <v>210</v>
      </c>
      <c r="O27" s="34">
        <v>473</v>
      </c>
      <c r="P27" s="34">
        <v>660</v>
      </c>
      <c r="Q27" s="34">
        <v>804</v>
      </c>
      <c r="R27" s="34">
        <v>886</v>
      </c>
      <c r="S27" s="34">
        <v>772</v>
      </c>
      <c r="T27" s="34">
        <v>692</v>
      </c>
      <c r="U27" s="34">
        <v>470</v>
      </c>
      <c r="V27" s="35">
        <v>471</v>
      </c>
      <c r="W27" s="36">
        <f>SUM(B27:V27)</f>
        <v>12276</v>
      </c>
      <c r="X27" s="2">
        <f>((W25*1000)/W27)/7</f>
        <v>50.715623981753012</v>
      </c>
    </row>
    <row r="28" spans="1:32" s="2" customFormat="1" ht="33" customHeight="1" x14ac:dyDescent="0.35">
      <c r="A28" s="95" t="s">
        <v>21</v>
      </c>
      <c r="B28" s="37">
        <f>((B27*B26)*7/1000-B18-B19)/3</f>
        <v>50.099407407407405</v>
      </c>
      <c r="C28" s="38">
        <f t="shared" ref="C28:V28" si="4">((C27*C26)*7/1000-C18-C19)/3</f>
        <v>34.927407407407408</v>
      </c>
      <c r="D28" s="38">
        <f t="shared" si="4"/>
        <v>34.806074074074075</v>
      </c>
      <c r="E28" s="38">
        <f t="shared" si="4"/>
        <v>42.591888888888896</v>
      </c>
      <c r="F28" s="38">
        <f t="shared" si="4"/>
        <v>42.684314814814826</v>
      </c>
      <c r="G28" s="38">
        <f t="shared" si="4"/>
        <v>48.842222222222212</v>
      </c>
      <c r="H28" s="38">
        <f t="shared" si="4"/>
        <v>48.933351851851853</v>
      </c>
      <c r="I28" s="38">
        <f t="shared" si="4"/>
        <v>39.607037037037038</v>
      </c>
      <c r="J28" s="38">
        <f t="shared" si="4"/>
        <v>39.739259259259256</v>
      </c>
      <c r="K28" s="38">
        <f t="shared" si="4"/>
        <v>53.376444444444438</v>
      </c>
      <c r="L28" s="38">
        <f t="shared" si="4"/>
        <v>29.100999999999999</v>
      </c>
      <c r="M28" s="38">
        <f t="shared" si="4"/>
        <v>26.654888888888895</v>
      </c>
      <c r="N28" s="37">
        <f t="shared" si="4"/>
        <v>15.747999999999999</v>
      </c>
      <c r="O28" s="38">
        <f t="shared" si="4"/>
        <v>34.969666666666662</v>
      </c>
      <c r="P28" s="38">
        <f t="shared" si="4"/>
        <v>48.815555555555555</v>
      </c>
      <c r="Q28" s="38">
        <f t="shared" si="4"/>
        <v>58.215555555555568</v>
      </c>
      <c r="R28" s="38">
        <f t="shared" si="4"/>
        <v>63.778777777777783</v>
      </c>
      <c r="S28" s="38">
        <f t="shared" si="4"/>
        <v>55.568666666666672</v>
      </c>
      <c r="T28" s="38">
        <f t="shared" si="4"/>
        <v>49.822000000000003</v>
      </c>
      <c r="U28" s="38">
        <f t="shared" si="4"/>
        <v>33.074888888888893</v>
      </c>
      <c r="V28" s="39">
        <f t="shared" si="4"/>
        <v>33.004888888888892</v>
      </c>
      <c r="W28" s="40"/>
    </row>
    <row r="29" spans="1:32" ht="33.75" customHeight="1" x14ac:dyDescent="0.35">
      <c r="A29" s="96" t="s">
        <v>22</v>
      </c>
      <c r="B29" s="41">
        <f t="shared" ref="B29:C29" si="5">((B27*B26)*7)/1000</f>
        <v>246.22499999999999</v>
      </c>
      <c r="C29" s="42">
        <f t="shared" si="5"/>
        <v>171.80799999999999</v>
      </c>
      <c r="D29" s="42">
        <f>((D27*D26)*7)/1000</f>
        <v>171.44399999999999</v>
      </c>
      <c r="E29" s="42">
        <f>((E27*E26)*7)/1000</f>
        <v>209.81100000000001</v>
      </c>
      <c r="F29" s="42">
        <f t="shared" ref="F29:G29" si="6">((F27*F26)*7)/1000</f>
        <v>210.17150000000001</v>
      </c>
      <c r="G29" s="42">
        <f t="shared" si="6"/>
        <v>240.38</v>
      </c>
      <c r="H29" s="42">
        <f>((H27*H26)*7)/1000</f>
        <v>240.73349999999999</v>
      </c>
      <c r="I29" s="42">
        <f t="shared" ref="I29:J29" si="7">((I27*I26)*7)/1000</f>
        <v>195.3</v>
      </c>
      <c r="J29" s="42">
        <f t="shared" si="7"/>
        <v>196</v>
      </c>
      <c r="K29" s="42">
        <f>((K27*K26)*7)/1000</f>
        <v>264.79599999999999</v>
      </c>
      <c r="L29" s="42">
        <f>((L27*L26)*7)/1000</f>
        <v>144.40299999999999</v>
      </c>
      <c r="M29" s="42">
        <f t="shared" ref="M29" si="8">((M27*M26)*7)/1000</f>
        <v>131.726</v>
      </c>
      <c r="N29" s="41">
        <f>((N27*N26)*7)/1000</f>
        <v>79.38</v>
      </c>
      <c r="O29" s="42">
        <f>((O27*O26)*7)/1000</f>
        <v>175.483</v>
      </c>
      <c r="P29" s="42">
        <f t="shared" ref="P29:V29" si="9">((P27*P26)*7)/1000</f>
        <v>244.86</v>
      </c>
      <c r="Q29" s="42">
        <f t="shared" si="9"/>
        <v>287.02800000000002</v>
      </c>
      <c r="R29" s="43">
        <f t="shared" si="9"/>
        <v>313.20100000000002</v>
      </c>
      <c r="S29" s="43">
        <f t="shared" si="9"/>
        <v>272.90199999999999</v>
      </c>
      <c r="T29" s="43">
        <f t="shared" si="9"/>
        <v>244.62200000000001</v>
      </c>
      <c r="U29" s="43">
        <f t="shared" si="9"/>
        <v>159.565</v>
      </c>
      <c r="V29" s="44">
        <f t="shared" si="9"/>
        <v>158.256</v>
      </c>
      <c r="W29" s="45"/>
    </row>
    <row r="30" spans="1:32" ht="33.75" customHeight="1" thickBot="1" x14ac:dyDescent="0.4">
      <c r="A30" s="97" t="s">
        <v>23</v>
      </c>
      <c r="B30" s="46">
        <f t="shared" ref="B30:C30" si="10">+(B25/B27)/7*1000</f>
        <v>52.499999999999993</v>
      </c>
      <c r="C30" s="47">
        <f t="shared" si="10"/>
        <v>51.999999999999993</v>
      </c>
      <c r="D30" s="47">
        <f>+(D25/D27)/7*1000</f>
        <v>52</v>
      </c>
      <c r="E30" s="47">
        <f t="shared" ref="E30:G30" si="11">+(E25/E27)/7*1000</f>
        <v>51.5</v>
      </c>
      <c r="F30" s="47">
        <f t="shared" si="11"/>
        <v>51.500000000000007</v>
      </c>
      <c r="G30" s="47">
        <f t="shared" si="11"/>
        <v>50.499999999999986</v>
      </c>
      <c r="H30" s="47">
        <f>+(H25/H27)/7*1000</f>
        <v>50.499999999999993</v>
      </c>
      <c r="I30" s="47">
        <f t="shared" ref="I30:M30" si="12">+(I25/I27)/7*1000</f>
        <v>50</v>
      </c>
      <c r="J30" s="47">
        <f t="shared" si="12"/>
        <v>49.999999999999993</v>
      </c>
      <c r="K30" s="47">
        <f t="shared" si="12"/>
        <v>48.999999999999993</v>
      </c>
      <c r="L30" s="47">
        <f t="shared" si="12"/>
        <v>48.999999999999993</v>
      </c>
      <c r="M30" s="47">
        <f t="shared" si="12"/>
        <v>48.5</v>
      </c>
      <c r="N30" s="46">
        <f>+(N25/N27)/7*1000</f>
        <v>54</v>
      </c>
      <c r="O30" s="47">
        <f t="shared" ref="O30:V30" si="13">+(O25/O27)/7*1000</f>
        <v>52.999999999999993</v>
      </c>
      <c r="P30" s="47">
        <f t="shared" si="13"/>
        <v>53</v>
      </c>
      <c r="Q30" s="47">
        <f t="shared" si="13"/>
        <v>51.000000000000007</v>
      </c>
      <c r="R30" s="47">
        <f t="shared" si="13"/>
        <v>50.5</v>
      </c>
      <c r="S30" s="47">
        <f t="shared" si="13"/>
        <v>50.499999999999993</v>
      </c>
      <c r="T30" s="47">
        <f t="shared" si="13"/>
        <v>50.5</v>
      </c>
      <c r="U30" s="47">
        <f t="shared" si="13"/>
        <v>48.499999999999993</v>
      </c>
      <c r="V30" s="48">
        <f t="shared" si="13"/>
        <v>48.000000000000007</v>
      </c>
      <c r="W30" s="49"/>
    </row>
    <row r="31" spans="1:32" ht="33.75" customHeight="1" x14ac:dyDescent="0.35">
      <c r="A31" s="50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</row>
    <row r="32" spans="1:32" ht="33.75" customHeight="1" x14ac:dyDescent="0.35">
      <c r="A32" s="50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0"/>
    </row>
    <row r="33" spans="1:30" ht="33.75" customHeight="1" x14ac:dyDescent="0.35">
      <c r="A33" s="50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0"/>
    </row>
    <row r="34" spans="1:30" ht="33.75" customHeight="1" x14ac:dyDescent="0.35">
      <c r="A34" s="50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0"/>
    </row>
    <row r="35" spans="1:30" s="2" customFormat="1" ht="33.75" customHeight="1" thickBot="1" x14ac:dyDescent="0.4"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3"/>
    </row>
    <row r="36" spans="1:30" ht="33.75" customHeight="1" x14ac:dyDescent="0.35">
      <c r="A36" s="88" t="s">
        <v>24</v>
      </c>
      <c r="B36" s="300" t="s">
        <v>8</v>
      </c>
      <c r="C36" s="301"/>
      <c r="D36" s="301"/>
      <c r="E36" s="301"/>
      <c r="F36" s="301"/>
      <c r="G36" s="301"/>
      <c r="H36" s="295"/>
      <c r="I36" s="99"/>
      <c r="J36" s="53" t="s">
        <v>26</v>
      </c>
      <c r="K36" s="107"/>
      <c r="L36" s="301" t="s">
        <v>8</v>
      </c>
      <c r="M36" s="301"/>
      <c r="N36" s="301"/>
      <c r="O36" s="301"/>
      <c r="P36" s="295"/>
      <c r="Q36" s="111"/>
      <c r="R36" s="54"/>
      <c r="S36" s="54"/>
      <c r="T36" s="3"/>
      <c r="U36" s="3"/>
      <c r="V36" s="55"/>
      <c r="W36" s="3"/>
      <c r="X36" s="54"/>
      <c r="Y36" s="54"/>
      <c r="Z36" s="54"/>
      <c r="AA36" s="3"/>
    </row>
    <row r="37" spans="1:30" ht="33.75" customHeight="1" x14ac:dyDescent="0.35">
      <c r="A37" s="89" t="s">
        <v>27</v>
      </c>
      <c r="B37" s="98"/>
      <c r="C37" s="15"/>
      <c r="D37" s="15"/>
      <c r="E37" s="15"/>
      <c r="F37" s="15"/>
      <c r="G37" s="15"/>
      <c r="H37" s="15"/>
      <c r="I37" s="100" t="s">
        <v>10</v>
      </c>
      <c r="K37" s="108"/>
      <c r="L37" s="98"/>
      <c r="M37" s="15"/>
      <c r="N37" s="15"/>
      <c r="O37" s="15"/>
      <c r="P37" s="15"/>
      <c r="Q37" s="100" t="s">
        <v>10</v>
      </c>
      <c r="R37" s="57"/>
      <c r="S37" s="57"/>
      <c r="T37" s="58"/>
      <c r="U37" s="3"/>
      <c r="V37" s="3"/>
      <c r="W37" s="55"/>
      <c r="X37" s="3"/>
      <c r="Y37" s="54"/>
      <c r="Z37" s="54"/>
      <c r="AA37" s="54"/>
    </row>
    <row r="38" spans="1:30" ht="33.75" customHeight="1" x14ac:dyDescent="0.35">
      <c r="A38" s="90" t="s">
        <v>11</v>
      </c>
      <c r="B38" s="78">
        <v>1</v>
      </c>
      <c r="C38" s="20">
        <v>2</v>
      </c>
      <c r="D38" s="20">
        <v>3</v>
      </c>
      <c r="E38" s="20">
        <v>4</v>
      </c>
      <c r="F38" s="20">
        <v>5</v>
      </c>
      <c r="G38" s="20">
        <v>6</v>
      </c>
      <c r="H38" s="20">
        <v>7</v>
      </c>
      <c r="I38" s="100"/>
      <c r="K38" s="109" t="s">
        <v>11</v>
      </c>
      <c r="L38" s="98">
        <v>1</v>
      </c>
      <c r="M38" s="56">
        <v>2</v>
      </c>
      <c r="N38" s="56">
        <v>3</v>
      </c>
      <c r="O38" s="56">
        <v>4</v>
      </c>
      <c r="P38" s="56">
        <v>5</v>
      </c>
      <c r="Q38" s="100"/>
      <c r="R38" s="57"/>
      <c r="S38" s="57"/>
      <c r="T38" s="59"/>
      <c r="U38" s="2"/>
      <c r="V38" s="60"/>
      <c r="W38" s="60"/>
      <c r="X38" s="2"/>
      <c r="Y38" s="2"/>
      <c r="Z38" s="2"/>
      <c r="AA38" s="2"/>
    </row>
    <row r="39" spans="1:30" ht="33.75" customHeight="1" x14ac:dyDescent="0.35">
      <c r="A39" s="91" t="s">
        <v>12</v>
      </c>
      <c r="B39" s="22">
        <v>19.209444444444443</v>
      </c>
      <c r="C39" s="79">
        <v>41.733333333333327</v>
      </c>
      <c r="D39" s="79">
        <v>61.571944444444455</v>
      </c>
      <c r="E39" s="79">
        <v>39.811111111111103</v>
      </c>
      <c r="F39" s="79">
        <v>40.196111111111115</v>
      </c>
      <c r="G39" s="79">
        <v>48.398055555555565</v>
      </c>
      <c r="H39" s="79">
        <v>47.161388888888894</v>
      </c>
      <c r="I39" s="101">
        <f t="shared" ref="I39:I46" si="14">SUM(B39:H39)</f>
        <v>298.08138888888891</v>
      </c>
      <c r="J39" s="138"/>
      <c r="K39" s="91" t="s">
        <v>12</v>
      </c>
      <c r="L39" s="79">
        <v>15.2</v>
      </c>
      <c r="M39" s="79">
        <v>7.9</v>
      </c>
      <c r="N39" s="79">
        <v>21.1</v>
      </c>
      <c r="O39" s="79"/>
      <c r="P39" s="79"/>
      <c r="Q39" s="101">
        <f t="shared" ref="Q39:Q46" si="15">SUM(L39:P39)</f>
        <v>44.2</v>
      </c>
      <c r="R39" s="2"/>
      <c r="S39" s="61"/>
      <c r="T39" s="62"/>
      <c r="U39" s="2"/>
      <c r="V39" s="60"/>
      <c r="W39" s="60"/>
      <c r="X39" s="2"/>
      <c r="Y39" s="2"/>
      <c r="Z39" s="2"/>
      <c r="AA39" s="2"/>
    </row>
    <row r="40" spans="1:30" ht="33.75" customHeight="1" x14ac:dyDescent="0.35">
      <c r="A40" s="92" t="s">
        <v>13</v>
      </c>
      <c r="B40" s="22">
        <v>19.209444444444443</v>
      </c>
      <c r="C40" s="79">
        <v>41.733333333333327</v>
      </c>
      <c r="D40" s="79">
        <v>61.571944444444455</v>
      </c>
      <c r="E40" s="79">
        <v>39.811111111111103</v>
      </c>
      <c r="F40" s="79">
        <v>40.196111111111115</v>
      </c>
      <c r="G40" s="79">
        <v>48.398055555555565</v>
      </c>
      <c r="H40" s="79">
        <v>47.161388888888894</v>
      </c>
      <c r="I40" s="101">
        <f t="shared" si="14"/>
        <v>298.08138888888891</v>
      </c>
      <c r="J40" s="2"/>
      <c r="K40" s="92" t="s">
        <v>13</v>
      </c>
      <c r="L40" s="79">
        <v>15.2</v>
      </c>
      <c r="M40" s="79">
        <v>7.9</v>
      </c>
      <c r="N40" s="79">
        <v>21.1</v>
      </c>
      <c r="O40" s="79"/>
      <c r="P40" s="79"/>
      <c r="Q40" s="101">
        <f t="shared" si="15"/>
        <v>44.2</v>
      </c>
      <c r="R40" s="2"/>
      <c r="S40" s="61"/>
      <c r="T40" s="59"/>
      <c r="U40" s="2"/>
      <c r="V40" s="60"/>
      <c r="W40" s="60"/>
      <c r="X40" s="2"/>
      <c r="Y40" s="2"/>
      <c r="Z40" s="2"/>
      <c r="AA40" s="2"/>
    </row>
    <row r="41" spans="1:30" ht="33.75" customHeight="1" x14ac:dyDescent="0.35">
      <c r="A41" s="91" t="s">
        <v>14</v>
      </c>
      <c r="B41" s="80"/>
      <c r="C41" s="23"/>
      <c r="D41" s="23"/>
      <c r="E41" s="23"/>
      <c r="F41" s="23"/>
      <c r="G41" s="23"/>
      <c r="H41" s="23"/>
      <c r="I41" s="101">
        <f t="shared" si="14"/>
        <v>0</v>
      </c>
      <c r="J41" s="2"/>
      <c r="K41" s="91" t="s">
        <v>14</v>
      </c>
      <c r="L41" s="79"/>
      <c r="M41" s="23"/>
      <c r="N41" s="23"/>
      <c r="O41" s="23"/>
      <c r="P41" s="23"/>
      <c r="Q41" s="101">
        <f t="shared" si="15"/>
        <v>0</v>
      </c>
      <c r="R41" s="2"/>
      <c r="S41" s="61"/>
      <c r="T41" s="52"/>
      <c r="U41" s="2"/>
      <c r="V41" s="60"/>
      <c r="W41" s="60"/>
      <c r="X41" s="2"/>
      <c r="Y41" s="2"/>
      <c r="Z41" s="2"/>
      <c r="AA41" s="2"/>
    </row>
    <row r="42" spans="1:30" ht="33.75" customHeight="1" x14ac:dyDescent="0.35">
      <c r="A42" s="92" t="s">
        <v>15</v>
      </c>
      <c r="B42" s="79">
        <v>20.033037037037037</v>
      </c>
      <c r="C42" s="79">
        <v>42.76111111111112</v>
      </c>
      <c r="D42" s="79">
        <v>62.064370370370362</v>
      </c>
      <c r="E42" s="79">
        <v>39.871759259259271</v>
      </c>
      <c r="F42" s="79">
        <v>39.615092592592589</v>
      </c>
      <c r="G42" s="79">
        <v>48.199629629629619</v>
      </c>
      <c r="H42" s="79">
        <v>46.305740740740738</v>
      </c>
      <c r="I42" s="101">
        <f t="shared" si="14"/>
        <v>298.85074074074072</v>
      </c>
      <c r="J42" s="2"/>
      <c r="K42" s="92" t="s">
        <v>15</v>
      </c>
      <c r="L42" s="79">
        <v>15.1</v>
      </c>
      <c r="M42" s="79">
        <v>7.8</v>
      </c>
      <c r="N42" s="79">
        <v>21</v>
      </c>
      <c r="O42" s="79"/>
      <c r="P42" s="79"/>
      <c r="Q42" s="101">
        <f t="shared" si="15"/>
        <v>43.9</v>
      </c>
      <c r="R42" s="2"/>
      <c r="S42" s="61"/>
      <c r="T42" s="52"/>
      <c r="U42" s="2"/>
      <c r="V42" s="60"/>
      <c r="W42" s="60"/>
      <c r="X42" s="2"/>
      <c r="Y42" s="2"/>
      <c r="Z42" s="2"/>
      <c r="AA42" s="2"/>
    </row>
    <row r="43" spans="1:30" ht="33.75" customHeight="1" x14ac:dyDescent="0.35">
      <c r="A43" s="91" t="s">
        <v>16</v>
      </c>
      <c r="B43" s="79">
        <v>20.033037037037037</v>
      </c>
      <c r="C43" s="79">
        <v>42.76111111111112</v>
      </c>
      <c r="D43" s="79">
        <v>62.064370370370362</v>
      </c>
      <c r="E43" s="79">
        <v>39.871759259259271</v>
      </c>
      <c r="F43" s="79">
        <v>39.615092592592589</v>
      </c>
      <c r="G43" s="79">
        <v>48.199629629629619</v>
      </c>
      <c r="H43" s="79">
        <v>46.305740740740738</v>
      </c>
      <c r="I43" s="101">
        <f t="shared" si="14"/>
        <v>298.85074074074072</v>
      </c>
      <c r="J43" s="2"/>
      <c r="K43" s="91" t="s">
        <v>16</v>
      </c>
      <c r="L43" s="79">
        <v>15.1</v>
      </c>
      <c r="M43" s="79">
        <v>7.8</v>
      </c>
      <c r="N43" s="79">
        <v>21</v>
      </c>
      <c r="O43" s="79"/>
      <c r="P43" s="79"/>
      <c r="Q43" s="101">
        <f t="shared" si="15"/>
        <v>43.9</v>
      </c>
      <c r="R43" s="2"/>
      <c r="S43" s="61"/>
      <c r="T43" s="52"/>
      <c r="U43" s="2"/>
      <c r="V43" s="60"/>
      <c r="W43" s="60"/>
      <c r="X43" s="2"/>
      <c r="Y43" s="2"/>
      <c r="Z43" s="2"/>
      <c r="AA43" s="2"/>
    </row>
    <row r="44" spans="1:30" ht="33.75" customHeight="1" x14ac:dyDescent="0.35">
      <c r="A44" s="92" t="s">
        <v>17</v>
      </c>
      <c r="B44" s="79"/>
      <c r="C44" s="79"/>
      <c r="D44" s="79"/>
      <c r="E44" s="79"/>
      <c r="F44" s="79"/>
      <c r="G44" s="79"/>
      <c r="H44" s="79"/>
      <c r="I44" s="101">
        <f t="shared" si="14"/>
        <v>0</v>
      </c>
      <c r="J44" s="2"/>
      <c r="K44" s="92" t="s">
        <v>17</v>
      </c>
      <c r="L44" s="79"/>
      <c r="M44" s="79"/>
      <c r="N44" s="79"/>
      <c r="O44" s="79"/>
      <c r="P44" s="79"/>
      <c r="Q44" s="101">
        <f t="shared" si="15"/>
        <v>0</v>
      </c>
      <c r="R44" s="2"/>
      <c r="S44" s="61"/>
      <c r="T44" s="52"/>
      <c r="U44" s="2"/>
      <c r="V44" s="60"/>
      <c r="W44" s="60"/>
      <c r="X44" s="2"/>
      <c r="Y44" s="2"/>
      <c r="Z44" s="2"/>
      <c r="AA44" s="2"/>
    </row>
    <row r="45" spans="1:30" ht="33.75" customHeight="1" x14ac:dyDescent="0.35">
      <c r="A45" s="91" t="s">
        <v>18</v>
      </c>
      <c r="B45" s="79">
        <v>20.033037037037037</v>
      </c>
      <c r="C45" s="79">
        <v>42.76111111111112</v>
      </c>
      <c r="D45" s="79">
        <v>62.064370370370362</v>
      </c>
      <c r="E45" s="79">
        <v>39.871759259259271</v>
      </c>
      <c r="F45" s="79">
        <v>39.615092592592589</v>
      </c>
      <c r="G45" s="79">
        <v>48.199629629629619</v>
      </c>
      <c r="H45" s="79">
        <v>46.305740740740738</v>
      </c>
      <c r="I45" s="101">
        <f t="shared" si="14"/>
        <v>298.85074074074072</v>
      </c>
      <c r="J45" s="2"/>
      <c r="K45" s="91" t="s">
        <v>18</v>
      </c>
      <c r="L45" s="79">
        <v>15.2</v>
      </c>
      <c r="M45" s="79">
        <v>7.9</v>
      </c>
      <c r="N45" s="79">
        <v>21.1</v>
      </c>
      <c r="O45" s="79"/>
      <c r="P45" s="79"/>
      <c r="Q45" s="101">
        <f t="shared" si="15"/>
        <v>44.2</v>
      </c>
      <c r="R45" s="2"/>
      <c r="S45" s="61"/>
      <c r="T45" s="52"/>
      <c r="U45" s="2"/>
      <c r="V45" s="60"/>
      <c r="W45" s="60"/>
      <c r="X45" s="2"/>
      <c r="Y45" s="2"/>
      <c r="Z45" s="2"/>
      <c r="AA45" s="2"/>
    </row>
    <row r="46" spans="1:30" ht="33.75" customHeight="1" x14ac:dyDescent="0.35">
      <c r="A46" s="92" t="s">
        <v>10</v>
      </c>
      <c r="B46" s="81">
        <f t="shared" ref="B46:H46" si="16">SUM(B39:B45)</f>
        <v>98.517999999999986</v>
      </c>
      <c r="C46" s="27">
        <f t="shared" si="16"/>
        <v>211.75</v>
      </c>
      <c r="D46" s="27">
        <f t="shared" si="16"/>
        <v>309.33699999999999</v>
      </c>
      <c r="E46" s="27">
        <f t="shared" si="16"/>
        <v>199.23750000000004</v>
      </c>
      <c r="F46" s="27">
        <f t="shared" si="16"/>
        <v>199.23750000000001</v>
      </c>
      <c r="G46" s="27">
        <f t="shared" si="16"/>
        <v>241.39499999999998</v>
      </c>
      <c r="H46" s="27">
        <f t="shared" si="16"/>
        <v>233.23999999999998</v>
      </c>
      <c r="I46" s="101">
        <f t="shared" si="14"/>
        <v>1492.7150000000001</v>
      </c>
      <c r="K46" s="77" t="s">
        <v>10</v>
      </c>
      <c r="L46" s="81">
        <f>SUM(L39:L45)</f>
        <v>75.8</v>
      </c>
      <c r="M46" s="27">
        <f>SUM(M39:M45)</f>
        <v>39.300000000000004</v>
      </c>
      <c r="N46" s="27">
        <f>SUM(N39:N45)</f>
        <v>105.30000000000001</v>
      </c>
      <c r="O46" s="27">
        <f>SUM(O39:O45)</f>
        <v>0</v>
      </c>
      <c r="P46" s="27">
        <f>SUM(P39:P45)</f>
        <v>0</v>
      </c>
      <c r="Q46" s="101">
        <f t="shared" si="15"/>
        <v>220.4</v>
      </c>
      <c r="R46" s="61"/>
      <c r="S46" s="61"/>
      <c r="T46" s="2"/>
      <c r="U46" s="2"/>
      <c r="V46" s="2"/>
      <c r="W46" s="2"/>
      <c r="X46" s="2"/>
      <c r="Y46" s="2"/>
      <c r="Z46" s="2"/>
      <c r="AA46" s="2"/>
    </row>
    <row r="47" spans="1:30" ht="33.75" customHeight="1" x14ac:dyDescent="0.35">
      <c r="A47" s="93" t="s">
        <v>19</v>
      </c>
      <c r="B47" s="82">
        <v>62</v>
      </c>
      <c r="C47" s="30">
        <v>60.5</v>
      </c>
      <c r="D47" s="30">
        <v>59</v>
      </c>
      <c r="E47" s="30">
        <v>57.5</v>
      </c>
      <c r="F47" s="30">
        <v>57.5</v>
      </c>
      <c r="G47" s="30">
        <v>57</v>
      </c>
      <c r="H47" s="30">
        <v>56</v>
      </c>
      <c r="I47" s="102">
        <f>+((I46/I48)/7)*1000</f>
        <v>58.168303327877808</v>
      </c>
      <c r="K47" s="110" t="s">
        <v>19</v>
      </c>
      <c r="L47" s="82">
        <v>66</v>
      </c>
      <c r="M47" s="30">
        <v>66</v>
      </c>
      <c r="N47" s="30">
        <v>66</v>
      </c>
      <c r="O47" s="30"/>
      <c r="P47" s="30"/>
      <c r="Q47" s="102">
        <f>+((Q46/Q48)/7)*1000</f>
        <v>66.007786762503756</v>
      </c>
      <c r="R47" s="63"/>
      <c r="S47" s="63"/>
    </row>
    <row r="48" spans="1:30" ht="33.75" customHeight="1" x14ac:dyDescent="0.35">
      <c r="A48" s="94" t="s">
        <v>20</v>
      </c>
      <c r="B48" s="83">
        <v>227</v>
      </c>
      <c r="C48" s="34">
        <v>500</v>
      </c>
      <c r="D48" s="34">
        <v>749</v>
      </c>
      <c r="E48" s="34">
        <v>495</v>
      </c>
      <c r="F48" s="34">
        <v>495</v>
      </c>
      <c r="G48" s="34">
        <v>605</v>
      </c>
      <c r="H48" s="34">
        <v>595</v>
      </c>
      <c r="I48" s="103">
        <f>SUM(B48:H48)</f>
        <v>3666</v>
      </c>
      <c r="J48" s="64"/>
      <c r="K48" s="94" t="s">
        <v>20</v>
      </c>
      <c r="L48" s="106">
        <v>164</v>
      </c>
      <c r="M48" s="65">
        <v>85</v>
      </c>
      <c r="N48" s="65">
        <v>228</v>
      </c>
      <c r="O48" s="65"/>
      <c r="P48" s="65"/>
      <c r="Q48" s="112">
        <f>SUM(L48:P48)</f>
        <v>477</v>
      </c>
      <c r="R48" s="66"/>
      <c r="S48" s="66"/>
    </row>
    <row r="49" spans="1:30" ht="33.75" customHeight="1" x14ac:dyDescent="0.35">
      <c r="A49" s="95" t="s">
        <v>21</v>
      </c>
      <c r="B49" s="84">
        <f t="shared" ref="B49:H49" si="17">((B48*B47)*7/1000-B39-B40)/3</f>
        <v>20.033037037037037</v>
      </c>
      <c r="C49" s="38">
        <f t="shared" si="17"/>
        <v>42.76111111111112</v>
      </c>
      <c r="D49" s="38">
        <f t="shared" si="17"/>
        <v>62.064370370370362</v>
      </c>
      <c r="E49" s="38">
        <f t="shared" si="17"/>
        <v>39.871759259259271</v>
      </c>
      <c r="F49" s="38">
        <f t="shared" si="17"/>
        <v>39.615092592592589</v>
      </c>
      <c r="G49" s="38">
        <f t="shared" si="17"/>
        <v>48.199629629629619</v>
      </c>
      <c r="H49" s="38">
        <f t="shared" si="17"/>
        <v>46.305740740740738</v>
      </c>
      <c r="I49" s="104">
        <f>((I46*1000)/I48)/7</f>
        <v>58.168303327877808</v>
      </c>
      <c r="K49" s="95" t="s">
        <v>21</v>
      </c>
      <c r="L49" s="84">
        <f t="shared" ref="L49:P49" si="18">((L48*L47)*7/1000-L39-L40)/3</f>
        <v>15.122666666666666</v>
      </c>
      <c r="M49" s="38">
        <f t="shared" si="18"/>
        <v>7.823333333333335</v>
      </c>
      <c r="N49" s="38">
        <f t="shared" si="18"/>
        <v>21.045333333333328</v>
      </c>
      <c r="O49" s="38">
        <f t="shared" si="18"/>
        <v>0</v>
      </c>
      <c r="P49" s="38">
        <f t="shared" si="18"/>
        <v>0</v>
      </c>
      <c r="Q49" s="113">
        <f>((Q46*1000)/Q48)/7</f>
        <v>66.007786762503741</v>
      </c>
      <c r="R49" s="66"/>
      <c r="S49" s="66"/>
    </row>
    <row r="50" spans="1:30" ht="33.75" customHeight="1" x14ac:dyDescent="0.35">
      <c r="A50" s="96" t="s">
        <v>22</v>
      </c>
      <c r="B50" s="85">
        <f t="shared" ref="B50:H50" si="19">((B48*B47)*7)/1000</f>
        <v>98.518000000000001</v>
      </c>
      <c r="C50" s="42">
        <f t="shared" si="19"/>
        <v>211.75</v>
      </c>
      <c r="D50" s="42">
        <f t="shared" si="19"/>
        <v>309.33699999999999</v>
      </c>
      <c r="E50" s="42">
        <f t="shared" si="19"/>
        <v>199.23750000000001</v>
      </c>
      <c r="F50" s="42">
        <f t="shared" si="19"/>
        <v>199.23750000000001</v>
      </c>
      <c r="G50" s="42">
        <f t="shared" si="19"/>
        <v>241.39500000000001</v>
      </c>
      <c r="H50" s="42">
        <f t="shared" si="19"/>
        <v>233.24</v>
      </c>
      <c r="I50" s="87"/>
      <c r="K50" s="96" t="s">
        <v>22</v>
      </c>
      <c r="L50" s="85">
        <f>((L48*L47)*7)/1000</f>
        <v>75.768000000000001</v>
      </c>
      <c r="M50" s="42">
        <f>((M48*M47)*7)/1000</f>
        <v>39.270000000000003</v>
      </c>
      <c r="N50" s="42">
        <f>((N48*N47)*7)/1000</f>
        <v>105.336</v>
      </c>
      <c r="O50" s="42">
        <f>((O48*O47)*7)/1000</f>
        <v>0</v>
      </c>
      <c r="P50" s="42">
        <f>((P48*P47)*7)/1000</f>
        <v>0</v>
      </c>
      <c r="Q50" s="114"/>
    </row>
    <row r="51" spans="1:30" ht="33.75" customHeight="1" thickBot="1" x14ac:dyDescent="0.4">
      <c r="A51" s="97" t="s">
        <v>23</v>
      </c>
      <c r="B51" s="86">
        <f t="shared" ref="B51:H51" si="20">+(B46/B48)/7*1000</f>
        <v>61.999999999999993</v>
      </c>
      <c r="C51" s="47">
        <f t="shared" si="20"/>
        <v>60.5</v>
      </c>
      <c r="D51" s="47">
        <f t="shared" si="20"/>
        <v>59</v>
      </c>
      <c r="E51" s="47">
        <f t="shared" si="20"/>
        <v>57.500000000000007</v>
      </c>
      <c r="F51" s="47">
        <f t="shared" si="20"/>
        <v>57.5</v>
      </c>
      <c r="G51" s="47">
        <f t="shared" si="20"/>
        <v>56.999999999999993</v>
      </c>
      <c r="H51" s="47">
        <f t="shared" si="20"/>
        <v>55.999999999999993</v>
      </c>
      <c r="I51" s="105"/>
      <c r="J51" s="50"/>
      <c r="K51" s="97" t="s">
        <v>23</v>
      </c>
      <c r="L51" s="86">
        <f>+(L46/L48)/7*1000</f>
        <v>66.027874564459921</v>
      </c>
      <c r="M51" s="47">
        <f>+(M46/M48)/7*1000</f>
        <v>66.050420168067234</v>
      </c>
      <c r="N51" s="47">
        <f>+(N46/N48)/7*1000</f>
        <v>65.977443609022572</v>
      </c>
      <c r="O51" s="47" t="e">
        <f>+(O46/O48)/7*1000</f>
        <v>#DIV/0!</v>
      </c>
      <c r="P51" s="47" t="e">
        <f>+(P46/P48)/7*1000</f>
        <v>#DIV/0!</v>
      </c>
      <c r="Q51" s="48"/>
      <c r="R51" s="51"/>
      <c r="S51" s="51"/>
    </row>
    <row r="52" spans="1:30" ht="33.75" customHeight="1" x14ac:dyDescent="0.35">
      <c r="A52" s="50"/>
      <c r="B52" s="13"/>
      <c r="C52" s="13"/>
      <c r="D52" s="13"/>
      <c r="E52" s="13"/>
      <c r="F52" s="13"/>
      <c r="G52" s="13"/>
      <c r="H52" s="50"/>
      <c r="I52" s="50"/>
      <c r="J52" s="50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2"/>
      <c r="V52" s="2"/>
      <c r="W52" s="2"/>
      <c r="X52" s="2"/>
      <c r="Y52" s="2"/>
    </row>
    <row r="53" spans="1:30" ht="33.75" customHeight="1" x14ac:dyDescent="0.35">
      <c r="A53" s="50"/>
      <c r="B53" s="51"/>
      <c r="C53" s="51"/>
      <c r="D53" s="51"/>
      <c r="E53" s="51"/>
      <c r="F53" s="51"/>
      <c r="G53" s="51"/>
      <c r="H53" s="50"/>
      <c r="I53" s="50"/>
      <c r="J53" s="51"/>
      <c r="K53" s="51"/>
      <c r="L53" s="51"/>
      <c r="M53" s="51"/>
      <c r="N53" s="51"/>
      <c r="O53" s="51"/>
      <c r="P53" s="51"/>
      <c r="Q53" s="51"/>
      <c r="R53" s="52"/>
      <c r="S53" s="52"/>
      <c r="T53" s="52"/>
      <c r="U53" s="2"/>
      <c r="V53" s="2"/>
      <c r="W53" s="2"/>
      <c r="X53" s="2"/>
      <c r="AB53" s="3"/>
    </row>
    <row r="54" spans="1:30" ht="33.75" customHeight="1" thickBot="1" x14ac:dyDescent="0.4">
      <c r="A54" s="67"/>
      <c r="B54" s="68"/>
      <c r="C54" s="68"/>
      <c r="D54" s="68"/>
      <c r="E54" s="68"/>
      <c r="F54" s="68"/>
      <c r="G54" s="68"/>
      <c r="H54" s="68"/>
      <c r="I54" s="68"/>
      <c r="J54" s="302"/>
      <c r="K54" s="302"/>
      <c r="L54" s="68"/>
      <c r="M54" s="68"/>
      <c r="N54" s="68"/>
      <c r="O54" s="69"/>
      <c r="T54" s="52"/>
      <c r="U54" s="52"/>
      <c r="V54" s="52"/>
      <c r="W54" s="2"/>
      <c r="X54" s="2"/>
      <c r="Y54" s="2"/>
      <c r="Z54" s="2"/>
      <c r="AB54" s="2"/>
      <c r="AC54" s="2"/>
      <c r="AD54" s="2"/>
    </row>
    <row r="55" spans="1:30" ht="33.75" customHeight="1" x14ac:dyDescent="0.35">
      <c r="A55" s="118" t="s">
        <v>28</v>
      </c>
      <c r="B55" s="300" t="s">
        <v>25</v>
      </c>
      <c r="C55" s="301"/>
      <c r="D55" s="301"/>
      <c r="E55" s="301"/>
      <c r="F55" s="295"/>
      <c r="G55" s="115"/>
      <c r="H55" s="70"/>
      <c r="I55" s="70"/>
      <c r="J55" s="71"/>
      <c r="K55" s="71"/>
      <c r="T55" s="52"/>
      <c r="U55" s="52"/>
      <c r="V55" s="52"/>
      <c r="W55" s="2"/>
      <c r="X55" s="2"/>
      <c r="Y55" s="2"/>
      <c r="Z55" s="2"/>
      <c r="AB55" s="2"/>
      <c r="AC55" s="2"/>
      <c r="AD55" s="2"/>
    </row>
    <row r="56" spans="1:30" ht="33.75" customHeight="1" x14ac:dyDescent="0.35">
      <c r="A56" s="89" t="s">
        <v>27</v>
      </c>
      <c r="B56" s="98"/>
      <c r="C56" s="15"/>
      <c r="D56" s="15"/>
      <c r="E56" s="15"/>
      <c r="F56" s="15"/>
      <c r="G56" s="100" t="s">
        <v>10</v>
      </c>
      <c r="I56" s="54"/>
      <c r="J56" s="54"/>
      <c r="K56" s="54"/>
      <c r="L56" s="54"/>
      <c r="M56" s="72"/>
      <c r="N56" s="72"/>
      <c r="O56" s="72"/>
      <c r="P56" s="54"/>
      <c r="Q56" s="54"/>
      <c r="R56" s="73"/>
      <c r="S56" s="73"/>
      <c r="T56" s="73"/>
      <c r="U56" s="2"/>
      <c r="V56" s="2"/>
      <c r="W56" s="2"/>
      <c r="X56" s="2"/>
      <c r="Z56" s="2"/>
      <c r="AA56" s="2"/>
      <c r="AB56" s="2"/>
    </row>
    <row r="57" spans="1:30" ht="33.75" customHeight="1" x14ac:dyDescent="0.35">
      <c r="A57" s="89" t="s">
        <v>11</v>
      </c>
      <c r="B57" s="98">
        <v>1</v>
      </c>
      <c r="C57" s="56">
        <v>2</v>
      </c>
      <c r="D57" s="56">
        <v>3</v>
      </c>
      <c r="E57" s="56">
        <v>4</v>
      </c>
      <c r="F57" s="56">
        <v>5</v>
      </c>
      <c r="G57" s="100"/>
      <c r="H57" s="54"/>
      <c r="I57" s="54"/>
      <c r="J57" s="54"/>
      <c r="K57" s="54"/>
      <c r="L57" s="54"/>
      <c r="M57" s="72"/>
      <c r="N57" s="72"/>
      <c r="O57" s="72"/>
      <c r="P57" s="54"/>
      <c r="Q57" s="54"/>
      <c r="R57" s="73"/>
      <c r="S57" s="73"/>
      <c r="T57" s="73"/>
      <c r="U57" s="2"/>
      <c r="V57" s="2"/>
      <c r="W57" s="2"/>
      <c r="X57" s="2"/>
      <c r="Y57" s="2"/>
      <c r="Z57" s="2"/>
      <c r="AA57" s="2"/>
      <c r="AB57" s="2"/>
    </row>
    <row r="58" spans="1:30" ht="33.75" customHeight="1" x14ac:dyDescent="0.35">
      <c r="A58" s="91" t="s">
        <v>12</v>
      </c>
      <c r="B58" s="79">
        <v>39.6</v>
      </c>
      <c r="C58" s="79">
        <v>48</v>
      </c>
      <c r="D58" s="79">
        <v>38.9</v>
      </c>
      <c r="E58" s="79">
        <v>36.1</v>
      </c>
      <c r="F58" s="79"/>
      <c r="G58" s="101">
        <f t="shared" ref="G58:G65" si="21">SUM(B58:F58)</f>
        <v>162.6</v>
      </c>
      <c r="H58" s="74"/>
      <c r="I58" s="2"/>
      <c r="J58" s="54"/>
      <c r="K58" s="54"/>
      <c r="L58" s="54"/>
      <c r="M58" s="72"/>
      <c r="N58" s="72"/>
      <c r="O58" s="72"/>
      <c r="P58" s="54"/>
      <c r="Q58" s="54"/>
      <c r="R58" s="73"/>
      <c r="S58" s="73"/>
      <c r="T58" s="73"/>
      <c r="U58" s="2"/>
      <c r="V58" s="2"/>
      <c r="W58" s="2"/>
      <c r="X58" s="2"/>
      <c r="Y58" s="2"/>
      <c r="Z58" s="2"/>
      <c r="AA58" s="2"/>
      <c r="AB58" s="2"/>
    </row>
    <row r="59" spans="1:30" ht="33.75" customHeight="1" x14ac:dyDescent="0.35">
      <c r="A59" s="92" t="s">
        <v>13</v>
      </c>
      <c r="B59" s="79">
        <v>39.6</v>
      </c>
      <c r="C59" s="79">
        <v>48</v>
      </c>
      <c r="D59" s="79">
        <v>38.9</v>
      </c>
      <c r="E59" s="79">
        <v>36.1</v>
      </c>
      <c r="F59" s="79"/>
      <c r="G59" s="101">
        <f t="shared" si="21"/>
        <v>162.6</v>
      </c>
      <c r="H59" s="74"/>
      <c r="I59" s="2"/>
      <c r="J59" s="54"/>
      <c r="K59" s="54"/>
      <c r="L59" s="54"/>
      <c r="M59" s="72"/>
      <c r="N59" s="72"/>
      <c r="O59" s="72"/>
      <c r="P59" s="54"/>
      <c r="Q59" s="54"/>
      <c r="R59" s="73"/>
      <c r="S59" s="73"/>
      <c r="T59" s="73"/>
      <c r="U59" s="2"/>
      <c r="V59" s="2"/>
      <c r="W59" s="2"/>
      <c r="X59" s="2"/>
      <c r="Y59" s="2"/>
      <c r="Z59" s="2"/>
      <c r="AA59" s="2"/>
      <c r="AB59" s="2"/>
    </row>
    <row r="60" spans="1:30" ht="33.75" customHeight="1" x14ac:dyDescent="0.35">
      <c r="A60" s="91" t="s">
        <v>14</v>
      </c>
      <c r="B60" s="79"/>
      <c r="C60" s="23"/>
      <c r="D60" s="23"/>
      <c r="E60" s="23"/>
      <c r="F60" s="23"/>
      <c r="G60" s="101">
        <f t="shared" si="21"/>
        <v>0</v>
      </c>
      <c r="H60" s="74"/>
      <c r="I60" s="2"/>
      <c r="J60" s="54"/>
      <c r="K60" s="54"/>
      <c r="L60" s="54"/>
      <c r="M60" s="72"/>
      <c r="N60" s="72"/>
      <c r="O60" s="72"/>
      <c r="P60" s="54"/>
      <c r="Q60" s="54"/>
      <c r="R60" s="73"/>
      <c r="S60" s="73"/>
      <c r="T60" s="73"/>
      <c r="U60" s="2"/>
      <c r="V60" s="2"/>
      <c r="W60" s="2"/>
      <c r="X60" s="2"/>
      <c r="Y60" s="2"/>
      <c r="Z60" s="2"/>
      <c r="AA60" s="2"/>
      <c r="AB60" s="2"/>
    </row>
    <row r="61" spans="1:30" ht="33.75" customHeight="1" x14ac:dyDescent="0.35">
      <c r="A61" s="92" t="s">
        <v>15</v>
      </c>
      <c r="B61" s="79">
        <v>38.799999999999997</v>
      </c>
      <c r="C61" s="79">
        <v>47.1</v>
      </c>
      <c r="D61" s="79">
        <v>38.1</v>
      </c>
      <c r="E61" s="79">
        <v>35.4</v>
      </c>
      <c r="F61" s="79"/>
      <c r="G61" s="101">
        <f t="shared" si="21"/>
        <v>159.4</v>
      </c>
      <c r="H61" s="74"/>
      <c r="I61" s="2"/>
      <c r="J61" s="54"/>
      <c r="K61" s="54"/>
      <c r="L61" s="54"/>
      <c r="M61" s="72"/>
      <c r="N61" s="72"/>
      <c r="O61" s="72"/>
      <c r="P61" s="54"/>
      <c r="Q61" s="54"/>
      <c r="R61" s="73"/>
      <c r="S61" s="73"/>
      <c r="T61" s="73"/>
      <c r="U61" s="3"/>
      <c r="V61" s="3"/>
      <c r="W61" s="2"/>
      <c r="X61" s="2"/>
      <c r="Y61" s="2"/>
      <c r="Z61" s="2"/>
      <c r="AA61" s="2"/>
      <c r="AB61" s="2"/>
    </row>
    <row r="62" spans="1:30" ht="33.75" customHeight="1" x14ac:dyDescent="0.35">
      <c r="A62" s="91" t="s">
        <v>16</v>
      </c>
      <c r="B62" s="79">
        <v>38.799999999999997</v>
      </c>
      <c r="C62" s="79">
        <v>47.1</v>
      </c>
      <c r="D62" s="79">
        <v>38.1</v>
      </c>
      <c r="E62" s="79">
        <v>35.4</v>
      </c>
      <c r="F62" s="79"/>
      <c r="G62" s="101">
        <f t="shared" si="21"/>
        <v>159.4</v>
      </c>
      <c r="H62" s="74"/>
      <c r="I62" s="2"/>
      <c r="J62" s="54"/>
      <c r="K62" s="54"/>
      <c r="L62" s="54"/>
      <c r="M62" s="72"/>
      <c r="N62" s="72"/>
      <c r="O62" s="72"/>
      <c r="P62" s="54"/>
      <c r="Q62" s="54"/>
      <c r="R62" s="73"/>
      <c r="S62" s="73"/>
      <c r="T62" s="73"/>
      <c r="U62" s="3"/>
      <c r="V62" s="3"/>
      <c r="W62" s="2"/>
      <c r="X62" s="2"/>
      <c r="Y62" s="2"/>
      <c r="Z62" s="2"/>
      <c r="AA62" s="2"/>
      <c r="AB62" s="2"/>
    </row>
    <row r="63" spans="1:30" ht="33.75" customHeight="1" x14ac:dyDescent="0.35">
      <c r="A63" s="92" t="s">
        <v>17</v>
      </c>
      <c r="B63" s="79"/>
      <c r="C63" s="79"/>
      <c r="D63" s="79"/>
      <c r="E63" s="79"/>
      <c r="F63" s="79"/>
      <c r="G63" s="101">
        <f t="shared" si="21"/>
        <v>0</v>
      </c>
      <c r="H63" s="74"/>
      <c r="I63" s="2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3"/>
      <c r="V63" s="3"/>
      <c r="Y63" s="2"/>
      <c r="Z63" s="2"/>
      <c r="AA63" s="2"/>
      <c r="AB63" s="2"/>
    </row>
    <row r="64" spans="1:30" ht="33.75" customHeight="1" x14ac:dyDescent="0.35">
      <c r="A64" s="91" t="s">
        <v>18</v>
      </c>
      <c r="B64" s="79">
        <v>38.799999999999997</v>
      </c>
      <c r="C64" s="79">
        <v>47.1</v>
      </c>
      <c r="D64" s="79">
        <v>38.1</v>
      </c>
      <c r="E64" s="79">
        <v>35.4</v>
      </c>
      <c r="F64" s="79"/>
      <c r="G64" s="101">
        <f t="shared" si="21"/>
        <v>159.4</v>
      </c>
      <c r="H64" s="74"/>
      <c r="I64" s="2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3"/>
      <c r="V64" s="3"/>
      <c r="Y64" s="2"/>
      <c r="Z64" s="2"/>
      <c r="AA64" s="2"/>
      <c r="AB64" s="2"/>
    </row>
    <row r="65" spans="1:28" ht="33.75" customHeight="1" x14ac:dyDescent="0.35">
      <c r="A65" s="119" t="s">
        <v>10</v>
      </c>
      <c r="B65" s="81">
        <f>SUM(B58:B64)</f>
        <v>195.60000000000002</v>
      </c>
      <c r="C65" s="27">
        <f t="shared" ref="C65:F65" si="22">SUM(C58:C64)</f>
        <v>237.29999999999998</v>
      </c>
      <c r="D65" s="27">
        <f t="shared" si="22"/>
        <v>192.1</v>
      </c>
      <c r="E65" s="27">
        <f t="shared" si="22"/>
        <v>178.4</v>
      </c>
      <c r="F65" s="27">
        <f t="shared" si="22"/>
        <v>0</v>
      </c>
      <c r="G65" s="101">
        <f t="shared" si="21"/>
        <v>803.4</v>
      </c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3"/>
      <c r="V65" s="3"/>
      <c r="W65" s="3"/>
      <c r="X65" s="3"/>
      <c r="Y65" s="2"/>
      <c r="Z65" s="2"/>
      <c r="AA65" s="2"/>
      <c r="AB65" s="2"/>
    </row>
    <row r="66" spans="1:28" ht="33.75" customHeight="1" x14ac:dyDescent="0.35">
      <c r="A66" s="93" t="s">
        <v>19</v>
      </c>
      <c r="B66" s="82">
        <v>72</v>
      </c>
      <c r="C66" s="30">
        <v>72</v>
      </c>
      <c r="D66" s="30">
        <v>72</v>
      </c>
      <c r="E66" s="30">
        <v>72</v>
      </c>
      <c r="F66" s="30"/>
      <c r="G66" s="102">
        <f>+((G65/G67)/7)*1000</f>
        <v>72.002150923104494</v>
      </c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3"/>
      <c r="V66" s="3"/>
      <c r="W66" s="3"/>
      <c r="X66" s="3"/>
      <c r="Y66" s="2"/>
      <c r="Z66" s="2"/>
      <c r="AA66" s="2"/>
      <c r="AB66" s="2"/>
    </row>
    <row r="67" spans="1:28" ht="33.75" customHeight="1" x14ac:dyDescent="0.35">
      <c r="A67" s="94" t="s">
        <v>20</v>
      </c>
      <c r="B67" s="106">
        <v>388</v>
      </c>
      <c r="C67" s="65">
        <v>471</v>
      </c>
      <c r="D67" s="65">
        <v>381</v>
      </c>
      <c r="E67" s="65">
        <v>354</v>
      </c>
      <c r="F67" s="65"/>
      <c r="G67" s="112">
        <f>SUM(B67:F67)</f>
        <v>1594</v>
      </c>
      <c r="I67" s="75"/>
      <c r="M67" s="3"/>
      <c r="N67" s="3"/>
      <c r="O67" s="3"/>
      <c r="P67" s="3"/>
      <c r="Q67" s="3"/>
    </row>
    <row r="68" spans="1:28" ht="33.75" customHeight="1" x14ac:dyDescent="0.35">
      <c r="A68" s="95" t="s">
        <v>21</v>
      </c>
      <c r="B68" s="84">
        <f t="shared" ref="B68:F68" si="23">((B67*B66)*7/1000-B58-B59)/3</f>
        <v>38.783999999999999</v>
      </c>
      <c r="C68" s="38">
        <f t="shared" si="23"/>
        <v>47.127999999999993</v>
      </c>
      <c r="D68" s="38">
        <f t="shared" si="23"/>
        <v>38.074666666666666</v>
      </c>
      <c r="E68" s="38">
        <f t="shared" si="23"/>
        <v>35.405333333333338</v>
      </c>
      <c r="F68" s="38">
        <f t="shared" si="23"/>
        <v>0</v>
      </c>
      <c r="G68" s="116">
        <f>((G65*1000)/G67)/7</f>
        <v>72.002150923104494</v>
      </c>
      <c r="M68" s="3"/>
      <c r="N68" s="3"/>
      <c r="O68" s="3"/>
      <c r="P68" s="3"/>
      <c r="Q68" s="3"/>
    </row>
    <row r="69" spans="1:28" ht="33.75" customHeight="1" x14ac:dyDescent="0.35">
      <c r="A69" s="96" t="s">
        <v>22</v>
      </c>
      <c r="B69" s="85">
        <f>((B67*B66)*7)/1000</f>
        <v>195.55199999999999</v>
      </c>
      <c r="C69" s="42">
        <f>((C67*C66)*7)/1000</f>
        <v>237.38399999999999</v>
      </c>
      <c r="D69" s="42">
        <f>((D67*D66)*7)/1000</f>
        <v>192.024</v>
      </c>
      <c r="E69" s="42">
        <f>((E67*E66)*7)/1000</f>
        <v>178.416</v>
      </c>
      <c r="F69" s="42">
        <f>((F67*F66)*7)/1000</f>
        <v>0</v>
      </c>
      <c r="G69" s="87"/>
      <c r="H69" s="50"/>
      <c r="Q69" s="3"/>
    </row>
    <row r="70" spans="1:28" ht="33.75" customHeight="1" thickBot="1" x14ac:dyDescent="0.4">
      <c r="A70" s="97" t="s">
        <v>23</v>
      </c>
      <c r="B70" s="86">
        <f>+(B65/B67)/7*1000</f>
        <v>72.017673048600898</v>
      </c>
      <c r="C70" s="47">
        <f>+(C65/C67)/7*1000</f>
        <v>71.974522292993626</v>
      </c>
      <c r="D70" s="47">
        <f>+(D65/D67)/7*1000</f>
        <v>72.028496437945265</v>
      </c>
      <c r="E70" s="47">
        <f>+(E65/E67)/7*1000</f>
        <v>71.99354317998386</v>
      </c>
      <c r="F70" s="47" t="e">
        <f>+(F65/F67)/7*1000</f>
        <v>#DIV/0!</v>
      </c>
      <c r="G70" s="117"/>
      <c r="Q70" s="3"/>
    </row>
    <row r="71" spans="1:28" ht="33.75" customHeight="1" x14ac:dyDescent="0.35"/>
    <row r="72" spans="1:28" ht="33.75" customHeight="1" x14ac:dyDescent="0.35">
      <c r="B72" s="54"/>
      <c r="C72" s="54"/>
      <c r="D72" s="54"/>
      <c r="E72" s="54"/>
      <c r="F72" s="54"/>
      <c r="G72" s="54"/>
      <c r="H72" s="54"/>
      <c r="I72" s="66"/>
    </row>
    <row r="73" spans="1:28" ht="33.75" customHeight="1" x14ac:dyDescent="0.35"/>
    <row r="74" spans="1:28" ht="33.75" customHeight="1" x14ac:dyDescent="0.35">
      <c r="A74" s="54"/>
      <c r="B74" s="73"/>
      <c r="C74" s="73"/>
      <c r="D74" s="73"/>
      <c r="E74" s="73"/>
      <c r="F74" s="73"/>
      <c r="G74" s="73"/>
      <c r="H74" s="54"/>
      <c r="I74" s="54"/>
      <c r="J74" s="54"/>
    </row>
    <row r="75" spans="1:28" ht="33.75" customHeight="1" x14ac:dyDescent="0.35">
      <c r="A75" s="54"/>
      <c r="B75" s="54"/>
      <c r="C75" s="54"/>
      <c r="D75" s="54"/>
      <c r="E75" s="54"/>
      <c r="F75" s="54"/>
      <c r="G75" s="54"/>
      <c r="H75" s="54"/>
      <c r="I75" s="54"/>
      <c r="J75" s="54"/>
    </row>
    <row r="76" spans="1:28" ht="33.75" customHeight="1" x14ac:dyDescent="0.35">
      <c r="A76" s="54"/>
      <c r="B76" s="54"/>
      <c r="C76" s="54"/>
      <c r="D76" s="54"/>
      <c r="E76" s="54"/>
      <c r="F76" s="54"/>
      <c r="G76" s="54"/>
      <c r="H76" s="54"/>
      <c r="I76" s="54"/>
      <c r="J76" s="54"/>
    </row>
    <row r="77" spans="1:28" ht="33.75" customHeight="1" x14ac:dyDescent="0.35">
      <c r="A77" s="54"/>
      <c r="B77" s="54"/>
      <c r="C77" s="54"/>
      <c r="D77" s="54"/>
      <c r="E77" s="54"/>
      <c r="F77" s="54"/>
      <c r="G77" s="54"/>
      <c r="H77" s="54"/>
      <c r="I77" s="54"/>
      <c r="J77" s="54"/>
    </row>
    <row r="78" spans="1:28" ht="33.75" customHeight="1" x14ac:dyDescent="0.35">
      <c r="A78" s="54"/>
      <c r="B78" s="54"/>
      <c r="C78" s="54"/>
      <c r="D78" s="54"/>
      <c r="E78" s="54"/>
      <c r="F78" s="54"/>
      <c r="G78" s="54"/>
      <c r="H78" s="54"/>
      <c r="I78" s="54"/>
      <c r="J78" s="54"/>
    </row>
    <row r="79" spans="1:28" ht="33.75" customHeight="1" x14ac:dyDescent="0.35">
      <c r="A79" s="54"/>
      <c r="B79" s="54"/>
      <c r="C79" s="54"/>
      <c r="D79" s="54"/>
      <c r="E79" s="54"/>
      <c r="F79" s="54"/>
      <c r="G79" s="54"/>
      <c r="H79" s="54"/>
      <c r="I79" s="54"/>
      <c r="J79" s="54"/>
    </row>
    <row r="80" spans="1:28" ht="33.75" customHeight="1" x14ac:dyDescent="0.35"/>
    <row r="81" ht="33.75" customHeight="1" x14ac:dyDescent="0.35"/>
    <row r="82" ht="33.75" customHeight="1" x14ac:dyDescent="0.35"/>
    <row r="83" ht="33.75" customHeight="1" x14ac:dyDescent="0.35"/>
    <row r="84" ht="33.75" customHeight="1" x14ac:dyDescent="0.35"/>
    <row r="85" ht="33.75" customHeight="1" x14ac:dyDescent="0.35"/>
    <row r="86" ht="33.75" customHeight="1" x14ac:dyDescent="0.35"/>
    <row r="87" ht="33.75" customHeight="1" x14ac:dyDescent="0.35"/>
    <row r="88" ht="33.75" customHeight="1" x14ac:dyDescent="0.35"/>
    <row r="89" ht="33.75" customHeight="1" x14ac:dyDescent="0.35"/>
    <row r="90" ht="33.75" customHeight="1" x14ac:dyDescent="0.35"/>
    <row r="91" ht="33.75" customHeight="1" x14ac:dyDescent="0.35"/>
    <row r="92" ht="33.75" customHeight="1" x14ac:dyDescent="0.35"/>
    <row r="93" ht="33.75" customHeight="1" x14ac:dyDescent="0.35"/>
    <row r="94" ht="33.75" customHeight="1" x14ac:dyDescent="0.35"/>
    <row r="95" ht="33.75" customHeight="1" x14ac:dyDescent="0.35"/>
    <row r="96" ht="33.75" customHeight="1" x14ac:dyDescent="0.35"/>
    <row r="97" ht="33.75" customHeight="1" x14ac:dyDescent="0.35"/>
    <row r="98" ht="33.75" customHeight="1" x14ac:dyDescent="0.35"/>
    <row r="99" ht="33.75" customHeight="1" x14ac:dyDescent="0.35"/>
    <row r="100" ht="33.75" customHeight="1" x14ac:dyDescent="0.35"/>
    <row r="101" ht="33.75" customHeight="1" x14ac:dyDescent="0.35"/>
    <row r="102" ht="33.75" customHeight="1" x14ac:dyDescent="0.35"/>
    <row r="103" ht="33.75" customHeight="1" x14ac:dyDescent="0.35"/>
    <row r="104" ht="33.75" customHeight="1" x14ac:dyDescent="0.35"/>
    <row r="105" ht="33.75" customHeight="1" x14ac:dyDescent="0.35"/>
    <row r="106" ht="33.75" customHeight="1" x14ac:dyDescent="0.35"/>
    <row r="107" ht="33.75" customHeight="1" x14ac:dyDescent="0.35"/>
    <row r="108" ht="33.75" customHeight="1" x14ac:dyDescent="0.35"/>
    <row r="109" ht="33.75" customHeight="1" x14ac:dyDescent="0.35"/>
    <row r="110" ht="33.75" customHeight="1" x14ac:dyDescent="0.35"/>
    <row r="111" ht="33.75" customHeight="1" x14ac:dyDescent="0.35"/>
    <row r="112" ht="33.75" customHeight="1" x14ac:dyDescent="0.35"/>
    <row r="113" ht="33.75" customHeight="1" x14ac:dyDescent="0.35"/>
    <row r="114" ht="33.75" customHeight="1" x14ac:dyDescent="0.35"/>
    <row r="115" ht="33.75" customHeight="1" x14ac:dyDescent="0.35"/>
    <row r="116" ht="33.75" customHeight="1" x14ac:dyDescent="0.35"/>
    <row r="117" ht="33.75" customHeight="1" x14ac:dyDescent="0.35"/>
    <row r="118" ht="33.75" customHeight="1" x14ac:dyDescent="0.35"/>
    <row r="119" ht="33.75" customHeight="1" x14ac:dyDescent="0.35"/>
    <row r="120" ht="33.75" customHeight="1" x14ac:dyDescent="0.35"/>
    <row r="121" ht="33.75" customHeight="1" x14ac:dyDescent="0.35"/>
    <row r="122" ht="33.75" customHeight="1" x14ac:dyDescent="0.35"/>
    <row r="123" ht="33.75" customHeight="1" x14ac:dyDescent="0.35"/>
    <row r="124" ht="33.75" customHeight="1" x14ac:dyDescent="0.35"/>
    <row r="125" ht="33.75" customHeight="1" x14ac:dyDescent="0.35"/>
    <row r="126" ht="33.75" customHeight="1" x14ac:dyDescent="0.35"/>
    <row r="127" ht="33.75" customHeight="1" x14ac:dyDescent="0.35"/>
    <row r="128" ht="33.75" customHeight="1" x14ac:dyDescent="0.35"/>
    <row r="129" ht="33.75" customHeight="1" x14ac:dyDescent="0.35"/>
    <row r="130" ht="33.75" customHeight="1" x14ac:dyDescent="0.35"/>
    <row r="131" ht="33.75" customHeight="1" x14ac:dyDescent="0.35"/>
    <row r="132" ht="33.75" customHeight="1" x14ac:dyDescent="0.35"/>
    <row r="133" ht="33.75" customHeight="1" x14ac:dyDescent="0.35"/>
    <row r="134" ht="33.75" customHeight="1" x14ac:dyDescent="0.35"/>
    <row r="135" ht="33.75" customHeight="1" x14ac:dyDescent="0.35"/>
    <row r="136" ht="33.75" customHeight="1" x14ac:dyDescent="0.35"/>
    <row r="137" ht="33.75" customHeight="1" x14ac:dyDescent="0.35"/>
    <row r="138" ht="33.75" customHeight="1" x14ac:dyDescent="0.35"/>
    <row r="139" ht="33.75" customHeight="1" x14ac:dyDescent="0.35"/>
    <row r="140" ht="33.75" customHeight="1" x14ac:dyDescent="0.35"/>
    <row r="141" ht="33.75" customHeight="1" x14ac:dyDescent="0.35"/>
    <row r="142" ht="33.75" customHeight="1" x14ac:dyDescent="0.35"/>
    <row r="143" ht="33.75" customHeight="1" x14ac:dyDescent="0.35"/>
    <row r="144" ht="33.75" customHeight="1" x14ac:dyDescent="0.35"/>
    <row r="145" ht="33.75" customHeight="1" x14ac:dyDescent="0.35"/>
    <row r="146" ht="33.75" customHeight="1" x14ac:dyDescent="0.35"/>
    <row r="147" ht="33.75" customHeight="1" x14ac:dyDescent="0.35"/>
    <row r="148" ht="33.75" customHeight="1" x14ac:dyDescent="0.35"/>
    <row r="149" ht="33.75" customHeight="1" x14ac:dyDescent="0.35"/>
    <row r="150" ht="33.75" customHeight="1" x14ac:dyDescent="0.35"/>
    <row r="151" ht="33.75" customHeight="1" x14ac:dyDescent="0.35"/>
    <row r="152" ht="33.75" customHeight="1" x14ac:dyDescent="0.35"/>
    <row r="153" ht="33.75" customHeight="1" x14ac:dyDescent="0.35"/>
    <row r="154" ht="33.75" customHeight="1" x14ac:dyDescent="0.35"/>
    <row r="155" ht="33.75" customHeight="1" x14ac:dyDescent="0.35"/>
    <row r="156" ht="33.75" customHeight="1" x14ac:dyDescent="0.35"/>
    <row r="157" ht="33.75" customHeight="1" x14ac:dyDescent="0.35"/>
    <row r="158" ht="33.75" customHeight="1" x14ac:dyDescent="0.35"/>
    <row r="159" ht="33.75" customHeight="1" x14ac:dyDescent="0.35"/>
    <row r="160" ht="33.75" customHeight="1" x14ac:dyDescent="0.35"/>
    <row r="161" ht="33.75" customHeight="1" x14ac:dyDescent="0.35"/>
    <row r="162" ht="33.75" customHeight="1" x14ac:dyDescent="0.35"/>
    <row r="163" ht="33.75" customHeight="1" x14ac:dyDescent="0.35"/>
    <row r="164" ht="33.75" customHeight="1" x14ac:dyDescent="0.35"/>
    <row r="165" ht="33.75" customHeight="1" x14ac:dyDescent="0.35"/>
    <row r="166" ht="33.75" customHeight="1" x14ac:dyDescent="0.35"/>
    <row r="167" ht="33.75" customHeight="1" x14ac:dyDescent="0.35"/>
    <row r="168" ht="33.75" customHeight="1" x14ac:dyDescent="0.35"/>
    <row r="169" ht="33.75" customHeight="1" x14ac:dyDescent="0.35"/>
    <row r="170" ht="33.75" customHeight="1" x14ac:dyDescent="0.35"/>
    <row r="171" ht="33.75" customHeight="1" x14ac:dyDescent="0.35"/>
    <row r="172" ht="33.75" customHeight="1" x14ac:dyDescent="0.35"/>
    <row r="173" ht="33.75" customHeight="1" x14ac:dyDescent="0.35"/>
    <row r="174" ht="33.75" customHeight="1" x14ac:dyDescent="0.35"/>
    <row r="175" ht="33.75" customHeight="1" x14ac:dyDescent="0.35"/>
    <row r="176" ht="33.75" customHeight="1" x14ac:dyDescent="0.35"/>
    <row r="177" ht="33.75" customHeight="1" x14ac:dyDescent="0.35"/>
    <row r="178" ht="33.75" customHeight="1" x14ac:dyDescent="0.35"/>
    <row r="179" ht="33.75" customHeight="1" x14ac:dyDescent="0.35"/>
    <row r="180" ht="33.75" customHeight="1" x14ac:dyDescent="0.35"/>
    <row r="181" ht="33.75" customHeight="1" x14ac:dyDescent="0.35"/>
    <row r="182" ht="33.75" customHeight="1" x14ac:dyDescent="0.35"/>
    <row r="183" ht="33.75" customHeight="1" x14ac:dyDescent="0.35"/>
    <row r="184" ht="33.75" customHeight="1" x14ac:dyDescent="0.35"/>
    <row r="185" ht="33.75" customHeight="1" x14ac:dyDescent="0.35"/>
    <row r="186" ht="33.75" customHeight="1" x14ac:dyDescent="0.35"/>
    <row r="187" ht="33.75" customHeight="1" x14ac:dyDescent="0.35"/>
    <row r="188" ht="33.75" customHeight="1" x14ac:dyDescent="0.35"/>
    <row r="189" ht="33.75" customHeight="1" x14ac:dyDescent="0.35"/>
    <row r="190" ht="33.75" customHeight="1" x14ac:dyDescent="0.35"/>
    <row r="191" ht="33.75" customHeight="1" x14ac:dyDescent="0.35"/>
    <row r="192" ht="33.75" customHeight="1" x14ac:dyDescent="0.35"/>
    <row r="193" ht="33.75" customHeight="1" x14ac:dyDescent="0.35"/>
    <row r="194" ht="33.75" customHeight="1" x14ac:dyDescent="0.35"/>
    <row r="195" ht="33.75" customHeight="1" x14ac:dyDescent="0.35"/>
    <row r="196" ht="33.75" customHeight="1" x14ac:dyDescent="0.35"/>
    <row r="197" ht="33.75" customHeight="1" x14ac:dyDescent="0.35"/>
    <row r="198" ht="33.75" customHeight="1" x14ac:dyDescent="0.35"/>
    <row r="199" ht="33.75" customHeight="1" x14ac:dyDescent="0.35"/>
    <row r="200" ht="33.75" customHeight="1" x14ac:dyDescent="0.35"/>
    <row r="201" ht="33.75" customHeight="1" x14ac:dyDescent="0.35"/>
    <row r="202" ht="33.75" customHeight="1" x14ac:dyDescent="0.35"/>
    <row r="203" ht="33.75" customHeight="1" x14ac:dyDescent="0.35"/>
    <row r="204" ht="33.75" customHeight="1" x14ac:dyDescent="0.35"/>
    <row r="205" ht="33.75" customHeight="1" x14ac:dyDescent="0.35"/>
    <row r="206" ht="33.75" customHeight="1" x14ac:dyDescent="0.35"/>
    <row r="207" ht="33.75" customHeight="1" x14ac:dyDescent="0.35"/>
    <row r="208" ht="33.75" customHeight="1" x14ac:dyDescent="0.35"/>
    <row r="209" ht="33.75" customHeight="1" x14ac:dyDescent="0.35"/>
    <row r="210" ht="33.75" customHeight="1" x14ac:dyDescent="0.35"/>
    <row r="211" ht="33.75" customHeight="1" x14ac:dyDescent="0.35"/>
    <row r="212" ht="33.75" customHeight="1" x14ac:dyDescent="0.35"/>
    <row r="213" ht="33.75" customHeight="1" x14ac:dyDescent="0.35"/>
    <row r="214" ht="33.75" customHeight="1" x14ac:dyDescent="0.35"/>
    <row r="215" ht="33.75" customHeight="1" x14ac:dyDescent="0.35"/>
    <row r="216" ht="33.75" customHeight="1" x14ac:dyDescent="0.35"/>
    <row r="217" ht="33.75" customHeight="1" x14ac:dyDescent="0.35"/>
    <row r="218" ht="33.75" customHeight="1" x14ac:dyDescent="0.35"/>
    <row r="219" ht="33.75" customHeight="1" x14ac:dyDescent="0.35"/>
    <row r="220" ht="33.75" customHeight="1" x14ac:dyDescent="0.35"/>
    <row r="221" ht="33.75" customHeight="1" x14ac:dyDescent="0.35"/>
    <row r="222" ht="33.75" customHeight="1" x14ac:dyDescent="0.35"/>
    <row r="223" ht="33.75" customHeight="1" x14ac:dyDescent="0.35"/>
    <row r="224" ht="33.75" customHeight="1" x14ac:dyDescent="0.35"/>
    <row r="225" ht="33.75" customHeight="1" x14ac:dyDescent="0.35"/>
    <row r="226" ht="33.75" customHeight="1" x14ac:dyDescent="0.35"/>
    <row r="227" ht="33.75" customHeight="1" x14ac:dyDescent="0.35"/>
    <row r="228" ht="33.75" customHeight="1" x14ac:dyDescent="0.35"/>
    <row r="229" ht="33.75" customHeight="1" x14ac:dyDescent="0.35"/>
    <row r="230" ht="33.75" customHeight="1" x14ac:dyDescent="0.35"/>
    <row r="231" ht="33.75" customHeight="1" x14ac:dyDescent="0.35"/>
    <row r="232" ht="33.75" customHeight="1" x14ac:dyDescent="0.35"/>
    <row r="233" ht="33.75" customHeight="1" x14ac:dyDescent="0.35"/>
    <row r="234" ht="33.75" customHeight="1" x14ac:dyDescent="0.35"/>
    <row r="235" ht="33.75" customHeight="1" x14ac:dyDescent="0.35"/>
    <row r="236" ht="33.75" customHeight="1" x14ac:dyDescent="0.35"/>
    <row r="237" ht="33.75" customHeight="1" x14ac:dyDescent="0.35"/>
    <row r="238" ht="33.75" customHeight="1" x14ac:dyDescent="0.35"/>
    <row r="239" ht="33.75" customHeight="1" x14ac:dyDescent="0.35"/>
  </sheetData>
  <mergeCells count="10">
    <mergeCell ref="J54:K54"/>
    <mergeCell ref="B55:F55"/>
    <mergeCell ref="A3:C3"/>
    <mergeCell ref="E9:G9"/>
    <mergeCell ref="R9:S9"/>
    <mergeCell ref="K11:L11"/>
    <mergeCell ref="B15:M15"/>
    <mergeCell ref="N15:V15"/>
    <mergeCell ref="B36:H36"/>
    <mergeCell ref="L36:P3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9"/>
  <sheetViews>
    <sheetView topLeftCell="A39" zoomScale="30" zoomScaleNormal="30" workbookViewId="0">
      <selection activeCell="B67" sqref="B67:E67"/>
    </sheetView>
  </sheetViews>
  <sheetFormatPr baseColWidth="10" defaultRowHeight="14.5" x14ac:dyDescent="0.35"/>
  <cols>
    <col min="1" max="1" width="52.453125" style="18" bestFit="1" customWidth="1"/>
    <col min="2" max="3" width="22.7265625" style="18" bestFit="1" customWidth="1"/>
    <col min="4" max="7" width="21.26953125" style="18" bestFit="1" customWidth="1"/>
    <col min="8" max="8" width="21.1796875" style="18" bestFit="1" customWidth="1"/>
    <col min="9" max="9" width="28.26953125" style="18" bestFit="1" customWidth="1"/>
    <col min="10" max="11" width="33.453125" style="18" bestFit="1" customWidth="1"/>
    <col min="12" max="12" width="21.26953125" style="18" bestFit="1" customWidth="1"/>
    <col min="13" max="14" width="21.26953125" style="18" customWidth="1"/>
    <col min="15" max="15" width="21.26953125" style="18" bestFit="1" customWidth="1"/>
    <col min="16" max="16" width="21.26953125" style="18" customWidth="1"/>
    <col min="17" max="17" width="27.81640625" style="18" customWidth="1"/>
    <col min="18" max="18" width="23.453125" style="18" customWidth="1"/>
    <col min="19" max="19" width="21.453125" style="18" customWidth="1"/>
    <col min="20" max="22" width="20.7265625" style="18" customWidth="1"/>
    <col min="23" max="23" width="32.26953125" style="18" bestFit="1" customWidth="1"/>
    <col min="24" max="24" width="20.7265625" style="18" customWidth="1"/>
    <col min="25" max="25" width="22" style="18" customWidth="1"/>
    <col min="26" max="29" width="21.26953125" style="18" customWidth="1"/>
    <col min="30" max="30" width="22.26953125" style="18" customWidth="1"/>
    <col min="31" max="32" width="11.453125" style="18"/>
    <col min="33" max="33" width="14.81640625" style="18" bestFit="1" customWidth="1"/>
    <col min="34" max="258" width="11.453125" style="18"/>
    <col min="259" max="259" width="34.453125" style="18" customWidth="1"/>
    <col min="260" max="261" width="19.453125" style="18" bestFit="1" customWidth="1"/>
    <col min="262" max="262" width="19.7265625" style="18" customWidth="1"/>
    <col min="263" max="264" width="20.453125" style="18" customWidth="1"/>
    <col min="265" max="266" width="19.7265625" style="18" customWidth="1"/>
    <col min="267" max="267" width="25.26953125" style="18" customWidth="1"/>
    <col min="268" max="268" width="26" style="18" customWidth="1"/>
    <col min="269" max="269" width="22.26953125" style="18" customWidth="1"/>
    <col min="270" max="270" width="24.81640625" style="18" customWidth="1"/>
    <col min="271" max="271" width="21.1796875" style="18" customWidth="1"/>
    <col min="272" max="272" width="21.453125" style="18" customWidth="1"/>
    <col min="273" max="273" width="27.81640625" style="18" customWidth="1"/>
    <col min="274" max="274" width="23.453125" style="18" customWidth="1"/>
    <col min="275" max="275" width="21.453125" style="18" customWidth="1"/>
    <col min="276" max="278" width="20.7265625" style="18" customWidth="1"/>
    <col min="279" max="279" width="32.26953125" style="18" bestFit="1" customWidth="1"/>
    <col min="280" max="280" width="20.7265625" style="18" customWidth="1"/>
    <col min="281" max="281" width="22" style="18" customWidth="1"/>
    <col min="282" max="285" width="21.26953125" style="18" customWidth="1"/>
    <col min="286" max="286" width="22.26953125" style="18" customWidth="1"/>
    <col min="287" max="288" width="11.453125" style="18"/>
    <col min="289" max="289" width="14.81640625" style="18" bestFit="1" customWidth="1"/>
    <col min="290" max="514" width="11.453125" style="18"/>
    <col min="515" max="515" width="34.453125" style="18" customWidth="1"/>
    <col min="516" max="517" width="19.453125" style="18" bestFit="1" customWidth="1"/>
    <col min="518" max="518" width="19.7265625" style="18" customWidth="1"/>
    <col min="519" max="520" width="20.453125" style="18" customWidth="1"/>
    <col min="521" max="522" width="19.7265625" style="18" customWidth="1"/>
    <col min="523" max="523" width="25.26953125" style="18" customWidth="1"/>
    <col min="524" max="524" width="26" style="18" customWidth="1"/>
    <col min="525" max="525" width="22.26953125" style="18" customWidth="1"/>
    <col min="526" max="526" width="24.81640625" style="18" customWidth="1"/>
    <col min="527" max="527" width="21.1796875" style="18" customWidth="1"/>
    <col min="528" max="528" width="21.453125" style="18" customWidth="1"/>
    <col min="529" max="529" width="27.81640625" style="18" customWidth="1"/>
    <col min="530" max="530" width="23.453125" style="18" customWidth="1"/>
    <col min="531" max="531" width="21.453125" style="18" customWidth="1"/>
    <col min="532" max="534" width="20.7265625" style="18" customWidth="1"/>
    <col min="535" max="535" width="32.26953125" style="18" bestFit="1" customWidth="1"/>
    <col min="536" max="536" width="20.7265625" style="18" customWidth="1"/>
    <col min="537" max="537" width="22" style="18" customWidth="1"/>
    <col min="538" max="541" width="21.26953125" style="18" customWidth="1"/>
    <col min="542" max="542" width="22.26953125" style="18" customWidth="1"/>
    <col min="543" max="544" width="11.453125" style="18"/>
    <col min="545" max="545" width="14.81640625" style="18" bestFit="1" customWidth="1"/>
    <col min="546" max="770" width="11.453125" style="18"/>
    <col min="771" max="771" width="34.453125" style="18" customWidth="1"/>
    <col min="772" max="773" width="19.453125" style="18" bestFit="1" customWidth="1"/>
    <col min="774" max="774" width="19.7265625" style="18" customWidth="1"/>
    <col min="775" max="776" width="20.453125" style="18" customWidth="1"/>
    <col min="777" max="778" width="19.7265625" style="18" customWidth="1"/>
    <col min="779" max="779" width="25.26953125" style="18" customWidth="1"/>
    <col min="780" max="780" width="26" style="18" customWidth="1"/>
    <col min="781" max="781" width="22.26953125" style="18" customWidth="1"/>
    <col min="782" max="782" width="24.81640625" style="18" customWidth="1"/>
    <col min="783" max="783" width="21.1796875" style="18" customWidth="1"/>
    <col min="784" max="784" width="21.453125" style="18" customWidth="1"/>
    <col min="785" max="785" width="27.81640625" style="18" customWidth="1"/>
    <col min="786" max="786" width="23.453125" style="18" customWidth="1"/>
    <col min="787" max="787" width="21.453125" style="18" customWidth="1"/>
    <col min="788" max="790" width="20.7265625" style="18" customWidth="1"/>
    <col min="791" max="791" width="32.26953125" style="18" bestFit="1" customWidth="1"/>
    <col min="792" max="792" width="20.7265625" style="18" customWidth="1"/>
    <col min="793" max="793" width="22" style="18" customWidth="1"/>
    <col min="794" max="797" width="21.26953125" style="18" customWidth="1"/>
    <col min="798" max="798" width="22.26953125" style="18" customWidth="1"/>
    <col min="799" max="800" width="11.453125" style="18"/>
    <col min="801" max="801" width="14.81640625" style="18" bestFit="1" customWidth="1"/>
    <col min="802" max="1026" width="11.453125" style="18"/>
    <col min="1027" max="1027" width="34.453125" style="18" customWidth="1"/>
    <col min="1028" max="1029" width="19.453125" style="18" bestFit="1" customWidth="1"/>
    <col min="1030" max="1030" width="19.7265625" style="18" customWidth="1"/>
    <col min="1031" max="1032" width="20.453125" style="18" customWidth="1"/>
    <col min="1033" max="1034" width="19.7265625" style="18" customWidth="1"/>
    <col min="1035" max="1035" width="25.26953125" style="18" customWidth="1"/>
    <col min="1036" max="1036" width="26" style="18" customWidth="1"/>
    <col min="1037" max="1037" width="22.26953125" style="18" customWidth="1"/>
    <col min="1038" max="1038" width="24.81640625" style="18" customWidth="1"/>
    <col min="1039" max="1039" width="21.1796875" style="18" customWidth="1"/>
    <col min="1040" max="1040" width="21.453125" style="18" customWidth="1"/>
    <col min="1041" max="1041" width="27.81640625" style="18" customWidth="1"/>
    <col min="1042" max="1042" width="23.453125" style="18" customWidth="1"/>
    <col min="1043" max="1043" width="21.453125" style="18" customWidth="1"/>
    <col min="1044" max="1046" width="20.7265625" style="18" customWidth="1"/>
    <col min="1047" max="1047" width="32.26953125" style="18" bestFit="1" customWidth="1"/>
    <col min="1048" max="1048" width="20.7265625" style="18" customWidth="1"/>
    <col min="1049" max="1049" width="22" style="18" customWidth="1"/>
    <col min="1050" max="1053" width="21.26953125" style="18" customWidth="1"/>
    <col min="1054" max="1054" width="22.26953125" style="18" customWidth="1"/>
    <col min="1055" max="1056" width="11.453125" style="18"/>
    <col min="1057" max="1057" width="14.81640625" style="18" bestFit="1" customWidth="1"/>
    <col min="1058" max="1282" width="11.453125" style="18"/>
    <col min="1283" max="1283" width="34.453125" style="18" customWidth="1"/>
    <col min="1284" max="1285" width="19.453125" style="18" bestFit="1" customWidth="1"/>
    <col min="1286" max="1286" width="19.7265625" style="18" customWidth="1"/>
    <col min="1287" max="1288" width="20.453125" style="18" customWidth="1"/>
    <col min="1289" max="1290" width="19.7265625" style="18" customWidth="1"/>
    <col min="1291" max="1291" width="25.26953125" style="18" customWidth="1"/>
    <col min="1292" max="1292" width="26" style="18" customWidth="1"/>
    <col min="1293" max="1293" width="22.26953125" style="18" customWidth="1"/>
    <col min="1294" max="1294" width="24.81640625" style="18" customWidth="1"/>
    <col min="1295" max="1295" width="21.1796875" style="18" customWidth="1"/>
    <col min="1296" max="1296" width="21.453125" style="18" customWidth="1"/>
    <col min="1297" max="1297" width="27.81640625" style="18" customWidth="1"/>
    <col min="1298" max="1298" width="23.453125" style="18" customWidth="1"/>
    <col min="1299" max="1299" width="21.453125" style="18" customWidth="1"/>
    <col min="1300" max="1302" width="20.7265625" style="18" customWidth="1"/>
    <col min="1303" max="1303" width="32.26953125" style="18" bestFit="1" customWidth="1"/>
    <col min="1304" max="1304" width="20.7265625" style="18" customWidth="1"/>
    <col min="1305" max="1305" width="22" style="18" customWidth="1"/>
    <col min="1306" max="1309" width="21.26953125" style="18" customWidth="1"/>
    <col min="1310" max="1310" width="22.26953125" style="18" customWidth="1"/>
    <col min="1311" max="1312" width="11.453125" style="18"/>
    <col min="1313" max="1313" width="14.81640625" style="18" bestFit="1" customWidth="1"/>
    <col min="1314" max="1538" width="11.453125" style="18"/>
    <col min="1539" max="1539" width="34.453125" style="18" customWidth="1"/>
    <col min="1540" max="1541" width="19.453125" style="18" bestFit="1" customWidth="1"/>
    <col min="1542" max="1542" width="19.7265625" style="18" customWidth="1"/>
    <col min="1543" max="1544" width="20.453125" style="18" customWidth="1"/>
    <col min="1545" max="1546" width="19.7265625" style="18" customWidth="1"/>
    <col min="1547" max="1547" width="25.26953125" style="18" customWidth="1"/>
    <col min="1548" max="1548" width="26" style="18" customWidth="1"/>
    <col min="1549" max="1549" width="22.26953125" style="18" customWidth="1"/>
    <col min="1550" max="1550" width="24.81640625" style="18" customWidth="1"/>
    <col min="1551" max="1551" width="21.1796875" style="18" customWidth="1"/>
    <col min="1552" max="1552" width="21.453125" style="18" customWidth="1"/>
    <col min="1553" max="1553" width="27.81640625" style="18" customWidth="1"/>
    <col min="1554" max="1554" width="23.453125" style="18" customWidth="1"/>
    <col min="1555" max="1555" width="21.453125" style="18" customWidth="1"/>
    <col min="1556" max="1558" width="20.7265625" style="18" customWidth="1"/>
    <col min="1559" max="1559" width="32.26953125" style="18" bestFit="1" customWidth="1"/>
    <col min="1560" max="1560" width="20.7265625" style="18" customWidth="1"/>
    <col min="1561" max="1561" width="22" style="18" customWidth="1"/>
    <col min="1562" max="1565" width="21.26953125" style="18" customWidth="1"/>
    <col min="1566" max="1566" width="22.26953125" style="18" customWidth="1"/>
    <col min="1567" max="1568" width="11.453125" style="18"/>
    <col min="1569" max="1569" width="14.81640625" style="18" bestFit="1" customWidth="1"/>
    <col min="1570" max="1794" width="11.453125" style="18"/>
    <col min="1795" max="1795" width="34.453125" style="18" customWidth="1"/>
    <col min="1796" max="1797" width="19.453125" style="18" bestFit="1" customWidth="1"/>
    <col min="1798" max="1798" width="19.7265625" style="18" customWidth="1"/>
    <col min="1799" max="1800" width="20.453125" style="18" customWidth="1"/>
    <col min="1801" max="1802" width="19.7265625" style="18" customWidth="1"/>
    <col min="1803" max="1803" width="25.26953125" style="18" customWidth="1"/>
    <col min="1804" max="1804" width="26" style="18" customWidth="1"/>
    <col min="1805" max="1805" width="22.26953125" style="18" customWidth="1"/>
    <col min="1806" max="1806" width="24.81640625" style="18" customWidth="1"/>
    <col min="1807" max="1807" width="21.1796875" style="18" customWidth="1"/>
    <col min="1808" max="1808" width="21.453125" style="18" customWidth="1"/>
    <col min="1809" max="1809" width="27.81640625" style="18" customWidth="1"/>
    <col min="1810" max="1810" width="23.453125" style="18" customWidth="1"/>
    <col min="1811" max="1811" width="21.453125" style="18" customWidth="1"/>
    <col min="1812" max="1814" width="20.7265625" style="18" customWidth="1"/>
    <col min="1815" max="1815" width="32.26953125" style="18" bestFit="1" customWidth="1"/>
    <col min="1816" max="1816" width="20.7265625" style="18" customWidth="1"/>
    <col min="1817" max="1817" width="22" style="18" customWidth="1"/>
    <col min="1818" max="1821" width="21.26953125" style="18" customWidth="1"/>
    <col min="1822" max="1822" width="22.26953125" style="18" customWidth="1"/>
    <col min="1823" max="1824" width="11.453125" style="18"/>
    <col min="1825" max="1825" width="14.81640625" style="18" bestFit="1" customWidth="1"/>
    <col min="1826" max="2050" width="11.453125" style="18"/>
    <col min="2051" max="2051" width="34.453125" style="18" customWidth="1"/>
    <col min="2052" max="2053" width="19.453125" style="18" bestFit="1" customWidth="1"/>
    <col min="2054" max="2054" width="19.7265625" style="18" customWidth="1"/>
    <col min="2055" max="2056" width="20.453125" style="18" customWidth="1"/>
    <col min="2057" max="2058" width="19.7265625" style="18" customWidth="1"/>
    <col min="2059" max="2059" width="25.26953125" style="18" customWidth="1"/>
    <col min="2060" max="2060" width="26" style="18" customWidth="1"/>
    <col min="2061" max="2061" width="22.26953125" style="18" customWidth="1"/>
    <col min="2062" max="2062" width="24.81640625" style="18" customWidth="1"/>
    <col min="2063" max="2063" width="21.1796875" style="18" customWidth="1"/>
    <col min="2064" max="2064" width="21.453125" style="18" customWidth="1"/>
    <col min="2065" max="2065" width="27.81640625" style="18" customWidth="1"/>
    <col min="2066" max="2066" width="23.453125" style="18" customWidth="1"/>
    <col min="2067" max="2067" width="21.453125" style="18" customWidth="1"/>
    <col min="2068" max="2070" width="20.7265625" style="18" customWidth="1"/>
    <col min="2071" max="2071" width="32.26953125" style="18" bestFit="1" customWidth="1"/>
    <col min="2072" max="2072" width="20.7265625" style="18" customWidth="1"/>
    <col min="2073" max="2073" width="22" style="18" customWidth="1"/>
    <col min="2074" max="2077" width="21.26953125" style="18" customWidth="1"/>
    <col min="2078" max="2078" width="22.26953125" style="18" customWidth="1"/>
    <col min="2079" max="2080" width="11.453125" style="18"/>
    <col min="2081" max="2081" width="14.81640625" style="18" bestFit="1" customWidth="1"/>
    <col min="2082" max="2306" width="11.453125" style="18"/>
    <col min="2307" max="2307" width="34.453125" style="18" customWidth="1"/>
    <col min="2308" max="2309" width="19.453125" style="18" bestFit="1" customWidth="1"/>
    <col min="2310" max="2310" width="19.7265625" style="18" customWidth="1"/>
    <col min="2311" max="2312" width="20.453125" style="18" customWidth="1"/>
    <col min="2313" max="2314" width="19.7265625" style="18" customWidth="1"/>
    <col min="2315" max="2315" width="25.26953125" style="18" customWidth="1"/>
    <col min="2316" max="2316" width="26" style="18" customWidth="1"/>
    <col min="2317" max="2317" width="22.26953125" style="18" customWidth="1"/>
    <col min="2318" max="2318" width="24.81640625" style="18" customWidth="1"/>
    <col min="2319" max="2319" width="21.1796875" style="18" customWidth="1"/>
    <col min="2320" max="2320" width="21.453125" style="18" customWidth="1"/>
    <col min="2321" max="2321" width="27.81640625" style="18" customWidth="1"/>
    <col min="2322" max="2322" width="23.453125" style="18" customWidth="1"/>
    <col min="2323" max="2323" width="21.453125" style="18" customWidth="1"/>
    <col min="2324" max="2326" width="20.7265625" style="18" customWidth="1"/>
    <col min="2327" max="2327" width="32.26953125" style="18" bestFit="1" customWidth="1"/>
    <col min="2328" max="2328" width="20.7265625" style="18" customWidth="1"/>
    <col min="2329" max="2329" width="22" style="18" customWidth="1"/>
    <col min="2330" max="2333" width="21.26953125" style="18" customWidth="1"/>
    <col min="2334" max="2334" width="22.26953125" style="18" customWidth="1"/>
    <col min="2335" max="2336" width="11.453125" style="18"/>
    <col min="2337" max="2337" width="14.81640625" style="18" bestFit="1" customWidth="1"/>
    <col min="2338" max="2562" width="11.453125" style="18"/>
    <col min="2563" max="2563" width="34.453125" style="18" customWidth="1"/>
    <col min="2564" max="2565" width="19.453125" style="18" bestFit="1" customWidth="1"/>
    <col min="2566" max="2566" width="19.7265625" style="18" customWidth="1"/>
    <col min="2567" max="2568" width="20.453125" style="18" customWidth="1"/>
    <col min="2569" max="2570" width="19.7265625" style="18" customWidth="1"/>
    <col min="2571" max="2571" width="25.26953125" style="18" customWidth="1"/>
    <col min="2572" max="2572" width="26" style="18" customWidth="1"/>
    <col min="2573" max="2573" width="22.26953125" style="18" customWidth="1"/>
    <col min="2574" max="2574" width="24.81640625" style="18" customWidth="1"/>
    <col min="2575" max="2575" width="21.1796875" style="18" customWidth="1"/>
    <col min="2576" max="2576" width="21.453125" style="18" customWidth="1"/>
    <col min="2577" max="2577" width="27.81640625" style="18" customWidth="1"/>
    <col min="2578" max="2578" width="23.453125" style="18" customWidth="1"/>
    <col min="2579" max="2579" width="21.453125" style="18" customWidth="1"/>
    <col min="2580" max="2582" width="20.7265625" style="18" customWidth="1"/>
    <col min="2583" max="2583" width="32.26953125" style="18" bestFit="1" customWidth="1"/>
    <col min="2584" max="2584" width="20.7265625" style="18" customWidth="1"/>
    <col min="2585" max="2585" width="22" style="18" customWidth="1"/>
    <col min="2586" max="2589" width="21.26953125" style="18" customWidth="1"/>
    <col min="2590" max="2590" width="22.26953125" style="18" customWidth="1"/>
    <col min="2591" max="2592" width="11.453125" style="18"/>
    <col min="2593" max="2593" width="14.81640625" style="18" bestFit="1" customWidth="1"/>
    <col min="2594" max="2818" width="11.453125" style="18"/>
    <col min="2819" max="2819" width="34.453125" style="18" customWidth="1"/>
    <col min="2820" max="2821" width="19.453125" style="18" bestFit="1" customWidth="1"/>
    <col min="2822" max="2822" width="19.7265625" style="18" customWidth="1"/>
    <col min="2823" max="2824" width="20.453125" style="18" customWidth="1"/>
    <col min="2825" max="2826" width="19.7265625" style="18" customWidth="1"/>
    <col min="2827" max="2827" width="25.26953125" style="18" customWidth="1"/>
    <col min="2828" max="2828" width="26" style="18" customWidth="1"/>
    <col min="2829" max="2829" width="22.26953125" style="18" customWidth="1"/>
    <col min="2830" max="2830" width="24.81640625" style="18" customWidth="1"/>
    <col min="2831" max="2831" width="21.1796875" style="18" customWidth="1"/>
    <col min="2832" max="2832" width="21.453125" style="18" customWidth="1"/>
    <col min="2833" max="2833" width="27.81640625" style="18" customWidth="1"/>
    <col min="2834" max="2834" width="23.453125" style="18" customWidth="1"/>
    <col min="2835" max="2835" width="21.453125" style="18" customWidth="1"/>
    <col min="2836" max="2838" width="20.7265625" style="18" customWidth="1"/>
    <col min="2839" max="2839" width="32.26953125" style="18" bestFit="1" customWidth="1"/>
    <col min="2840" max="2840" width="20.7265625" style="18" customWidth="1"/>
    <col min="2841" max="2841" width="22" style="18" customWidth="1"/>
    <col min="2842" max="2845" width="21.26953125" style="18" customWidth="1"/>
    <col min="2846" max="2846" width="22.26953125" style="18" customWidth="1"/>
    <col min="2847" max="2848" width="11.453125" style="18"/>
    <col min="2849" max="2849" width="14.81640625" style="18" bestFit="1" customWidth="1"/>
    <col min="2850" max="3074" width="11.453125" style="18"/>
    <col min="3075" max="3075" width="34.453125" style="18" customWidth="1"/>
    <col min="3076" max="3077" width="19.453125" style="18" bestFit="1" customWidth="1"/>
    <col min="3078" max="3078" width="19.7265625" style="18" customWidth="1"/>
    <col min="3079" max="3080" width="20.453125" style="18" customWidth="1"/>
    <col min="3081" max="3082" width="19.7265625" style="18" customWidth="1"/>
    <col min="3083" max="3083" width="25.26953125" style="18" customWidth="1"/>
    <col min="3084" max="3084" width="26" style="18" customWidth="1"/>
    <col min="3085" max="3085" width="22.26953125" style="18" customWidth="1"/>
    <col min="3086" max="3086" width="24.81640625" style="18" customWidth="1"/>
    <col min="3087" max="3087" width="21.1796875" style="18" customWidth="1"/>
    <col min="3088" max="3088" width="21.453125" style="18" customWidth="1"/>
    <col min="3089" max="3089" width="27.81640625" style="18" customWidth="1"/>
    <col min="3090" max="3090" width="23.453125" style="18" customWidth="1"/>
    <col min="3091" max="3091" width="21.453125" style="18" customWidth="1"/>
    <col min="3092" max="3094" width="20.7265625" style="18" customWidth="1"/>
    <col min="3095" max="3095" width="32.26953125" style="18" bestFit="1" customWidth="1"/>
    <col min="3096" max="3096" width="20.7265625" style="18" customWidth="1"/>
    <col min="3097" max="3097" width="22" style="18" customWidth="1"/>
    <col min="3098" max="3101" width="21.26953125" style="18" customWidth="1"/>
    <col min="3102" max="3102" width="22.26953125" style="18" customWidth="1"/>
    <col min="3103" max="3104" width="11.453125" style="18"/>
    <col min="3105" max="3105" width="14.81640625" style="18" bestFit="1" customWidth="1"/>
    <col min="3106" max="3330" width="11.453125" style="18"/>
    <col min="3331" max="3331" width="34.453125" style="18" customWidth="1"/>
    <col min="3332" max="3333" width="19.453125" style="18" bestFit="1" customWidth="1"/>
    <col min="3334" max="3334" width="19.7265625" style="18" customWidth="1"/>
    <col min="3335" max="3336" width="20.453125" style="18" customWidth="1"/>
    <col min="3337" max="3338" width="19.7265625" style="18" customWidth="1"/>
    <col min="3339" max="3339" width="25.26953125" style="18" customWidth="1"/>
    <col min="3340" max="3340" width="26" style="18" customWidth="1"/>
    <col min="3341" max="3341" width="22.26953125" style="18" customWidth="1"/>
    <col min="3342" max="3342" width="24.81640625" style="18" customWidth="1"/>
    <col min="3343" max="3343" width="21.1796875" style="18" customWidth="1"/>
    <col min="3344" max="3344" width="21.453125" style="18" customWidth="1"/>
    <col min="3345" max="3345" width="27.81640625" style="18" customWidth="1"/>
    <col min="3346" max="3346" width="23.453125" style="18" customWidth="1"/>
    <col min="3347" max="3347" width="21.453125" style="18" customWidth="1"/>
    <col min="3348" max="3350" width="20.7265625" style="18" customWidth="1"/>
    <col min="3351" max="3351" width="32.26953125" style="18" bestFit="1" customWidth="1"/>
    <col min="3352" max="3352" width="20.7265625" style="18" customWidth="1"/>
    <col min="3353" max="3353" width="22" style="18" customWidth="1"/>
    <col min="3354" max="3357" width="21.26953125" style="18" customWidth="1"/>
    <col min="3358" max="3358" width="22.26953125" style="18" customWidth="1"/>
    <col min="3359" max="3360" width="11.453125" style="18"/>
    <col min="3361" max="3361" width="14.81640625" style="18" bestFit="1" customWidth="1"/>
    <col min="3362" max="3586" width="11.453125" style="18"/>
    <col min="3587" max="3587" width="34.453125" style="18" customWidth="1"/>
    <col min="3588" max="3589" width="19.453125" style="18" bestFit="1" customWidth="1"/>
    <col min="3590" max="3590" width="19.7265625" style="18" customWidth="1"/>
    <col min="3591" max="3592" width="20.453125" style="18" customWidth="1"/>
    <col min="3593" max="3594" width="19.7265625" style="18" customWidth="1"/>
    <col min="3595" max="3595" width="25.26953125" style="18" customWidth="1"/>
    <col min="3596" max="3596" width="26" style="18" customWidth="1"/>
    <col min="3597" max="3597" width="22.26953125" style="18" customWidth="1"/>
    <col min="3598" max="3598" width="24.81640625" style="18" customWidth="1"/>
    <col min="3599" max="3599" width="21.1796875" style="18" customWidth="1"/>
    <col min="3600" max="3600" width="21.453125" style="18" customWidth="1"/>
    <col min="3601" max="3601" width="27.81640625" style="18" customWidth="1"/>
    <col min="3602" max="3602" width="23.453125" style="18" customWidth="1"/>
    <col min="3603" max="3603" width="21.453125" style="18" customWidth="1"/>
    <col min="3604" max="3606" width="20.7265625" style="18" customWidth="1"/>
    <col min="3607" max="3607" width="32.26953125" style="18" bestFit="1" customWidth="1"/>
    <col min="3608" max="3608" width="20.7265625" style="18" customWidth="1"/>
    <col min="3609" max="3609" width="22" style="18" customWidth="1"/>
    <col min="3610" max="3613" width="21.26953125" style="18" customWidth="1"/>
    <col min="3614" max="3614" width="22.26953125" style="18" customWidth="1"/>
    <col min="3615" max="3616" width="11.453125" style="18"/>
    <col min="3617" max="3617" width="14.81640625" style="18" bestFit="1" customWidth="1"/>
    <col min="3618" max="3842" width="11.453125" style="18"/>
    <col min="3843" max="3843" width="34.453125" style="18" customWidth="1"/>
    <col min="3844" max="3845" width="19.453125" style="18" bestFit="1" customWidth="1"/>
    <col min="3846" max="3846" width="19.7265625" style="18" customWidth="1"/>
    <col min="3847" max="3848" width="20.453125" style="18" customWidth="1"/>
    <col min="3849" max="3850" width="19.7265625" style="18" customWidth="1"/>
    <col min="3851" max="3851" width="25.26953125" style="18" customWidth="1"/>
    <col min="3852" max="3852" width="26" style="18" customWidth="1"/>
    <col min="3853" max="3853" width="22.26953125" style="18" customWidth="1"/>
    <col min="3854" max="3854" width="24.81640625" style="18" customWidth="1"/>
    <col min="3855" max="3855" width="21.1796875" style="18" customWidth="1"/>
    <col min="3856" max="3856" width="21.453125" style="18" customWidth="1"/>
    <col min="3857" max="3857" width="27.81640625" style="18" customWidth="1"/>
    <col min="3858" max="3858" width="23.453125" style="18" customWidth="1"/>
    <col min="3859" max="3859" width="21.453125" style="18" customWidth="1"/>
    <col min="3860" max="3862" width="20.7265625" style="18" customWidth="1"/>
    <col min="3863" max="3863" width="32.26953125" style="18" bestFit="1" customWidth="1"/>
    <col min="3864" max="3864" width="20.7265625" style="18" customWidth="1"/>
    <col min="3865" max="3865" width="22" style="18" customWidth="1"/>
    <col min="3866" max="3869" width="21.26953125" style="18" customWidth="1"/>
    <col min="3870" max="3870" width="22.26953125" style="18" customWidth="1"/>
    <col min="3871" max="3872" width="11.453125" style="18"/>
    <col min="3873" max="3873" width="14.81640625" style="18" bestFit="1" customWidth="1"/>
    <col min="3874" max="4098" width="11.453125" style="18"/>
    <col min="4099" max="4099" width="34.453125" style="18" customWidth="1"/>
    <col min="4100" max="4101" width="19.453125" style="18" bestFit="1" customWidth="1"/>
    <col min="4102" max="4102" width="19.7265625" style="18" customWidth="1"/>
    <col min="4103" max="4104" width="20.453125" style="18" customWidth="1"/>
    <col min="4105" max="4106" width="19.7265625" style="18" customWidth="1"/>
    <col min="4107" max="4107" width="25.26953125" style="18" customWidth="1"/>
    <col min="4108" max="4108" width="26" style="18" customWidth="1"/>
    <col min="4109" max="4109" width="22.26953125" style="18" customWidth="1"/>
    <col min="4110" max="4110" width="24.81640625" style="18" customWidth="1"/>
    <col min="4111" max="4111" width="21.1796875" style="18" customWidth="1"/>
    <col min="4112" max="4112" width="21.453125" style="18" customWidth="1"/>
    <col min="4113" max="4113" width="27.81640625" style="18" customWidth="1"/>
    <col min="4114" max="4114" width="23.453125" style="18" customWidth="1"/>
    <col min="4115" max="4115" width="21.453125" style="18" customWidth="1"/>
    <col min="4116" max="4118" width="20.7265625" style="18" customWidth="1"/>
    <col min="4119" max="4119" width="32.26953125" style="18" bestFit="1" customWidth="1"/>
    <col min="4120" max="4120" width="20.7265625" style="18" customWidth="1"/>
    <col min="4121" max="4121" width="22" style="18" customWidth="1"/>
    <col min="4122" max="4125" width="21.26953125" style="18" customWidth="1"/>
    <col min="4126" max="4126" width="22.26953125" style="18" customWidth="1"/>
    <col min="4127" max="4128" width="11.453125" style="18"/>
    <col min="4129" max="4129" width="14.81640625" style="18" bestFit="1" customWidth="1"/>
    <col min="4130" max="4354" width="11.453125" style="18"/>
    <col min="4355" max="4355" width="34.453125" style="18" customWidth="1"/>
    <col min="4356" max="4357" width="19.453125" style="18" bestFit="1" customWidth="1"/>
    <col min="4358" max="4358" width="19.7265625" style="18" customWidth="1"/>
    <col min="4359" max="4360" width="20.453125" style="18" customWidth="1"/>
    <col min="4361" max="4362" width="19.7265625" style="18" customWidth="1"/>
    <col min="4363" max="4363" width="25.26953125" style="18" customWidth="1"/>
    <col min="4364" max="4364" width="26" style="18" customWidth="1"/>
    <col min="4365" max="4365" width="22.26953125" style="18" customWidth="1"/>
    <col min="4366" max="4366" width="24.81640625" style="18" customWidth="1"/>
    <col min="4367" max="4367" width="21.1796875" style="18" customWidth="1"/>
    <col min="4368" max="4368" width="21.453125" style="18" customWidth="1"/>
    <col min="4369" max="4369" width="27.81640625" style="18" customWidth="1"/>
    <col min="4370" max="4370" width="23.453125" style="18" customWidth="1"/>
    <col min="4371" max="4371" width="21.453125" style="18" customWidth="1"/>
    <col min="4372" max="4374" width="20.7265625" style="18" customWidth="1"/>
    <col min="4375" max="4375" width="32.26953125" style="18" bestFit="1" customWidth="1"/>
    <col min="4376" max="4376" width="20.7265625" style="18" customWidth="1"/>
    <col min="4377" max="4377" width="22" style="18" customWidth="1"/>
    <col min="4378" max="4381" width="21.26953125" style="18" customWidth="1"/>
    <col min="4382" max="4382" width="22.26953125" style="18" customWidth="1"/>
    <col min="4383" max="4384" width="11.453125" style="18"/>
    <col min="4385" max="4385" width="14.81640625" style="18" bestFit="1" customWidth="1"/>
    <col min="4386" max="4610" width="11.453125" style="18"/>
    <col min="4611" max="4611" width="34.453125" style="18" customWidth="1"/>
    <col min="4612" max="4613" width="19.453125" style="18" bestFit="1" customWidth="1"/>
    <col min="4614" max="4614" width="19.7265625" style="18" customWidth="1"/>
    <col min="4615" max="4616" width="20.453125" style="18" customWidth="1"/>
    <col min="4617" max="4618" width="19.7265625" style="18" customWidth="1"/>
    <col min="4619" max="4619" width="25.26953125" style="18" customWidth="1"/>
    <col min="4620" max="4620" width="26" style="18" customWidth="1"/>
    <col min="4621" max="4621" width="22.26953125" style="18" customWidth="1"/>
    <col min="4622" max="4622" width="24.81640625" style="18" customWidth="1"/>
    <col min="4623" max="4623" width="21.1796875" style="18" customWidth="1"/>
    <col min="4624" max="4624" width="21.453125" style="18" customWidth="1"/>
    <col min="4625" max="4625" width="27.81640625" style="18" customWidth="1"/>
    <col min="4626" max="4626" width="23.453125" style="18" customWidth="1"/>
    <col min="4627" max="4627" width="21.453125" style="18" customWidth="1"/>
    <col min="4628" max="4630" width="20.7265625" style="18" customWidth="1"/>
    <col min="4631" max="4631" width="32.26953125" style="18" bestFit="1" customWidth="1"/>
    <col min="4632" max="4632" width="20.7265625" style="18" customWidth="1"/>
    <col min="4633" max="4633" width="22" style="18" customWidth="1"/>
    <col min="4634" max="4637" width="21.26953125" style="18" customWidth="1"/>
    <col min="4638" max="4638" width="22.26953125" style="18" customWidth="1"/>
    <col min="4639" max="4640" width="11.453125" style="18"/>
    <col min="4641" max="4641" width="14.81640625" style="18" bestFit="1" customWidth="1"/>
    <col min="4642" max="4866" width="11.453125" style="18"/>
    <col min="4867" max="4867" width="34.453125" style="18" customWidth="1"/>
    <col min="4868" max="4869" width="19.453125" style="18" bestFit="1" customWidth="1"/>
    <col min="4870" max="4870" width="19.7265625" style="18" customWidth="1"/>
    <col min="4871" max="4872" width="20.453125" style="18" customWidth="1"/>
    <col min="4873" max="4874" width="19.7265625" style="18" customWidth="1"/>
    <col min="4875" max="4875" width="25.26953125" style="18" customWidth="1"/>
    <col min="4876" max="4876" width="26" style="18" customWidth="1"/>
    <col min="4877" max="4877" width="22.26953125" style="18" customWidth="1"/>
    <col min="4878" max="4878" width="24.81640625" style="18" customWidth="1"/>
    <col min="4879" max="4879" width="21.1796875" style="18" customWidth="1"/>
    <col min="4880" max="4880" width="21.453125" style="18" customWidth="1"/>
    <col min="4881" max="4881" width="27.81640625" style="18" customWidth="1"/>
    <col min="4882" max="4882" width="23.453125" style="18" customWidth="1"/>
    <col min="4883" max="4883" width="21.453125" style="18" customWidth="1"/>
    <col min="4884" max="4886" width="20.7265625" style="18" customWidth="1"/>
    <col min="4887" max="4887" width="32.26953125" style="18" bestFit="1" customWidth="1"/>
    <col min="4888" max="4888" width="20.7265625" style="18" customWidth="1"/>
    <col min="4889" max="4889" width="22" style="18" customWidth="1"/>
    <col min="4890" max="4893" width="21.26953125" style="18" customWidth="1"/>
    <col min="4894" max="4894" width="22.26953125" style="18" customWidth="1"/>
    <col min="4895" max="4896" width="11.453125" style="18"/>
    <col min="4897" max="4897" width="14.81640625" style="18" bestFit="1" customWidth="1"/>
    <col min="4898" max="5122" width="11.453125" style="18"/>
    <col min="5123" max="5123" width="34.453125" style="18" customWidth="1"/>
    <col min="5124" max="5125" width="19.453125" style="18" bestFit="1" customWidth="1"/>
    <col min="5126" max="5126" width="19.7265625" style="18" customWidth="1"/>
    <col min="5127" max="5128" width="20.453125" style="18" customWidth="1"/>
    <col min="5129" max="5130" width="19.7265625" style="18" customWidth="1"/>
    <col min="5131" max="5131" width="25.26953125" style="18" customWidth="1"/>
    <col min="5132" max="5132" width="26" style="18" customWidth="1"/>
    <col min="5133" max="5133" width="22.26953125" style="18" customWidth="1"/>
    <col min="5134" max="5134" width="24.81640625" style="18" customWidth="1"/>
    <col min="5135" max="5135" width="21.1796875" style="18" customWidth="1"/>
    <col min="5136" max="5136" width="21.453125" style="18" customWidth="1"/>
    <col min="5137" max="5137" width="27.81640625" style="18" customWidth="1"/>
    <col min="5138" max="5138" width="23.453125" style="18" customWidth="1"/>
    <col min="5139" max="5139" width="21.453125" style="18" customWidth="1"/>
    <col min="5140" max="5142" width="20.7265625" style="18" customWidth="1"/>
    <col min="5143" max="5143" width="32.26953125" style="18" bestFit="1" customWidth="1"/>
    <col min="5144" max="5144" width="20.7265625" style="18" customWidth="1"/>
    <col min="5145" max="5145" width="22" style="18" customWidth="1"/>
    <col min="5146" max="5149" width="21.26953125" style="18" customWidth="1"/>
    <col min="5150" max="5150" width="22.26953125" style="18" customWidth="1"/>
    <col min="5151" max="5152" width="11.453125" style="18"/>
    <col min="5153" max="5153" width="14.81640625" style="18" bestFit="1" customWidth="1"/>
    <col min="5154" max="5378" width="11.453125" style="18"/>
    <col min="5379" max="5379" width="34.453125" style="18" customWidth="1"/>
    <col min="5380" max="5381" width="19.453125" style="18" bestFit="1" customWidth="1"/>
    <col min="5382" max="5382" width="19.7265625" style="18" customWidth="1"/>
    <col min="5383" max="5384" width="20.453125" style="18" customWidth="1"/>
    <col min="5385" max="5386" width="19.7265625" style="18" customWidth="1"/>
    <col min="5387" max="5387" width="25.26953125" style="18" customWidth="1"/>
    <col min="5388" max="5388" width="26" style="18" customWidth="1"/>
    <col min="5389" max="5389" width="22.26953125" style="18" customWidth="1"/>
    <col min="5390" max="5390" width="24.81640625" style="18" customWidth="1"/>
    <col min="5391" max="5391" width="21.1796875" style="18" customWidth="1"/>
    <col min="5392" max="5392" width="21.453125" style="18" customWidth="1"/>
    <col min="5393" max="5393" width="27.81640625" style="18" customWidth="1"/>
    <col min="5394" max="5394" width="23.453125" style="18" customWidth="1"/>
    <col min="5395" max="5395" width="21.453125" style="18" customWidth="1"/>
    <col min="5396" max="5398" width="20.7265625" style="18" customWidth="1"/>
    <col min="5399" max="5399" width="32.26953125" style="18" bestFit="1" customWidth="1"/>
    <col min="5400" max="5400" width="20.7265625" style="18" customWidth="1"/>
    <col min="5401" max="5401" width="22" style="18" customWidth="1"/>
    <col min="5402" max="5405" width="21.26953125" style="18" customWidth="1"/>
    <col min="5406" max="5406" width="22.26953125" style="18" customWidth="1"/>
    <col min="5407" max="5408" width="11.453125" style="18"/>
    <col min="5409" max="5409" width="14.81640625" style="18" bestFit="1" customWidth="1"/>
    <col min="5410" max="5634" width="11.453125" style="18"/>
    <col min="5635" max="5635" width="34.453125" style="18" customWidth="1"/>
    <col min="5636" max="5637" width="19.453125" style="18" bestFit="1" customWidth="1"/>
    <col min="5638" max="5638" width="19.7265625" style="18" customWidth="1"/>
    <col min="5639" max="5640" width="20.453125" style="18" customWidth="1"/>
    <col min="5641" max="5642" width="19.7265625" style="18" customWidth="1"/>
    <col min="5643" max="5643" width="25.26953125" style="18" customWidth="1"/>
    <col min="5644" max="5644" width="26" style="18" customWidth="1"/>
    <col min="5645" max="5645" width="22.26953125" style="18" customWidth="1"/>
    <col min="5646" max="5646" width="24.81640625" style="18" customWidth="1"/>
    <col min="5647" max="5647" width="21.1796875" style="18" customWidth="1"/>
    <col min="5648" max="5648" width="21.453125" style="18" customWidth="1"/>
    <col min="5649" max="5649" width="27.81640625" style="18" customWidth="1"/>
    <col min="5650" max="5650" width="23.453125" style="18" customWidth="1"/>
    <col min="5651" max="5651" width="21.453125" style="18" customWidth="1"/>
    <col min="5652" max="5654" width="20.7265625" style="18" customWidth="1"/>
    <col min="5655" max="5655" width="32.26953125" style="18" bestFit="1" customWidth="1"/>
    <col min="5656" max="5656" width="20.7265625" style="18" customWidth="1"/>
    <col min="5657" max="5657" width="22" style="18" customWidth="1"/>
    <col min="5658" max="5661" width="21.26953125" style="18" customWidth="1"/>
    <col min="5662" max="5662" width="22.26953125" style="18" customWidth="1"/>
    <col min="5663" max="5664" width="11.453125" style="18"/>
    <col min="5665" max="5665" width="14.81640625" style="18" bestFit="1" customWidth="1"/>
    <col min="5666" max="5890" width="11.453125" style="18"/>
    <col min="5891" max="5891" width="34.453125" style="18" customWidth="1"/>
    <col min="5892" max="5893" width="19.453125" style="18" bestFit="1" customWidth="1"/>
    <col min="5894" max="5894" width="19.7265625" style="18" customWidth="1"/>
    <col min="5895" max="5896" width="20.453125" style="18" customWidth="1"/>
    <col min="5897" max="5898" width="19.7265625" style="18" customWidth="1"/>
    <col min="5899" max="5899" width="25.26953125" style="18" customWidth="1"/>
    <col min="5900" max="5900" width="26" style="18" customWidth="1"/>
    <col min="5901" max="5901" width="22.26953125" style="18" customWidth="1"/>
    <col min="5902" max="5902" width="24.81640625" style="18" customWidth="1"/>
    <col min="5903" max="5903" width="21.1796875" style="18" customWidth="1"/>
    <col min="5904" max="5904" width="21.453125" style="18" customWidth="1"/>
    <col min="5905" max="5905" width="27.81640625" style="18" customWidth="1"/>
    <col min="5906" max="5906" width="23.453125" style="18" customWidth="1"/>
    <col min="5907" max="5907" width="21.453125" style="18" customWidth="1"/>
    <col min="5908" max="5910" width="20.7265625" style="18" customWidth="1"/>
    <col min="5911" max="5911" width="32.26953125" style="18" bestFit="1" customWidth="1"/>
    <col min="5912" max="5912" width="20.7265625" style="18" customWidth="1"/>
    <col min="5913" max="5913" width="22" style="18" customWidth="1"/>
    <col min="5914" max="5917" width="21.26953125" style="18" customWidth="1"/>
    <col min="5918" max="5918" width="22.26953125" style="18" customWidth="1"/>
    <col min="5919" max="5920" width="11.453125" style="18"/>
    <col min="5921" max="5921" width="14.81640625" style="18" bestFit="1" customWidth="1"/>
    <col min="5922" max="6146" width="11.453125" style="18"/>
    <col min="6147" max="6147" width="34.453125" style="18" customWidth="1"/>
    <col min="6148" max="6149" width="19.453125" style="18" bestFit="1" customWidth="1"/>
    <col min="6150" max="6150" width="19.7265625" style="18" customWidth="1"/>
    <col min="6151" max="6152" width="20.453125" style="18" customWidth="1"/>
    <col min="6153" max="6154" width="19.7265625" style="18" customWidth="1"/>
    <col min="6155" max="6155" width="25.26953125" style="18" customWidth="1"/>
    <col min="6156" max="6156" width="26" style="18" customWidth="1"/>
    <col min="6157" max="6157" width="22.26953125" style="18" customWidth="1"/>
    <col min="6158" max="6158" width="24.81640625" style="18" customWidth="1"/>
    <col min="6159" max="6159" width="21.1796875" style="18" customWidth="1"/>
    <col min="6160" max="6160" width="21.453125" style="18" customWidth="1"/>
    <col min="6161" max="6161" width="27.81640625" style="18" customWidth="1"/>
    <col min="6162" max="6162" width="23.453125" style="18" customWidth="1"/>
    <col min="6163" max="6163" width="21.453125" style="18" customWidth="1"/>
    <col min="6164" max="6166" width="20.7265625" style="18" customWidth="1"/>
    <col min="6167" max="6167" width="32.26953125" style="18" bestFit="1" customWidth="1"/>
    <col min="6168" max="6168" width="20.7265625" style="18" customWidth="1"/>
    <col min="6169" max="6169" width="22" style="18" customWidth="1"/>
    <col min="6170" max="6173" width="21.26953125" style="18" customWidth="1"/>
    <col min="6174" max="6174" width="22.26953125" style="18" customWidth="1"/>
    <col min="6175" max="6176" width="11.453125" style="18"/>
    <col min="6177" max="6177" width="14.81640625" style="18" bestFit="1" customWidth="1"/>
    <col min="6178" max="6402" width="11.453125" style="18"/>
    <col min="6403" max="6403" width="34.453125" style="18" customWidth="1"/>
    <col min="6404" max="6405" width="19.453125" style="18" bestFit="1" customWidth="1"/>
    <col min="6406" max="6406" width="19.7265625" style="18" customWidth="1"/>
    <col min="6407" max="6408" width="20.453125" style="18" customWidth="1"/>
    <col min="6409" max="6410" width="19.7265625" style="18" customWidth="1"/>
    <col min="6411" max="6411" width="25.26953125" style="18" customWidth="1"/>
    <col min="6412" max="6412" width="26" style="18" customWidth="1"/>
    <col min="6413" max="6413" width="22.26953125" style="18" customWidth="1"/>
    <col min="6414" max="6414" width="24.81640625" style="18" customWidth="1"/>
    <col min="6415" max="6415" width="21.1796875" style="18" customWidth="1"/>
    <col min="6416" max="6416" width="21.453125" style="18" customWidth="1"/>
    <col min="6417" max="6417" width="27.81640625" style="18" customWidth="1"/>
    <col min="6418" max="6418" width="23.453125" style="18" customWidth="1"/>
    <col min="6419" max="6419" width="21.453125" style="18" customWidth="1"/>
    <col min="6420" max="6422" width="20.7265625" style="18" customWidth="1"/>
    <col min="6423" max="6423" width="32.26953125" style="18" bestFit="1" customWidth="1"/>
    <col min="6424" max="6424" width="20.7265625" style="18" customWidth="1"/>
    <col min="6425" max="6425" width="22" style="18" customWidth="1"/>
    <col min="6426" max="6429" width="21.26953125" style="18" customWidth="1"/>
    <col min="6430" max="6430" width="22.26953125" style="18" customWidth="1"/>
    <col min="6431" max="6432" width="11.453125" style="18"/>
    <col min="6433" max="6433" width="14.81640625" style="18" bestFit="1" customWidth="1"/>
    <col min="6434" max="6658" width="11.453125" style="18"/>
    <col min="6659" max="6659" width="34.453125" style="18" customWidth="1"/>
    <col min="6660" max="6661" width="19.453125" style="18" bestFit="1" customWidth="1"/>
    <col min="6662" max="6662" width="19.7265625" style="18" customWidth="1"/>
    <col min="6663" max="6664" width="20.453125" style="18" customWidth="1"/>
    <col min="6665" max="6666" width="19.7265625" style="18" customWidth="1"/>
    <col min="6667" max="6667" width="25.26953125" style="18" customWidth="1"/>
    <col min="6668" max="6668" width="26" style="18" customWidth="1"/>
    <col min="6669" max="6669" width="22.26953125" style="18" customWidth="1"/>
    <col min="6670" max="6670" width="24.81640625" style="18" customWidth="1"/>
    <col min="6671" max="6671" width="21.1796875" style="18" customWidth="1"/>
    <col min="6672" max="6672" width="21.453125" style="18" customWidth="1"/>
    <col min="6673" max="6673" width="27.81640625" style="18" customWidth="1"/>
    <col min="6674" max="6674" width="23.453125" style="18" customWidth="1"/>
    <col min="6675" max="6675" width="21.453125" style="18" customWidth="1"/>
    <col min="6676" max="6678" width="20.7265625" style="18" customWidth="1"/>
    <col min="6679" max="6679" width="32.26953125" style="18" bestFit="1" customWidth="1"/>
    <col min="6680" max="6680" width="20.7265625" style="18" customWidth="1"/>
    <col min="6681" max="6681" width="22" style="18" customWidth="1"/>
    <col min="6682" max="6685" width="21.26953125" style="18" customWidth="1"/>
    <col min="6686" max="6686" width="22.26953125" style="18" customWidth="1"/>
    <col min="6687" max="6688" width="11.453125" style="18"/>
    <col min="6689" max="6689" width="14.81640625" style="18" bestFit="1" customWidth="1"/>
    <col min="6690" max="6914" width="11.453125" style="18"/>
    <col min="6915" max="6915" width="34.453125" style="18" customWidth="1"/>
    <col min="6916" max="6917" width="19.453125" style="18" bestFit="1" customWidth="1"/>
    <col min="6918" max="6918" width="19.7265625" style="18" customWidth="1"/>
    <col min="6919" max="6920" width="20.453125" style="18" customWidth="1"/>
    <col min="6921" max="6922" width="19.7265625" style="18" customWidth="1"/>
    <col min="6923" max="6923" width="25.26953125" style="18" customWidth="1"/>
    <col min="6924" max="6924" width="26" style="18" customWidth="1"/>
    <col min="6925" max="6925" width="22.26953125" style="18" customWidth="1"/>
    <col min="6926" max="6926" width="24.81640625" style="18" customWidth="1"/>
    <col min="6927" max="6927" width="21.1796875" style="18" customWidth="1"/>
    <col min="6928" max="6928" width="21.453125" style="18" customWidth="1"/>
    <col min="6929" max="6929" width="27.81640625" style="18" customWidth="1"/>
    <col min="6930" max="6930" width="23.453125" style="18" customWidth="1"/>
    <col min="6931" max="6931" width="21.453125" style="18" customWidth="1"/>
    <col min="6932" max="6934" width="20.7265625" style="18" customWidth="1"/>
    <col min="6935" max="6935" width="32.26953125" style="18" bestFit="1" customWidth="1"/>
    <col min="6936" max="6936" width="20.7265625" style="18" customWidth="1"/>
    <col min="6937" max="6937" width="22" style="18" customWidth="1"/>
    <col min="6938" max="6941" width="21.26953125" style="18" customWidth="1"/>
    <col min="6942" max="6942" width="22.26953125" style="18" customWidth="1"/>
    <col min="6943" max="6944" width="11.453125" style="18"/>
    <col min="6945" max="6945" width="14.81640625" style="18" bestFit="1" customWidth="1"/>
    <col min="6946" max="7170" width="11.453125" style="18"/>
    <col min="7171" max="7171" width="34.453125" style="18" customWidth="1"/>
    <col min="7172" max="7173" width="19.453125" style="18" bestFit="1" customWidth="1"/>
    <col min="7174" max="7174" width="19.7265625" style="18" customWidth="1"/>
    <col min="7175" max="7176" width="20.453125" style="18" customWidth="1"/>
    <col min="7177" max="7178" width="19.7265625" style="18" customWidth="1"/>
    <col min="7179" max="7179" width="25.26953125" style="18" customWidth="1"/>
    <col min="7180" max="7180" width="26" style="18" customWidth="1"/>
    <col min="7181" max="7181" width="22.26953125" style="18" customWidth="1"/>
    <col min="7182" max="7182" width="24.81640625" style="18" customWidth="1"/>
    <col min="7183" max="7183" width="21.1796875" style="18" customWidth="1"/>
    <col min="7184" max="7184" width="21.453125" style="18" customWidth="1"/>
    <col min="7185" max="7185" width="27.81640625" style="18" customWidth="1"/>
    <col min="7186" max="7186" width="23.453125" style="18" customWidth="1"/>
    <col min="7187" max="7187" width="21.453125" style="18" customWidth="1"/>
    <col min="7188" max="7190" width="20.7265625" style="18" customWidth="1"/>
    <col min="7191" max="7191" width="32.26953125" style="18" bestFit="1" customWidth="1"/>
    <col min="7192" max="7192" width="20.7265625" style="18" customWidth="1"/>
    <col min="7193" max="7193" width="22" style="18" customWidth="1"/>
    <col min="7194" max="7197" width="21.26953125" style="18" customWidth="1"/>
    <col min="7198" max="7198" width="22.26953125" style="18" customWidth="1"/>
    <col min="7199" max="7200" width="11.453125" style="18"/>
    <col min="7201" max="7201" width="14.81640625" style="18" bestFit="1" customWidth="1"/>
    <col min="7202" max="7426" width="11.453125" style="18"/>
    <col min="7427" max="7427" width="34.453125" style="18" customWidth="1"/>
    <col min="7428" max="7429" width="19.453125" style="18" bestFit="1" customWidth="1"/>
    <col min="7430" max="7430" width="19.7265625" style="18" customWidth="1"/>
    <col min="7431" max="7432" width="20.453125" style="18" customWidth="1"/>
    <col min="7433" max="7434" width="19.7265625" style="18" customWidth="1"/>
    <col min="7435" max="7435" width="25.26953125" style="18" customWidth="1"/>
    <col min="7436" max="7436" width="26" style="18" customWidth="1"/>
    <col min="7437" max="7437" width="22.26953125" style="18" customWidth="1"/>
    <col min="7438" max="7438" width="24.81640625" style="18" customWidth="1"/>
    <col min="7439" max="7439" width="21.1796875" style="18" customWidth="1"/>
    <col min="7440" max="7440" width="21.453125" style="18" customWidth="1"/>
    <col min="7441" max="7441" width="27.81640625" style="18" customWidth="1"/>
    <col min="7442" max="7442" width="23.453125" style="18" customWidth="1"/>
    <col min="7443" max="7443" width="21.453125" style="18" customWidth="1"/>
    <col min="7444" max="7446" width="20.7265625" style="18" customWidth="1"/>
    <col min="7447" max="7447" width="32.26953125" style="18" bestFit="1" customWidth="1"/>
    <col min="7448" max="7448" width="20.7265625" style="18" customWidth="1"/>
    <col min="7449" max="7449" width="22" style="18" customWidth="1"/>
    <col min="7450" max="7453" width="21.26953125" style="18" customWidth="1"/>
    <col min="7454" max="7454" width="22.26953125" style="18" customWidth="1"/>
    <col min="7455" max="7456" width="11.453125" style="18"/>
    <col min="7457" max="7457" width="14.81640625" style="18" bestFit="1" customWidth="1"/>
    <col min="7458" max="7682" width="11.453125" style="18"/>
    <col min="7683" max="7683" width="34.453125" style="18" customWidth="1"/>
    <col min="7684" max="7685" width="19.453125" style="18" bestFit="1" customWidth="1"/>
    <col min="7686" max="7686" width="19.7265625" style="18" customWidth="1"/>
    <col min="7687" max="7688" width="20.453125" style="18" customWidth="1"/>
    <col min="7689" max="7690" width="19.7265625" style="18" customWidth="1"/>
    <col min="7691" max="7691" width="25.26953125" style="18" customWidth="1"/>
    <col min="7692" max="7692" width="26" style="18" customWidth="1"/>
    <col min="7693" max="7693" width="22.26953125" style="18" customWidth="1"/>
    <col min="7694" max="7694" width="24.81640625" style="18" customWidth="1"/>
    <col min="7695" max="7695" width="21.1796875" style="18" customWidth="1"/>
    <col min="7696" max="7696" width="21.453125" style="18" customWidth="1"/>
    <col min="7697" max="7697" width="27.81640625" style="18" customWidth="1"/>
    <col min="7698" max="7698" width="23.453125" style="18" customWidth="1"/>
    <col min="7699" max="7699" width="21.453125" style="18" customWidth="1"/>
    <col min="7700" max="7702" width="20.7265625" style="18" customWidth="1"/>
    <col min="7703" max="7703" width="32.26953125" style="18" bestFit="1" customWidth="1"/>
    <col min="7704" max="7704" width="20.7265625" style="18" customWidth="1"/>
    <col min="7705" max="7705" width="22" style="18" customWidth="1"/>
    <col min="7706" max="7709" width="21.26953125" style="18" customWidth="1"/>
    <col min="7710" max="7710" width="22.26953125" style="18" customWidth="1"/>
    <col min="7711" max="7712" width="11.453125" style="18"/>
    <col min="7713" max="7713" width="14.81640625" style="18" bestFit="1" customWidth="1"/>
    <col min="7714" max="7938" width="11.453125" style="18"/>
    <col min="7939" max="7939" width="34.453125" style="18" customWidth="1"/>
    <col min="7940" max="7941" width="19.453125" style="18" bestFit="1" customWidth="1"/>
    <col min="7942" max="7942" width="19.7265625" style="18" customWidth="1"/>
    <col min="7943" max="7944" width="20.453125" style="18" customWidth="1"/>
    <col min="7945" max="7946" width="19.7265625" style="18" customWidth="1"/>
    <col min="7947" max="7947" width="25.26953125" style="18" customWidth="1"/>
    <col min="7948" max="7948" width="26" style="18" customWidth="1"/>
    <col min="7949" max="7949" width="22.26953125" style="18" customWidth="1"/>
    <col min="7950" max="7950" width="24.81640625" style="18" customWidth="1"/>
    <col min="7951" max="7951" width="21.1796875" style="18" customWidth="1"/>
    <col min="7952" max="7952" width="21.453125" style="18" customWidth="1"/>
    <col min="7953" max="7953" width="27.81640625" style="18" customWidth="1"/>
    <col min="7954" max="7954" width="23.453125" style="18" customWidth="1"/>
    <col min="7955" max="7955" width="21.453125" style="18" customWidth="1"/>
    <col min="7956" max="7958" width="20.7265625" style="18" customWidth="1"/>
    <col min="7959" max="7959" width="32.26953125" style="18" bestFit="1" customWidth="1"/>
    <col min="7960" max="7960" width="20.7265625" style="18" customWidth="1"/>
    <col min="7961" max="7961" width="22" style="18" customWidth="1"/>
    <col min="7962" max="7965" width="21.26953125" style="18" customWidth="1"/>
    <col min="7966" max="7966" width="22.26953125" style="18" customWidth="1"/>
    <col min="7967" max="7968" width="11.453125" style="18"/>
    <col min="7969" max="7969" width="14.81640625" style="18" bestFit="1" customWidth="1"/>
    <col min="7970" max="8194" width="11.453125" style="18"/>
    <col min="8195" max="8195" width="34.453125" style="18" customWidth="1"/>
    <col min="8196" max="8197" width="19.453125" style="18" bestFit="1" customWidth="1"/>
    <col min="8198" max="8198" width="19.7265625" style="18" customWidth="1"/>
    <col min="8199" max="8200" width="20.453125" style="18" customWidth="1"/>
    <col min="8201" max="8202" width="19.7265625" style="18" customWidth="1"/>
    <col min="8203" max="8203" width="25.26953125" style="18" customWidth="1"/>
    <col min="8204" max="8204" width="26" style="18" customWidth="1"/>
    <col min="8205" max="8205" width="22.26953125" style="18" customWidth="1"/>
    <col min="8206" max="8206" width="24.81640625" style="18" customWidth="1"/>
    <col min="8207" max="8207" width="21.1796875" style="18" customWidth="1"/>
    <col min="8208" max="8208" width="21.453125" style="18" customWidth="1"/>
    <col min="8209" max="8209" width="27.81640625" style="18" customWidth="1"/>
    <col min="8210" max="8210" width="23.453125" style="18" customWidth="1"/>
    <col min="8211" max="8211" width="21.453125" style="18" customWidth="1"/>
    <col min="8212" max="8214" width="20.7265625" style="18" customWidth="1"/>
    <col min="8215" max="8215" width="32.26953125" style="18" bestFit="1" customWidth="1"/>
    <col min="8216" max="8216" width="20.7265625" style="18" customWidth="1"/>
    <col min="8217" max="8217" width="22" style="18" customWidth="1"/>
    <col min="8218" max="8221" width="21.26953125" style="18" customWidth="1"/>
    <col min="8222" max="8222" width="22.26953125" style="18" customWidth="1"/>
    <col min="8223" max="8224" width="11.453125" style="18"/>
    <col min="8225" max="8225" width="14.81640625" style="18" bestFit="1" customWidth="1"/>
    <col min="8226" max="8450" width="11.453125" style="18"/>
    <col min="8451" max="8451" width="34.453125" style="18" customWidth="1"/>
    <col min="8452" max="8453" width="19.453125" style="18" bestFit="1" customWidth="1"/>
    <col min="8454" max="8454" width="19.7265625" style="18" customWidth="1"/>
    <col min="8455" max="8456" width="20.453125" style="18" customWidth="1"/>
    <col min="8457" max="8458" width="19.7265625" style="18" customWidth="1"/>
    <col min="8459" max="8459" width="25.26953125" style="18" customWidth="1"/>
    <col min="8460" max="8460" width="26" style="18" customWidth="1"/>
    <col min="8461" max="8461" width="22.26953125" style="18" customWidth="1"/>
    <col min="8462" max="8462" width="24.81640625" style="18" customWidth="1"/>
    <col min="8463" max="8463" width="21.1796875" style="18" customWidth="1"/>
    <col min="8464" max="8464" width="21.453125" style="18" customWidth="1"/>
    <col min="8465" max="8465" width="27.81640625" style="18" customWidth="1"/>
    <col min="8466" max="8466" width="23.453125" style="18" customWidth="1"/>
    <col min="8467" max="8467" width="21.453125" style="18" customWidth="1"/>
    <col min="8468" max="8470" width="20.7265625" style="18" customWidth="1"/>
    <col min="8471" max="8471" width="32.26953125" style="18" bestFit="1" customWidth="1"/>
    <col min="8472" max="8472" width="20.7265625" style="18" customWidth="1"/>
    <col min="8473" max="8473" width="22" style="18" customWidth="1"/>
    <col min="8474" max="8477" width="21.26953125" style="18" customWidth="1"/>
    <col min="8478" max="8478" width="22.26953125" style="18" customWidth="1"/>
    <col min="8479" max="8480" width="11.453125" style="18"/>
    <col min="8481" max="8481" width="14.81640625" style="18" bestFit="1" customWidth="1"/>
    <col min="8482" max="8706" width="11.453125" style="18"/>
    <col min="8707" max="8707" width="34.453125" style="18" customWidth="1"/>
    <col min="8708" max="8709" width="19.453125" style="18" bestFit="1" customWidth="1"/>
    <col min="8710" max="8710" width="19.7265625" style="18" customWidth="1"/>
    <col min="8711" max="8712" width="20.453125" style="18" customWidth="1"/>
    <col min="8713" max="8714" width="19.7265625" style="18" customWidth="1"/>
    <col min="8715" max="8715" width="25.26953125" style="18" customWidth="1"/>
    <col min="8716" max="8716" width="26" style="18" customWidth="1"/>
    <col min="8717" max="8717" width="22.26953125" style="18" customWidth="1"/>
    <col min="8718" max="8718" width="24.81640625" style="18" customWidth="1"/>
    <col min="8719" max="8719" width="21.1796875" style="18" customWidth="1"/>
    <col min="8720" max="8720" width="21.453125" style="18" customWidth="1"/>
    <col min="8721" max="8721" width="27.81640625" style="18" customWidth="1"/>
    <col min="8722" max="8722" width="23.453125" style="18" customWidth="1"/>
    <col min="8723" max="8723" width="21.453125" style="18" customWidth="1"/>
    <col min="8724" max="8726" width="20.7265625" style="18" customWidth="1"/>
    <col min="8727" max="8727" width="32.26953125" style="18" bestFit="1" customWidth="1"/>
    <col min="8728" max="8728" width="20.7265625" style="18" customWidth="1"/>
    <col min="8729" max="8729" width="22" style="18" customWidth="1"/>
    <col min="8730" max="8733" width="21.26953125" style="18" customWidth="1"/>
    <col min="8734" max="8734" width="22.26953125" style="18" customWidth="1"/>
    <col min="8735" max="8736" width="11.453125" style="18"/>
    <col min="8737" max="8737" width="14.81640625" style="18" bestFit="1" customWidth="1"/>
    <col min="8738" max="8962" width="11.453125" style="18"/>
    <col min="8963" max="8963" width="34.453125" style="18" customWidth="1"/>
    <col min="8964" max="8965" width="19.453125" style="18" bestFit="1" customWidth="1"/>
    <col min="8966" max="8966" width="19.7265625" style="18" customWidth="1"/>
    <col min="8967" max="8968" width="20.453125" style="18" customWidth="1"/>
    <col min="8969" max="8970" width="19.7265625" style="18" customWidth="1"/>
    <col min="8971" max="8971" width="25.26953125" style="18" customWidth="1"/>
    <col min="8972" max="8972" width="26" style="18" customWidth="1"/>
    <col min="8973" max="8973" width="22.26953125" style="18" customWidth="1"/>
    <col min="8974" max="8974" width="24.81640625" style="18" customWidth="1"/>
    <col min="8975" max="8975" width="21.1796875" style="18" customWidth="1"/>
    <col min="8976" max="8976" width="21.453125" style="18" customWidth="1"/>
    <col min="8977" max="8977" width="27.81640625" style="18" customWidth="1"/>
    <col min="8978" max="8978" width="23.453125" style="18" customWidth="1"/>
    <col min="8979" max="8979" width="21.453125" style="18" customWidth="1"/>
    <col min="8980" max="8982" width="20.7265625" style="18" customWidth="1"/>
    <col min="8983" max="8983" width="32.26953125" style="18" bestFit="1" customWidth="1"/>
    <col min="8984" max="8984" width="20.7265625" style="18" customWidth="1"/>
    <col min="8985" max="8985" width="22" style="18" customWidth="1"/>
    <col min="8986" max="8989" width="21.26953125" style="18" customWidth="1"/>
    <col min="8990" max="8990" width="22.26953125" style="18" customWidth="1"/>
    <col min="8991" max="8992" width="11.453125" style="18"/>
    <col min="8993" max="8993" width="14.81640625" style="18" bestFit="1" customWidth="1"/>
    <col min="8994" max="9218" width="11.453125" style="18"/>
    <col min="9219" max="9219" width="34.453125" style="18" customWidth="1"/>
    <col min="9220" max="9221" width="19.453125" style="18" bestFit="1" customWidth="1"/>
    <col min="9222" max="9222" width="19.7265625" style="18" customWidth="1"/>
    <col min="9223" max="9224" width="20.453125" style="18" customWidth="1"/>
    <col min="9225" max="9226" width="19.7265625" style="18" customWidth="1"/>
    <col min="9227" max="9227" width="25.26953125" style="18" customWidth="1"/>
    <col min="9228" max="9228" width="26" style="18" customWidth="1"/>
    <col min="9229" max="9229" width="22.26953125" style="18" customWidth="1"/>
    <col min="9230" max="9230" width="24.81640625" style="18" customWidth="1"/>
    <col min="9231" max="9231" width="21.1796875" style="18" customWidth="1"/>
    <col min="9232" max="9232" width="21.453125" style="18" customWidth="1"/>
    <col min="9233" max="9233" width="27.81640625" style="18" customWidth="1"/>
    <col min="9234" max="9234" width="23.453125" style="18" customWidth="1"/>
    <col min="9235" max="9235" width="21.453125" style="18" customWidth="1"/>
    <col min="9236" max="9238" width="20.7265625" style="18" customWidth="1"/>
    <col min="9239" max="9239" width="32.26953125" style="18" bestFit="1" customWidth="1"/>
    <col min="9240" max="9240" width="20.7265625" style="18" customWidth="1"/>
    <col min="9241" max="9241" width="22" style="18" customWidth="1"/>
    <col min="9242" max="9245" width="21.26953125" style="18" customWidth="1"/>
    <col min="9246" max="9246" width="22.26953125" style="18" customWidth="1"/>
    <col min="9247" max="9248" width="11.453125" style="18"/>
    <col min="9249" max="9249" width="14.81640625" style="18" bestFit="1" customWidth="1"/>
    <col min="9250" max="9474" width="11.453125" style="18"/>
    <col min="9475" max="9475" width="34.453125" style="18" customWidth="1"/>
    <col min="9476" max="9477" width="19.453125" style="18" bestFit="1" customWidth="1"/>
    <col min="9478" max="9478" width="19.7265625" style="18" customWidth="1"/>
    <col min="9479" max="9480" width="20.453125" style="18" customWidth="1"/>
    <col min="9481" max="9482" width="19.7265625" style="18" customWidth="1"/>
    <col min="9483" max="9483" width="25.26953125" style="18" customWidth="1"/>
    <col min="9484" max="9484" width="26" style="18" customWidth="1"/>
    <col min="9485" max="9485" width="22.26953125" style="18" customWidth="1"/>
    <col min="9486" max="9486" width="24.81640625" style="18" customWidth="1"/>
    <col min="9487" max="9487" width="21.1796875" style="18" customWidth="1"/>
    <col min="9488" max="9488" width="21.453125" style="18" customWidth="1"/>
    <col min="9489" max="9489" width="27.81640625" style="18" customWidth="1"/>
    <col min="9490" max="9490" width="23.453125" style="18" customWidth="1"/>
    <col min="9491" max="9491" width="21.453125" style="18" customWidth="1"/>
    <col min="9492" max="9494" width="20.7265625" style="18" customWidth="1"/>
    <col min="9495" max="9495" width="32.26953125" style="18" bestFit="1" customWidth="1"/>
    <col min="9496" max="9496" width="20.7265625" style="18" customWidth="1"/>
    <col min="9497" max="9497" width="22" style="18" customWidth="1"/>
    <col min="9498" max="9501" width="21.26953125" style="18" customWidth="1"/>
    <col min="9502" max="9502" width="22.26953125" style="18" customWidth="1"/>
    <col min="9503" max="9504" width="11.453125" style="18"/>
    <col min="9505" max="9505" width="14.81640625" style="18" bestFit="1" customWidth="1"/>
    <col min="9506" max="9730" width="11.453125" style="18"/>
    <col min="9731" max="9731" width="34.453125" style="18" customWidth="1"/>
    <col min="9732" max="9733" width="19.453125" style="18" bestFit="1" customWidth="1"/>
    <col min="9734" max="9734" width="19.7265625" style="18" customWidth="1"/>
    <col min="9735" max="9736" width="20.453125" style="18" customWidth="1"/>
    <col min="9737" max="9738" width="19.7265625" style="18" customWidth="1"/>
    <col min="9739" max="9739" width="25.26953125" style="18" customWidth="1"/>
    <col min="9740" max="9740" width="26" style="18" customWidth="1"/>
    <col min="9741" max="9741" width="22.26953125" style="18" customWidth="1"/>
    <col min="9742" max="9742" width="24.81640625" style="18" customWidth="1"/>
    <col min="9743" max="9743" width="21.1796875" style="18" customWidth="1"/>
    <col min="9744" max="9744" width="21.453125" style="18" customWidth="1"/>
    <col min="9745" max="9745" width="27.81640625" style="18" customWidth="1"/>
    <col min="9746" max="9746" width="23.453125" style="18" customWidth="1"/>
    <col min="9747" max="9747" width="21.453125" style="18" customWidth="1"/>
    <col min="9748" max="9750" width="20.7265625" style="18" customWidth="1"/>
    <col min="9751" max="9751" width="32.26953125" style="18" bestFit="1" customWidth="1"/>
    <col min="9752" max="9752" width="20.7265625" style="18" customWidth="1"/>
    <col min="9753" max="9753" width="22" style="18" customWidth="1"/>
    <col min="9754" max="9757" width="21.26953125" style="18" customWidth="1"/>
    <col min="9758" max="9758" width="22.26953125" style="18" customWidth="1"/>
    <col min="9759" max="9760" width="11.453125" style="18"/>
    <col min="9761" max="9761" width="14.81640625" style="18" bestFit="1" customWidth="1"/>
    <col min="9762" max="9986" width="11.453125" style="18"/>
    <col min="9987" max="9987" width="34.453125" style="18" customWidth="1"/>
    <col min="9988" max="9989" width="19.453125" style="18" bestFit="1" customWidth="1"/>
    <col min="9990" max="9990" width="19.7265625" style="18" customWidth="1"/>
    <col min="9991" max="9992" width="20.453125" style="18" customWidth="1"/>
    <col min="9993" max="9994" width="19.7265625" style="18" customWidth="1"/>
    <col min="9995" max="9995" width="25.26953125" style="18" customWidth="1"/>
    <col min="9996" max="9996" width="26" style="18" customWidth="1"/>
    <col min="9997" max="9997" width="22.26953125" style="18" customWidth="1"/>
    <col min="9998" max="9998" width="24.81640625" style="18" customWidth="1"/>
    <col min="9999" max="9999" width="21.1796875" style="18" customWidth="1"/>
    <col min="10000" max="10000" width="21.453125" style="18" customWidth="1"/>
    <col min="10001" max="10001" width="27.81640625" style="18" customWidth="1"/>
    <col min="10002" max="10002" width="23.453125" style="18" customWidth="1"/>
    <col min="10003" max="10003" width="21.453125" style="18" customWidth="1"/>
    <col min="10004" max="10006" width="20.7265625" style="18" customWidth="1"/>
    <col min="10007" max="10007" width="32.26953125" style="18" bestFit="1" customWidth="1"/>
    <col min="10008" max="10008" width="20.7265625" style="18" customWidth="1"/>
    <col min="10009" max="10009" width="22" style="18" customWidth="1"/>
    <col min="10010" max="10013" width="21.26953125" style="18" customWidth="1"/>
    <col min="10014" max="10014" width="22.26953125" style="18" customWidth="1"/>
    <col min="10015" max="10016" width="11.453125" style="18"/>
    <col min="10017" max="10017" width="14.81640625" style="18" bestFit="1" customWidth="1"/>
    <col min="10018" max="10242" width="11.453125" style="18"/>
    <col min="10243" max="10243" width="34.453125" style="18" customWidth="1"/>
    <col min="10244" max="10245" width="19.453125" style="18" bestFit="1" customWidth="1"/>
    <col min="10246" max="10246" width="19.7265625" style="18" customWidth="1"/>
    <col min="10247" max="10248" width="20.453125" style="18" customWidth="1"/>
    <col min="10249" max="10250" width="19.7265625" style="18" customWidth="1"/>
    <col min="10251" max="10251" width="25.26953125" style="18" customWidth="1"/>
    <col min="10252" max="10252" width="26" style="18" customWidth="1"/>
    <col min="10253" max="10253" width="22.26953125" style="18" customWidth="1"/>
    <col min="10254" max="10254" width="24.81640625" style="18" customWidth="1"/>
    <col min="10255" max="10255" width="21.1796875" style="18" customWidth="1"/>
    <col min="10256" max="10256" width="21.453125" style="18" customWidth="1"/>
    <col min="10257" max="10257" width="27.81640625" style="18" customWidth="1"/>
    <col min="10258" max="10258" width="23.453125" style="18" customWidth="1"/>
    <col min="10259" max="10259" width="21.453125" style="18" customWidth="1"/>
    <col min="10260" max="10262" width="20.7265625" style="18" customWidth="1"/>
    <col min="10263" max="10263" width="32.26953125" style="18" bestFit="1" customWidth="1"/>
    <col min="10264" max="10264" width="20.7265625" style="18" customWidth="1"/>
    <col min="10265" max="10265" width="22" style="18" customWidth="1"/>
    <col min="10266" max="10269" width="21.26953125" style="18" customWidth="1"/>
    <col min="10270" max="10270" width="22.26953125" style="18" customWidth="1"/>
    <col min="10271" max="10272" width="11.453125" style="18"/>
    <col min="10273" max="10273" width="14.81640625" style="18" bestFit="1" customWidth="1"/>
    <col min="10274" max="10498" width="11.453125" style="18"/>
    <col min="10499" max="10499" width="34.453125" style="18" customWidth="1"/>
    <col min="10500" max="10501" width="19.453125" style="18" bestFit="1" customWidth="1"/>
    <col min="10502" max="10502" width="19.7265625" style="18" customWidth="1"/>
    <col min="10503" max="10504" width="20.453125" style="18" customWidth="1"/>
    <col min="10505" max="10506" width="19.7265625" style="18" customWidth="1"/>
    <col min="10507" max="10507" width="25.26953125" style="18" customWidth="1"/>
    <col min="10508" max="10508" width="26" style="18" customWidth="1"/>
    <col min="10509" max="10509" width="22.26953125" style="18" customWidth="1"/>
    <col min="10510" max="10510" width="24.81640625" style="18" customWidth="1"/>
    <col min="10511" max="10511" width="21.1796875" style="18" customWidth="1"/>
    <col min="10512" max="10512" width="21.453125" style="18" customWidth="1"/>
    <col min="10513" max="10513" width="27.81640625" style="18" customWidth="1"/>
    <col min="10514" max="10514" width="23.453125" style="18" customWidth="1"/>
    <col min="10515" max="10515" width="21.453125" style="18" customWidth="1"/>
    <col min="10516" max="10518" width="20.7265625" style="18" customWidth="1"/>
    <col min="10519" max="10519" width="32.26953125" style="18" bestFit="1" customWidth="1"/>
    <col min="10520" max="10520" width="20.7265625" style="18" customWidth="1"/>
    <col min="10521" max="10521" width="22" style="18" customWidth="1"/>
    <col min="10522" max="10525" width="21.26953125" style="18" customWidth="1"/>
    <col min="10526" max="10526" width="22.26953125" style="18" customWidth="1"/>
    <col min="10527" max="10528" width="11.453125" style="18"/>
    <col min="10529" max="10529" width="14.81640625" style="18" bestFit="1" customWidth="1"/>
    <col min="10530" max="10754" width="11.453125" style="18"/>
    <col min="10755" max="10755" width="34.453125" style="18" customWidth="1"/>
    <col min="10756" max="10757" width="19.453125" style="18" bestFit="1" customWidth="1"/>
    <col min="10758" max="10758" width="19.7265625" style="18" customWidth="1"/>
    <col min="10759" max="10760" width="20.453125" style="18" customWidth="1"/>
    <col min="10761" max="10762" width="19.7265625" style="18" customWidth="1"/>
    <col min="10763" max="10763" width="25.26953125" style="18" customWidth="1"/>
    <col min="10764" max="10764" width="26" style="18" customWidth="1"/>
    <col min="10765" max="10765" width="22.26953125" style="18" customWidth="1"/>
    <col min="10766" max="10766" width="24.81640625" style="18" customWidth="1"/>
    <col min="10767" max="10767" width="21.1796875" style="18" customWidth="1"/>
    <col min="10768" max="10768" width="21.453125" style="18" customWidth="1"/>
    <col min="10769" max="10769" width="27.81640625" style="18" customWidth="1"/>
    <col min="10770" max="10770" width="23.453125" style="18" customWidth="1"/>
    <col min="10771" max="10771" width="21.453125" style="18" customWidth="1"/>
    <col min="10772" max="10774" width="20.7265625" style="18" customWidth="1"/>
    <col min="10775" max="10775" width="32.26953125" style="18" bestFit="1" customWidth="1"/>
    <col min="10776" max="10776" width="20.7265625" style="18" customWidth="1"/>
    <col min="10777" max="10777" width="22" style="18" customWidth="1"/>
    <col min="10778" max="10781" width="21.26953125" style="18" customWidth="1"/>
    <col min="10782" max="10782" width="22.26953125" style="18" customWidth="1"/>
    <col min="10783" max="10784" width="11.453125" style="18"/>
    <col min="10785" max="10785" width="14.81640625" style="18" bestFit="1" customWidth="1"/>
    <col min="10786" max="11010" width="11.453125" style="18"/>
    <col min="11011" max="11011" width="34.453125" style="18" customWidth="1"/>
    <col min="11012" max="11013" width="19.453125" style="18" bestFit="1" customWidth="1"/>
    <col min="11014" max="11014" width="19.7265625" style="18" customWidth="1"/>
    <col min="11015" max="11016" width="20.453125" style="18" customWidth="1"/>
    <col min="11017" max="11018" width="19.7265625" style="18" customWidth="1"/>
    <col min="11019" max="11019" width="25.26953125" style="18" customWidth="1"/>
    <col min="11020" max="11020" width="26" style="18" customWidth="1"/>
    <col min="11021" max="11021" width="22.26953125" style="18" customWidth="1"/>
    <col min="11022" max="11022" width="24.81640625" style="18" customWidth="1"/>
    <col min="11023" max="11023" width="21.1796875" style="18" customWidth="1"/>
    <col min="11024" max="11024" width="21.453125" style="18" customWidth="1"/>
    <col min="11025" max="11025" width="27.81640625" style="18" customWidth="1"/>
    <col min="11026" max="11026" width="23.453125" style="18" customWidth="1"/>
    <col min="11027" max="11027" width="21.453125" style="18" customWidth="1"/>
    <col min="11028" max="11030" width="20.7265625" style="18" customWidth="1"/>
    <col min="11031" max="11031" width="32.26953125" style="18" bestFit="1" customWidth="1"/>
    <col min="11032" max="11032" width="20.7265625" style="18" customWidth="1"/>
    <col min="11033" max="11033" width="22" style="18" customWidth="1"/>
    <col min="11034" max="11037" width="21.26953125" style="18" customWidth="1"/>
    <col min="11038" max="11038" width="22.26953125" style="18" customWidth="1"/>
    <col min="11039" max="11040" width="11.453125" style="18"/>
    <col min="11041" max="11041" width="14.81640625" style="18" bestFit="1" customWidth="1"/>
    <col min="11042" max="11266" width="11.453125" style="18"/>
    <col min="11267" max="11267" width="34.453125" style="18" customWidth="1"/>
    <col min="11268" max="11269" width="19.453125" style="18" bestFit="1" customWidth="1"/>
    <col min="11270" max="11270" width="19.7265625" style="18" customWidth="1"/>
    <col min="11271" max="11272" width="20.453125" style="18" customWidth="1"/>
    <col min="11273" max="11274" width="19.7265625" style="18" customWidth="1"/>
    <col min="11275" max="11275" width="25.26953125" style="18" customWidth="1"/>
    <col min="11276" max="11276" width="26" style="18" customWidth="1"/>
    <col min="11277" max="11277" width="22.26953125" style="18" customWidth="1"/>
    <col min="11278" max="11278" width="24.81640625" style="18" customWidth="1"/>
    <col min="11279" max="11279" width="21.1796875" style="18" customWidth="1"/>
    <col min="11280" max="11280" width="21.453125" style="18" customWidth="1"/>
    <col min="11281" max="11281" width="27.81640625" style="18" customWidth="1"/>
    <col min="11282" max="11282" width="23.453125" style="18" customWidth="1"/>
    <col min="11283" max="11283" width="21.453125" style="18" customWidth="1"/>
    <col min="11284" max="11286" width="20.7265625" style="18" customWidth="1"/>
    <col min="11287" max="11287" width="32.26953125" style="18" bestFit="1" customWidth="1"/>
    <col min="11288" max="11288" width="20.7265625" style="18" customWidth="1"/>
    <col min="11289" max="11289" width="22" style="18" customWidth="1"/>
    <col min="11290" max="11293" width="21.26953125" style="18" customWidth="1"/>
    <col min="11294" max="11294" width="22.26953125" style="18" customWidth="1"/>
    <col min="11295" max="11296" width="11.453125" style="18"/>
    <col min="11297" max="11297" width="14.81640625" style="18" bestFit="1" customWidth="1"/>
    <col min="11298" max="11522" width="11.453125" style="18"/>
    <col min="11523" max="11523" width="34.453125" style="18" customWidth="1"/>
    <col min="11524" max="11525" width="19.453125" style="18" bestFit="1" customWidth="1"/>
    <col min="11526" max="11526" width="19.7265625" style="18" customWidth="1"/>
    <col min="11527" max="11528" width="20.453125" style="18" customWidth="1"/>
    <col min="11529" max="11530" width="19.7265625" style="18" customWidth="1"/>
    <col min="11531" max="11531" width="25.26953125" style="18" customWidth="1"/>
    <col min="11532" max="11532" width="26" style="18" customWidth="1"/>
    <col min="11533" max="11533" width="22.26953125" style="18" customWidth="1"/>
    <col min="11534" max="11534" width="24.81640625" style="18" customWidth="1"/>
    <col min="11535" max="11535" width="21.1796875" style="18" customWidth="1"/>
    <col min="11536" max="11536" width="21.453125" style="18" customWidth="1"/>
    <col min="11537" max="11537" width="27.81640625" style="18" customWidth="1"/>
    <col min="11538" max="11538" width="23.453125" style="18" customWidth="1"/>
    <col min="11539" max="11539" width="21.453125" style="18" customWidth="1"/>
    <col min="11540" max="11542" width="20.7265625" style="18" customWidth="1"/>
    <col min="11543" max="11543" width="32.26953125" style="18" bestFit="1" customWidth="1"/>
    <col min="11544" max="11544" width="20.7265625" style="18" customWidth="1"/>
    <col min="11545" max="11545" width="22" style="18" customWidth="1"/>
    <col min="11546" max="11549" width="21.26953125" style="18" customWidth="1"/>
    <col min="11550" max="11550" width="22.26953125" style="18" customWidth="1"/>
    <col min="11551" max="11552" width="11.453125" style="18"/>
    <col min="11553" max="11553" width="14.81640625" style="18" bestFit="1" customWidth="1"/>
    <col min="11554" max="11778" width="11.453125" style="18"/>
    <col min="11779" max="11779" width="34.453125" style="18" customWidth="1"/>
    <col min="11780" max="11781" width="19.453125" style="18" bestFit="1" customWidth="1"/>
    <col min="11782" max="11782" width="19.7265625" style="18" customWidth="1"/>
    <col min="11783" max="11784" width="20.453125" style="18" customWidth="1"/>
    <col min="11785" max="11786" width="19.7265625" style="18" customWidth="1"/>
    <col min="11787" max="11787" width="25.26953125" style="18" customWidth="1"/>
    <col min="11788" max="11788" width="26" style="18" customWidth="1"/>
    <col min="11789" max="11789" width="22.26953125" style="18" customWidth="1"/>
    <col min="11790" max="11790" width="24.81640625" style="18" customWidth="1"/>
    <col min="11791" max="11791" width="21.1796875" style="18" customWidth="1"/>
    <col min="11792" max="11792" width="21.453125" style="18" customWidth="1"/>
    <col min="11793" max="11793" width="27.81640625" style="18" customWidth="1"/>
    <col min="11794" max="11794" width="23.453125" style="18" customWidth="1"/>
    <col min="11795" max="11795" width="21.453125" style="18" customWidth="1"/>
    <col min="11796" max="11798" width="20.7265625" style="18" customWidth="1"/>
    <col min="11799" max="11799" width="32.26953125" style="18" bestFit="1" customWidth="1"/>
    <col min="11800" max="11800" width="20.7265625" style="18" customWidth="1"/>
    <col min="11801" max="11801" width="22" style="18" customWidth="1"/>
    <col min="11802" max="11805" width="21.26953125" style="18" customWidth="1"/>
    <col min="11806" max="11806" width="22.26953125" style="18" customWidth="1"/>
    <col min="11807" max="11808" width="11.453125" style="18"/>
    <col min="11809" max="11809" width="14.81640625" style="18" bestFit="1" customWidth="1"/>
    <col min="11810" max="12034" width="11.453125" style="18"/>
    <col min="12035" max="12035" width="34.453125" style="18" customWidth="1"/>
    <col min="12036" max="12037" width="19.453125" style="18" bestFit="1" customWidth="1"/>
    <col min="12038" max="12038" width="19.7265625" style="18" customWidth="1"/>
    <col min="12039" max="12040" width="20.453125" style="18" customWidth="1"/>
    <col min="12041" max="12042" width="19.7265625" style="18" customWidth="1"/>
    <col min="12043" max="12043" width="25.26953125" style="18" customWidth="1"/>
    <col min="12044" max="12044" width="26" style="18" customWidth="1"/>
    <col min="12045" max="12045" width="22.26953125" style="18" customWidth="1"/>
    <col min="12046" max="12046" width="24.81640625" style="18" customWidth="1"/>
    <col min="12047" max="12047" width="21.1796875" style="18" customWidth="1"/>
    <col min="12048" max="12048" width="21.453125" style="18" customWidth="1"/>
    <col min="12049" max="12049" width="27.81640625" style="18" customWidth="1"/>
    <col min="12050" max="12050" width="23.453125" style="18" customWidth="1"/>
    <col min="12051" max="12051" width="21.453125" style="18" customWidth="1"/>
    <col min="12052" max="12054" width="20.7265625" style="18" customWidth="1"/>
    <col min="12055" max="12055" width="32.26953125" style="18" bestFit="1" customWidth="1"/>
    <col min="12056" max="12056" width="20.7265625" style="18" customWidth="1"/>
    <col min="12057" max="12057" width="22" style="18" customWidth="1"/>
    <col min="12058" max="12061" width="21.26953125" style="18" customWidth="1"/>
    <col min="12062" max="12062" width="22.26953125" style="18" customWidth="1"/>
    <col min="12063" max="12064" width="11.453125" style="18"/>
    <col min="12065" max="12065" width="14.81640625" style="18" bestFit="1" customWidth="1"/>
    <col min="12066" max="12290" width="11.453125" style="18"/>
    <col min="12291" max="12291" width="34.453125" style="18" customWidth="1"/>
    <col min="12292" max="12293" width="19.453125" style="18" bestFit="1" customWidth="1"/>
    <col min="12294" max="12294" width="19.7265625" style="18" customWidth="1"/>
    <col min="12295" max="12296" width="20.453125" style="18" customWidth="1"/>
    <col min="12297" max="12298" width="19.7265625" style="18" customWidth="1"/>
    <col min="12299" max="12299" width="25.26953125" style="18" customWidth="1"/>
    <col min="12300" max="12300" width="26" style="18" customWidth="1"/>
    <col min="12301" max="12301" width="22.26953125" style="18" customWidth="1"/>
    <col min="12302" max="12302" width="24.81640625" style="18" customWidth="1"/>
    <col min="12303" max="12303" width="21.1796875" style="18" customWidth="1"/>
    <col min="12304" max="12304" width="21.453125" style="18" customWidth="1"/>
    <col min="12305" max="12305" width="27.81640625" style="18" customWidth="1"/>
    <col min="12306" max="12306" width="23.453125" style="18" customWidth="1"/>
    <col min="12307" max="12307" width="21.453125" style="18" customWidth="1"/>
    <col min="12308" max="12310" width="20.7265625" style="18" customWidth="1"/>
    <col min="12311" max="12311" width="32.26953125" style="18" bestFit="1" customWidth="1"/>
    <col min="12312" max="12312" width="20.7265625" style="18" customWidth="1"/>
    <col min="12313" max="12313" width="22" style="18" customWidth="1"/>
    <col min="12314" max="12317" width="21.26953125" style="18" customWidth="1"/>
    <col min="12318" max="12318" width="22.26953125" style="18" customWidth="1"/>
    <col min="12319" max="12320" width="11.453125" style="18"/>
    <col min="12321" max="12321" width="14.81640625" style="18" bestFit="1" customWidth="1"/>
    <col min="12322" max="12546" width="11.453125" style="18"/>
    <col min="12547" max="12547" width="34.453125" style="18" customWidth="1"/>
    <col min="12548" max="12549" width="19.453125" style="18" bestFit="1" customWidth="1"/>
    <col min="12550" max="12550" width="19.7265625" style="18" customWidth="1"/>
    <col min="12551" max="12552" width="20.453125" style="18" customWidth="1"/>
    <col min="12553" max="12554" width="19.7265625" style="18" customWidth="1"/>
    <col min="12555" max="12555" width="25.26953125" style="18" customWidth="1"/>
    <col min="12556" max="12556" width="26" style="18" customWidth="1"/>
    <col min="12557" max="12557" width="22.26953125" style="18" customWidth="1"/>
    <col min="12558" max="12558" width="24.81640625" style="18" customWidth="1"/>
    <col min="12559" max="12559" width="21.1796875" style="18" customWidth="1"/>
    <col min="12560" max="12560" width="21.453125" style="18" customWidth="1"/>
    <col min="12561" max="12561" width="27.81640625" style="18" customWidth="1"/>
    <col min="12562" max="12562" width="23.453125" style="18" customWidth="1"/>
    <col min="12563" max="12563" width="21.453125" style="18" customWidth="1"/>
    <col min="12564" max="12566" width="20.7265625" style="18" customWidth="1"/>
    <col min="12567" max="12567" width="32.26953125" style="18" bestFit="1" customWidth="1"/>
    <col min="12568" max="12568" width="20.7265625" style="18" customWidth="1"/>
    <col min="12569" max="12569" width="22" style="18" customWidth="1"/>
    <col min="12570" max="12573" width="21.26953125" style="18" customWidth="1"/>
    <col min="12574" max="12574" width="22.26953125" style="18" customWidth="1"/>
    <col min="12575" max="12576" width="11.453125" style="18"/>
    <col min="12577" max="12577" width="14.81640625" style="18" bestFit="1" customWidth="1"/>
    <col min="12578" max="12802" width="11.453125" style="18"/>
    <col min="12803" max="12803" width="34.453125" style="18" customWidth="1"/>
    <col min="12804" max="12805" width="19.453125" style="18" bestFit="1" customWidth="1"/>
    <col min="12806" max="12806" width="19.7265625" style="18" customWidth="1"/>
    <col min="12807" max="12808" width="20.453125" style="18" customWidth="1"/>
    <col min="12809" max="12810" width="19.7265625" style="18" customWidth="1"/>
    <col min="12811" max="12811" width="25.26953125" style="18" customWidth="1"/>
    <col min="12812" max="12812" width="26" style="18" customWidth="1"/>
    <col min="12813" max="12813" width="22.26953125" style="18" customWidth="1"/>
    <col min="12814" max="12814" width="24.81640625" style="18" customWidth="1"/>
    <col min="12815" max="12815" width="21.1796875" style="18" customWidth="1"/>
    <col min="12816" max="12816" width="21.453125" style="18" customWidth="1"/>
    <col min="12817" max="12817" width="27.81640625" style="18" customWidth="1"/>
    <col min="12818" max="12818" width="23.453125" style="18" customWidth="1"/>
    <col min="12819" max="12819" width="21.453125" style="18" customWidth="1"/>
    <col min="12820" max="12822" width="20.7265625" style="18" customWidth="1"/>
    <col min="12823" max="12823" width="32.26953125" style="18" bestFit="1" customWidth="1"/>
    <col min="12824" max="12824" width="20.7265625" style="18" customWidth="1"/>
    <col min="12825" max="12825" width="22" style="18" customWidth="1"/>
    <col min="12826" max="12829" width="21.26953125" style="18" customWidth="1"/>
    <col min="12830" max="12830" width="22.26953125" style="18" customWidth="1"/>
    <col min="12831" max="12832" width="11.453125" style="18"/>
    <col min="12833" max="12833" width="14.81640625" style="18" bestFit="1" customWidth="1"/>
    <col min="12834" max="13058" width="11.453125" style="18"/>
    <col min="13059" max="13059" width="34.453125" style="18" customWidth="1"/>
    <col min="13060" max="13061" width="19.453125" style="18" bestFit="1" customWidth="1"/>
    <col min="13062" max="13062" width="19.7265625" style="18" customWidth="1"/>
    <col min="13063" max="13064" width="20.453125" style="18" customWidth="1"/>
    <col min="13065" max="13066" width="19.7265625" style="18" customWidth="1"/>
    <col min="13067" max="13067" width="25.26953125" style="18" customWidth="1"/>
    <col min="13068" max="13068" width="26" style="18" customWidth="1"/>
    <col min="13069" max="13069" width="22.26953125" style="18" customWidth="1"/>
    <col min="13070" max="13070" width="24.81640625" style="18" customWidth="1"/>
    <col min="13071" max="13071" width="21.1796875" style="18" customWidth="1"/>
    <col min="13072" max="13072" width="21.453125" style="18" customWidth="1"/>
    <col min="13073" max="13073" width="27.81640625" style="18" customWidth="1"/>
    <col min="13074" max="13074" width="23.453125" style="18" customWidth="1"/>
    <col min="13075" max="13075" width="21.453125" style="18" customWidth="1"/>
    <col min="13076" max="13078" width="20.7265625" style="18" customWidth="1"/>
    <col min="13079" max="13079" width="32.26953125" style="18" bestFit="1" customWidth="1"/>
    <col min="13080" max="13080" width="20.7265625" style="18" customWidth="1"/>
    <col min="13081" max="13081" width="22" style="18" customWidth="1"/>
    <col min="13082" max="13085" width="21.26953125" style="18" customWidth="1"/>
    <col min="13086" max="13086" width="22.26953125" style="18" customWidth="1"/>
    <col min="13087" max="13088" width="11.453125" style="18"/>
    <col min="13089" max="13089" width="14.81640625" style="18" bestFit="1" customWidth="1"/>
    <col min="13090" max="13314" width="11.453125" style="18"/>
    <col min="13315" max="13315" width="34.453125" style="18" customWidth="1"/>
    <col min="13316" max="13317" width="19.453125" style="18" bestFit="1" customWidth="1"/>
    <col min="13318" max="13318" width="19.7265625" style="18" customWidth="1"/>
    <col min="13319" max="13320" width="20.453125" style="18" customWidth="1"/>
    <col min="13321" max="13322" width="19.7265625" style="18" customWidth="1"/>
    <col min="13323" max="13323" width="25.26953125" style="18" customWidth="1"/>
    <col min="13324" max="13324" width="26" style="18" customWidth="1"/>
    <col min="13325" max="13325" width="22.26953125" style="18" customWidth="1"/>
    <col min="13326" max="13326" width="24.81640625" style="18" customWidth="1"/>
    <col min="13327" max="13327" width="21.1796875" style="18" customWidth="1"/>
    <col min="13328" max="13328" width="21.453125" style="18" customWidth="1"/>
    <col min="13329" max="13329" width="27.81640625" style="18" customWidth="1"/>
    <col min="13330" max="13330" width="23.453125" style="18" customWidth="1"/>
    <col min="13331" max="13331" width="21.453125" style="18" customWidth="1"/>
    <col min="13332" max="13334" width="20.7265625" style="18" customWidth="1"/>
    <col min="13335" max="13335" width="32.26953125" style="18" bestFit="1" customWidth="1"/>
    <col min="13336" max="13336" width="20.7265625" style="18" customWidth="1"/>
    <col min="13337" max="13337" width="22" style="18" customWidth="1"/>
    <col min="13338" max="13341" width="21.26953125" style="18" customWidth="1"/>
    <col min="13342" max="13342" width="22.26953125" style="18" customWidth="1"/>
    <col min="13343" max="13344" width="11.453125" style="18"/>
    <col min="13345" max="13345" width="14.81640625" style="18" bestFit="1" customWidth="1"/>
    <col min="13346" max="13570" width="11.453125" style="18"/>
    <col min="13571" max="13571" width="34.453125" style="18" customWidth="1"/>
    <col min="13572" max="13573" width="19.453125" style="18" bestFit="1" customWidth="1"/>
    <col min="13574" max="13574" width="19.7265625" style="18" customWidth="1"/>
    <col min="13575" max="13576" width="20.453125" style="18" customWidth="1"/>
    <col min="13577" max="13578" width="19.7265625" style="18" customWidth="1"/>
    <col min="13579" max="13579" width="25.26953125" style="18" customWidth="1"/>
    <col min="13580" max="13580" width="26" style="18" customWidth="1"/>
    <col min="13581" max="13581" width="22.26953125" style="18" customWidth="1"/>
    <col min="13582" max="13582" width="24.81640625" style="18" customWidth="1"/>
    <col min="13583" max="13583" width="21.1796875" style="18" customWidth="1"/>
    <col min="13584" max="13584" width="21.453125" style="18" customWidth="1"/>
    <col min="13585" max="13585" width="27.81640625" style="18" customWidth="1"/>
    <col min="13586" max="13586" width="23.453125" style="18" customWidth="1"/>
    <col min="13587" max="13587" width="21.453125" style="18" customWidth="1"/>
    <col min="13588" max="13590" width="20.7265625" style="18" customWidth="1"/>
    <col min="13591" max="13591" width="32.26953125" style="18" bestFit="1" customWidth="1"/>
    <col min="13592" max="13592" width="20.7265625" style="18" customWidth="1"/>
    <col min="13593" max="13593" width="22" style="18" customWidth="1"/>
    <col min="13594" max="13597" width="21.26953125" style="18" customWidth="1"/>
    <col min="13598" max="13598" width="22.26953125" style="18" customWidth="1"/>
    <col min="13599" max="13600" width="11.453125" style="18"/>
    <col min="13601" max="13601" width="14.81640625" style="18" bestFit="1" customWidth="1"/>
    <col min="13602" max="13826" width="11.453125" style="18"/>
    <col min="13827" max="13827" width="34.453125" style="18" customWidth="1"/>
    <col min="13828" max="13829" width="19.453125" style="18" bestFit="1" customWidth="1"/>
    <col min="13830" max="13830" width="19.7265625" style="18" customWidth="1"/>
    <col min="13831" max="13832" width="20.453125" style="18" customWidth="1"/>
    <col min="13833" max="13834" width="19.7265625" style="18" customWidth="1"/>
    <col min="13835" max="13835" width="25.26953125" style="18" customWidth="1"/>
    <col min="13836" max="13836" width="26" style="18" customWidth="1"/>
    <col min="13837" max="13837" width="22.26953125" style="18" customWidth="1"/>
    <col min="13838" max="13838" width="24.81640625" style="18" customWidth="1"/>
    <col min="13839" max="13839" width="21.1796875" style="18" customWidth="1"/>
    <col min="13840" max="13840" width="21.453125" style="18" customWidth="1"/>
    <col min="13841" max="13841" width="27.81640625" style="18" customWidth="1"/>
    <col min="13842" max="13842" width="23.453125" style="18" customWidth="1"/>
    <col min="13843" max="13843" width="21.453125" style="18" customWidth="1"/>
    <col min="13844" max="13846" width="20.7265625" style="18" customWidth="1"/>
    <col min="13847" max="13847" width="32.26953125" style="18" bestFit="1" customWidth="1"/>
    <col min="13848" max="13848" width="20.7265625" style="18" customWidth="1"/>
    <col min="13849" max="13849" width="22" style="18" customWidth="1"/>
    <col min="13850" max="13853" width="21.26953125" style="18" customWidth="1"/>
    <col min="13854" max="13854" width="22.26953125" style="18" customWidth="1"/>
    <col min="13855" max="13856" width="11.453125" style="18"/>
    <col min="13857" max="13857" width="14.81640625" style="18" bestFit="1" customWidth="1"/>
    <col min="13858" max="14082" width="11.453125" style="18"/>
    <col min="14083" max="14083" width="34.453125" style="18" customWidth="1"/>
    <col min="14084" max="14085" width="19.453125" style="18" bestFit="1" customWidth="1"/>
    <col min="14086" max="14086" width="19.7265625" style="18" customWidth="1"/>
    <col min="14087" max="14088" width="20.453125" style="18" customWidth="1"/>
    <col min="14089" max="14090" width="19.7265625" style="18" customWidth="1"/>
    <col min="14091" max="14091" width="25.26953125" style="18" customWidth="1"/>
    <col min="14092" max="14092" width="26" style="18" customWidth="1"/>
    <col min="14093" max="14093" width="22.26953125" style="18" customWidth="1"/>
    <col min="14094" max="14094" width="24.81640625" style="18" customWidth="1"/>
    <col min="14095" max="14095" width="21.1796875" style="18" customWidth="1"/>
    <col min="14096" max="14096" width="21.453125" style="18" customWidth="1"/>
    <col min="14097" max="14097" width="27.81640625" style="18" customWidth="1"/>
    <col min="14098" max="14098" width="23.453125" style="18" customWidth="1"/>
    <col min="14099" max="14099" width="21.453125" style="18" customWidth="1"/>
    <col min="14100" max="14102" width="20.7265625" style="18" customWidth="1"/>
    <col min="14103" max="14103" width="32.26953125" style="18" bestFit="1" customWidth="1"/>
    <col min="14104" max="14104" width="20.7265625" style="18" customWidth="1"/>
    <col min="14105" max="14105" width="22" style="18" customWidth="1"/>
    <col min="14106" max="14109" width="21.26953125" style="18" customWidth="1"/>
    <col min="14110" max="14110" width="22.26953125" style="18" customWidth="1"/>
    <col min="14111" max="14112" width="11.453125" style="18"/>
    <col min="14113" max="14113" width="14.81640625" style="18" bestFit="1" customWidth="1"/>
    <col min="14114" max="14338" width="11.453125" style="18"/>
    <col min="14339" max="14339" width="34.453125" style="18" customWidth="1"/>
    <col min="14340" max="14341" width="19.453125" style="18" bestFit="1" customWidth="1"/>
    <col min="14342" max="14342" width="19.7265625" style="18" customWidth="1"/>
    <col min="14343" max="14344" width="20.453125" style="18" customWidth="1"/>
    <col min="14345" max="14346" width="19.7265625" style="18" customWidth="1"/>
    <col min="14347" max="14347" width="25.26953125" style="18" customWidth="1"/>
    <col min="14348" max="14348" width="26" style="18" customWidth="1"/>
    <col min="14349" max="14349" width="22.26953125" style="18" customWidth="1"/>
    <col min="14350" max="14350" width="24.81640625" style="18" customWidth="1"/>
    <col min="14351" max="14351" width="21.1796875" style="18" customWidth="1"/>
    <col min="14352" max="14352" width="21.453125" style="18" customWidth="1"/>
    <col min="14353" max="14353" width="27.81640625" style="18" customWidth="1"/>
    <col min="14354" max="14354" width="23.453125" style="18" customWidth="1"/>
    <col min="14355" max="14355" width="21.453125" style="18" customWidth="1"/>
    <col min="14356" max="14358" width="20.7265625" style="18" customWidth="1"/>
    <col min="14359" max="14359" width="32.26953125" style="18" bestFit="1" customWidth="1"/>
    <col min="14360" max="14360" width="20.7265625" style="18" customWidth="1"/>
    <col min="14361" max="14361" width="22" style="18" customWidth="1"/>
    <col min="14362" max="14365" width="21.26953125" style="18" customWidth="1"/>
    <col min="14366" max="14366" width="22.26953125" style="18" customWidth="1"/>
    <col min="14367" max="14368" width="11.453125" style="18"/>
    <col min="14369" max="14369" width="14.81640625" style="18" bestFit="1" customWidth="1"/>
    <col min="14370" max="14594" width="11.453125" style="18"/>
    <col min="14595" max="14595" width="34.453125" style="18" customWidth="1"/>
    <col min="14596" max="14597" width="19.453125" style="18" bestFit="1" customWidth="1"/>
    <col min="14598" max="14598" width="19.7265625" style="18" customWidth="1"/>
    <col min="14599" max="14600" width="20.453125" style="18" customWidth="1"/>
    <col min="14601" max="14602" width="19.7265625" style="18" customWidth="1"/>
    <col min="14603" max="14603" width="25.26953125" style="18" customWidth="1"/>
    <col min="14604" max="14604" width="26" style="18" customWidth="1"/>
    <col min="14605" max="14605" width="22.26953125" style="18" customWidth="1"/>
    <col min="14606" max="14606" width="24.81640625" style="18" customWidth="1"/>
    <col min="14607" max="14607" width="21.1796875" style="18" customWidth="1"/>
    <col min="14608" max="14608" width="21.453125" style="18" customWidth="1"/>
    <col min="14609" max="14609" width="27.81640625" style="18" customWidth="1"/>
    <col min="14610" max="14610" width="23.453125" style="18" customWidth="1"/>
    <col min="14611" max="14611" width="21.453125" style="18" customWidth="1"/>
    <col min="14612" max="14614" width="20.7265625" style="18" customWidth="1"/>
    <col min="14615" max="14615" width="32.26953125" style="18" bestFit="1" customWidth="1"/>
    <col min="14616" max="14616" width="20.7265625" style="18" customWidth="1"/>
    <col min="14617" max="14617" width="22" style="18" customWidth="1"/>
    <col min="14618" max="14621" width="21.26953125" style="18" customWidth="1"/>
    <col min="14622" max="14622" width="22.26953125" style="18" customWidth="1"/>
    <col min="14623" max="14624" width="11.453125" style="18"/>
    <col min="14625" max="14625" width="14.81640625" style="18" bestFit="1" customWidth="1"/>
    <col min="14626" max="14850" width="11.453125" style="18"/>
    <col min="14851" max="14851" width="34.453125" style="18" customWidth="1"/>
    <col min="14852" max="14853" width="19.453125" style="18" bestFit="1" customWidth="1"/>
    <col min="14854" max="14854" width="19.7265625" style="18" customWidth="1"/>
    <col min="14855" max="14856" width="20.453125" style="18" customWidth="1"/>
    <col min="14857" max="14858" width="19.7265625" style="18" customWidth="1"/>
    <col min="14859" max="14859" width="25.26953125" style="18" customWidth="1"/>
    <col min="14860" max="14860" width="26" style="18" customWidth="1"/>
    <col min="14861" max="14861" width="22.26953125" style="18" customWidth="1"/>
    <col min="14862" max="14862" width="24.81640625" style="18" customWidth="1"/>
    <col min="14863" max="14863" width="21.1796875" style="18" customWidth="1"/>
    <col min="14864" max="14864" width="21.453125" style="18" customWidth="1"/>
    <col min="14865" max="14865" width="27.81640625" style="18" customWidth="1"/>
    <col min="14866" max="14866" width="23.453125" style="18" customWidth="1"/>
    <col min="14867" max="14867" width="21.453125" style="18" customWidth="1"/>
    <col min="14868" max="14870" width="20.7265625" style="18" customWidth="1"/>
    <col min="14871" max="14871" width="32.26953125" style="18" bestFit="1" customWidth="1"/>
    <col min="14872" max="14872" width="20.7265625" style="18" customWidth="1"/>
    <col min="14873" max="14873" width="22" style="18" customWidth="1"/>
    <col min="14874" max="14877" width="21.26953125" style="18" customWidth="1"/>
    <col min="14878" max="14878" width="22.26953125" style="18" customWidth="1"/>
    <col min="14879" max="14880" width="11.453125" style="18"/>
    <col min="14881" max="14881" width="14.81640625" style="18" bestFit="1" customWidth="1"/>
    <col min="14882" max="15106" width="11.453125" style="18"/>
    <col min="15107" max="15107" width="34.453125" style="18" customWidth="1"/>
    <col min="15108" max="15109" width="19.453125" style="18" bestFit="1" customWidth="1"/>
    <col min="15110" max="15110" width="19.7265625" style="18" customWidth="1"/>
    <col min="15111" max="15112" width="20.453125" style="18" customWidth="1"/>
    <col min="15113" max="15114" width="19.7265625" style="18" customWidth="1"/>
    <col min="15115" max="15115" width="25.26953125" style="18" customWidth="1"/>
    <col min="15116" max="15116" width="26" style="18" customWidth="1"/>
    <col min="15117" max="15117" width="22.26953125" style="18" customWidth="1"/>
    <col min="15118" max="15118" width="24.81640625" style="18" customWidth="1"/>
    <col min="15119" max="15119" width="21.1796875" style="18" customWidth="1"/>
    <col min="15120" max="15120" width="21.453125" style="18" customWidth="1"/>
    <col min="15121" max="15121" width="27.81640625" style="18" customWidth="1"/>
    <col min="15122" max="15122" width="23.453125" style="18" customWidth="1"/>
    <col min="15123" max="15123" width="21.453125" style="18" customWidth="1"/>
    <col min="15124" max="15126" width="20.7265625" style="18" customWidth="1"/>
    <col min="15127" max="15127" width="32.26953125" style="18" bestFit="1" customWidth="1"/>
    <col min="15128" max="15128" width="20.7265625" style="18" customWidth="1"/>
    <col min="15129" max="15129" width="22" style="18" customWidth="1"/>
    <col min="15130" max="15133" width="21.26953125" style="18" customWidth="1"/>
    <col min="15134" max="15134" width="22.26953125" style="18" customWidth="1"/>
    <col min="15135" max="15136" width="11.453125" style="18"/>
    <col min="15137" max="15137" width="14.81640625" style="18" bestFit="1" customWidth="1"/>
    <col min="15138" max="15362" width="11.453125" style="18"/>
    <col min="15363" max="15363" width="34.453125" style="18" customWidth="1"/>
    <col min="15364" max="15365" width="19.453125" style="18" bestFit="1" customWidth="1"/>
    <col min="15366" max="15366" width="19.7265625" style="18" customWidth="1"/>
    <col min="15367" max="15368" width="20.453125" style="18" customWidth="1"/>
    <col min="15369" max="15370" width="19.7265625" style="18" customWidth="1"/>
    <col min="15371" max="15371" width="25.26953125" style="18" customWidth="1"/>
    <col min="15372" max="15372" width="26" style="18" customWidth="1"/>
    <col min="15373" max="15373" width="22.26953125" style="18" customWidth="1"/>
    <col min="15374" max="15374" width="24.81640625" style="18" customWidth="1"/>
    <col min="15375" max="15375" width="21.1796875" style="18" customWidth="1"/>
    <col min="15376" max="15376" width="21.453125" style="18" customWidth="1"/>
    <col min="15377" max="15377" width="27.81640625" style="18" customWidth="1"/>
    <col min="15378" max="15378" width="23.453125" style="18" customWidth="1"/>
    <col min="15379" max="15379" width="21.453125" style="18" customWidth="1"/>
    <col min="15380" max="15382" width="20.7265625" style="18" customWidth="1"/>
    <col min="15383" max="15383" width="32.26953125" style="18" bestFit="1" customWidth="1"/>
    <col min="15384" max="15384" width="20.7265625" style="18" customWidth="1"/>
    <col min="15385" max="15385" width="22" style="18" customWidth="1"/>
    <col min="15386" max="15389" width="21.26953125" style="18" customWidth="1"/>
    <col min="15390" max="15390" width="22.26953125" style="18" customWidth="1"/>
    <col min="15391" max="15392" width="11.453125" style="18"/>
    <col min="15393" max="15393" width="14.81640625" style="18" bestFit="1" customWidth="1"/>
    <col min="15394" max="15618" width="11.453125" style="18"/>
    <col min="15619" max="15619" width="34.453125" style="18" customWidth="1"/>
    <col min="15620" max="15621" width="19.453125" style="18" bestFit="1" customWidth="1"/>
    <col min="15622" max="15622" width="19.7265625" style="18" customWidth="1"/>
    <col min="15623" max="15624" width="20.453125" style="18" customWidth="1"/>
    <col min="15625" max="15626" width="19.7265625" style="18" customWidth="1"/>
    <col min="15627" max="15627" width="25.26953125" style="18" customWidth="1"/>
    <col min="15628" max="15628" width="26" style="18" customWidth="1"/>
    <col min="15629" max="15629" width="22.26953125" style="18" customWidth="1"/>
    <col min="15630" max="15630" width="24.81640625" style="18" customWidth="1"/>
    <col min="15631" max="15631" width="21.1796875" style="18" customWidth="1"/>
    <col min="15632" max="15632" width="21.453125" style="18" customWidth="1"/>
    <col min="15633" max="15633" width="27.81640625" style="18" customWidth="1"/>
    <col min="15634" max="15634" width="23.453125" style="18" customWidth="1"/>
    <col min="15635" max="15635" width="21.453125" style="18" customWidth="1"/>
    <col min="15636" max="15638" width="20.7265625" style="18" customWidth="1"/>
    <col min="15639" max="15639" width="32.26953125" style="18" bestFit="1" customWidth="1"/>
    <col min="15640" max="15640" width="20.7265625" style="18" customWidth="1"/>
    <col min="15641" max="15641" width="22" style="18" customWidth="1"/>
    <col min="15642" max="15645" width="21.26953125" style="18" customWidth="1"/>
    <col min="15646" max="15646" width="22.26953125" style="18" customWidth="1"/>
    <col min="15647" max="15648" width="11.453125" style="18"/>
    <col min="15649" max="15649" width="14.81640625" style="18" bestFit="1" customWidth="1"/>
    <col min="15650" max="15874" width="11.453125" style="18"/>
    <col min="15875" max="15875" width="34.453125" style="18" customWidth="1"/>
    <col min="15876" max="15877" width="19.453125" style="18" bestFit="1" customWidth="1"/>
    <col min="15878" max="15878" width="19.7265625" style="18" customWidth="1"/>
    <col min="15879" max="15880" width="20.453125" style="18" customWidth="1"/>
    <col min="15881" max="15882" width="19.7265625" style="18" customWidth="1"/>
    <col min="15883" max="15883" width="25.26953125" style="18" customWidth="1"/>
    <col min="15884" max="15884" width="26" style="18" customWidth="1"/>
    <col min="15885" max="15885" width="22.26953125" style="18" customWidth="1"/>
    <col min="15886" max="15886" width="24.81640625" style="18" customWidth="1"/>
    <col min="15887" max="15887" width="21.1796875" style="18" customWidth="1"/>
    <col min="15888" max="15888" width="21.453125" style="18" customWidth="1"/>
    <col min="15889" max="15889" width="27.81640625" style="18" customWidth="1"/>
    <col min="15890" max="15890" width="23.453125" style="18" customWidth="1"/>
    <col min="15891" max="15891" width="21.453125" style="18" customWidth="1"/>
    <col min="15892" max="15894" width="20.7265625" style="18" customWidth="1"/>
    <col min="15895" max="15895" width="32.26953125" style="18" bestFit="1" customWidth="1"/>
    <col min="15896" max="15896" width="20.7265625" style="18" customWidth="1"/>
    <col min="15897" max="15897" width="22" style="18" customWidth="1"/>
    <col min="15898" max="15901" width="21.26953125" style="18" customWidth="1"/>
    <col min="15902" max="15902" width="22.26953125" style="18" customWidth="1"/>
    <col min="15903" max="15904" width="11.453125" style="18"/>
    <col min="15905" max="15905" width="14.81640625" style="18" bestFit="1" customWidth="1"/>
    <col min="15906" max="16130" width="11.453125" style="18"/>
    <col min="16131" max="16131" width="34.453125" style="18" customWidth="1"/>
    <col min="16132" max="16133" width="19.453125" style="18" bestFit="1" customWidth="1"/>
    <col min="16134" max="16134" width="19.7265625" style="18" customWidth="1"/>
    <col min="16135" max="16136" width="20.453125" style="18" customWidth="1"/>
    <col min="16137" max="16138" width="19.7265625" style="18" customWidth="1"/>
    <col min="16139" max="16139" width="25.26953125" style="18" customWidth="1"/>
    <col min="16140" max="16140" width="26" style="18" customWidth="1"/>
    <col min="16141" max="16141" width="22.26953125" style="18" customWidth="1"/>
    <col min="16142" max="16142" width="24.81640625" style="18" customWidth="1"/>
    <col min="16143" max="16143" width="21.1796875" style="18" customWidth="1"/>
    <col min="16144" max="16144" width="21.453125" style="18" customWidth="1"/>
    <col min="16145" max="16145" width="27.81640625" style="18" customWidth="1"/>
    <col min="16146" max="16146" width="23.453125" style="18" customWidth="1"/>
    <col min="16147" max="16147" width="21.453125" style="18" customWidth="1"/>
    <col min="16148" max="16150" width="20.7265625" style="18" customWidth="1"/>
    <col min="16151" max="16151" width="32.26953125" style="18" bestFit="1" customWidth="1"/>
    <col min="16152" max="16152" width="20.7265625" style="18" customWidth="1"/>
    <col min="16153" max="16153" width="22" style="18" customWidth="1"/>
    <col min="16154" max="16157" width="21.26953125" style="18" customWidth="1"/>
    <col min="16158" max="16158" width="22.26953125" style="18" customWidth="1"/>
    <col min="16159" max="16160" width="11.453125" style="18"/>
    <col min="16161" max="16161" width="14.81640625" style="18" bestFit="1" customWidth="1"/>
    <col min="16162" max="16384" width="11.453125" style="18"/>
  </cols>
  <sheetData>
    <row r="1" spans="1:30" s="3" customFormat="1" ht="29.5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29.5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29.5" x14ac:dyDescent="0.35">
      <c r="A3" s="306" t="s">
        <v>0</v>
      </c>
      <c r="B3" s="306"/>
      <c r="C3" s="306"/>
      <c r="D3" s="281"/>
      <c r="E3" s="281"/>
      <c r="F3" s="281"/>
      <c r="G3" s="281"/>
      <c r="H3" s="281"/>
      <c r="I3" s="281"/>
      <c r="J3" s="281"/>
      <c r="K3" s="281"/>
      <c r="L3" s="281"/>
      <c r="M3" s="281"/>
      <c r="N3" s="281"/>
      <c r="O3" s="281"/>
      <c r="P3" s="281"/>
      <c r="Q3" s="281"/>
      <c r="R3" s="281"/>
      <c r="S3" s="281"/>
      <c r="T3" s="281"/>
      <c r="U3" s="281"/>
      <c r="V3" s="281"/>
      <c r="W3" s="281"/>
      <c r="X3" s="281"/>
      <c r="Y3" s="2"/>
      <c r="Z3" s="2"/>
      <c r="AA3" s="2"/>
      <c r="AB3" s="2"/>
      <c r="AC3" s="2"/>
      <c r="AD3" s="281"/>
    </row>
    <row r="4" spans="1:30" s="3" customFormat="1" ht="29.5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29.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29.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29.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29.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5" x14ac:dyDescent="0.35">
      <c r="A9" s="281" t="s">
        <v>1</v>
      </c>
      <c r="B9" s="281"/>
      <c r="C9" s="281"/>
      <c r="D9" s="1"/>
      <c r="E9" s="293" t="s">
        <v>2</v>
      </c>
      <c r="F9" s="293"/>
      <c r="G9" s="293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293"/>
      <c r="S9" s="293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35">
      <c r="A10" s="281"/>
      <c r="B10" s="281"/>
      <c r="C10" s="28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5" x14ac:dyDescent="0.35">
      <c r="A11" s="281" t="s">
        <v>4</v>
      </c>
      <c r="B11" s="281"/>
      <c r="C11" s="281"/>
      <c r="D11" s="1"/>
      <c r="E11" s="282">
        <v>2</v>
      </c>
      <c r="F11" s="1"/>
      <c r="G11" s="1"/>
      <c r="H11" s="1"/>
      <c r="I11" s="1"/>
      <c r="J11" s="1"/>
      <c r="K11" s="294" t="s">
        <v>66</v>
      </c>
      <c r="L11" s="294"/>
      <c r="M11" s="283"/>
      <c r="N11" s="283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5" x14ac:dyDescent="0.35">
      <c r="A12" s="281"/>
      <c r="B12" s="281"/>
      <c r="C12" s="281"/>
      <c r="D12" s="1"/>
      <c r="E12" s="5"/>
      <c r="F12" s="1"/>
      <c r="G12" s="1"/>
      <c r="H12" s="1"/>
      <c r="I12" s="1"/>
      <c r="J12" s="1"/>
      <c r="K12" s="283"/>
      <c r="L12" s="283"/>
      <c r="M12" s="283"/>
      <c r="N12" s="283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5" x14ac:dyDescent="0.35">
      <c r="A13" s="281"/>
      <c r="B13" s="281"/>
      <c r="C13" s="281"/>
      <c r="D13" s="281"/>
      <c r="E13" s="281"/>
      <c r="F13" s="281"/>
      <c r="G13" s="281"/>
      <c r="H13" s="281"/>
      <c r="I13" s="281"/>
      <c r="J13" s="281"/>
      <c r="K13" s="281"/>
      <c r="L13" s="283"/>
      <c r="M13" s="283"/>
      <c r="N13" s="283"/>
      <c r="O13" s="283"/>
      <c r="P13" s="283"/>
      <c r="Q13" s="283"/>
      <c r="R13" s="283"/>
      <c r="S13" s="283"/>
      <c r="T13" s="283"/>
      <c r="U13" s="283"/>
      <c r="V13" s="283"/>
      <c r="W13" s="1"/>
      <c r="X13" s="1"/>
      <c r="Y13" s="1"/>
    </row>
    <row r="14" spans="1:30" s="3" customFormat="1" ht="25.5" thickBot="1" x14ac:dyDescent="0.4">
      <c r="A14" s="281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5.5" thickBot="1" x14ac:dyDescent="0.4">
      <c r="A15" s="88" t="s">
        <v>7</v>
      </c>
      <c r="B15" s="307" t="s">
        <v>25</v>
      </c>
      <c r="C15" s="308"/>
      <c r="D15" s="308"/>
      <c r="E15" s="308"/>
      <c r="F15" s="308"/>
      <c r="G15" s="308"/>
      <c r="H15" s="308"/>
      <c r="I15" s="308"/>
      <c r="J15" s="308"/>
      <c r="K15" s="308"/>
      <c r="L15" s="308"/>
      <c r="M15" s="309"/>
      <c r="N15" s="310" t="s">
        <v>8</v>
      </c>
      <c r="O15" s="311"/>
      <c r="P15" s="311"/>
      <c r="Q15" s="311"/>
      <c r="R15" s="311"/>
      <c r="S15" s="311"/>
      <c r="T15" s="311"/>
      <c r="U15" s="311"/>
      <c r="V15" s="312"/>
      <c r="W15" s="12"/>
    </row>
    <row r="16" spans="1:30" ht="40" customHeight="1" x14ac:dyDescent="0.35">
      <c r="A16" s="89" t="s">
        <v>9</v>
      </c>
      <c r="B16" s="135"/>
      <c r="C16" s="136"/>
      <c r="D16" s="137"/>
      <c r="E16" s="136"/>
      <c r="F16" s="136"/>
      <c r="G16" s="136"/>
      <c r="H16" s="137"/>
      <c r="I16" s="137"/>
      <c r="J16" s="137"/>
      <c r="K16" s="136"/>
      <c r="L16" s="136"/>
      <c r="M16" s="136"/>
      <c r="N16" s="129"/>
      <c r="O16" s="130"/>
      <c r="P16" s="130"/>
      <c r="Q16" s="130"/>
      <c r="R16" s="130"/>
      <c r="S16" s="130"/>
      <c r="T16" s="130"/>
      <c r="U16" s="130"/>
      <c r="V16" s="131"/>
      <c r="W16" s="17" t="s">
        <v>10</v>
      </c>
      <c r="Y16" s="19"/>
      <c r="Z16" s="19"/>
    </row>
    <row r="17" spans="1:32" ht="40" customHeight="1" x14ac:dyDescent="0.35">
      <c r="A17" s="90" t="s">
        <v>11</v>
      </c>
      <c r="B17" s="14">
        <v>1</v>
      </c>
      <c r="C17" s="20">
        <v>2</v>
      </c>
      <c r="D17" s="20">
        <v>3</v>
      </c>
      <c r="E17" s="20">
        <v>4</v>
      </c>
      <c r="F17" s="20">
        <v>5</v>
      </c>
      <c r="G17" s="20">
        <v>6</v>
      </c>
      <c r="H17" s="20">
        <v>7</v>
      </c>
      <c r="I17" s="20">
        <v>8</v>
      </c>
      <c r="J17" s="20">
        <v>9</v>
      </c>
      <c r="K17" s="20">
        <v>10</v>
      </c>
      <c r="L17" s="20">
        <v>11</v>
      </c>
      <c r="M17" s="20">
        <v>12</v>
      </c>
      <c r="N17" s="14">
        <v>1</v>
      </c>
      <c r="O17" s="20">
        <v>2</v>
      </c>
      <c r="P17" s="20">
        <v>3</v>
      </c>
      <c r="Q17" s="20">
        <v>4</v>
      </c>
      <c r="R17" s="20">
        <v>5</v>
      </c>
      <c r="S17" s="20">
        <v>6</v>
      </c>
      <c r="T17" s="20">
        <v>7</v>
      </c>
      <c r="U17" s="20">
        <v>8</v>
      </c>
      <c r="V17" s="21">
        <v>9</v>
      </c>
      <c r="W17" s="17"/>
      <c r="Y17" s="2"/>
      <c r="Z17" s="19"/>
    </row>
    <row r="18" spans="1:32" ht="40" customHeight="1" x14ac:dyDescent="0.35">
      <c r="A18" s="91" t="s">
        <v>12</v>
      </c>
      <c r="B18" s="22">
        <v>50.099407407407405</v>
      </c>
      <c r="C18" s="23">
        <v>34.927407407407408</v>
      </c>
      <c r="D18" s="23">
        <v>34.806074074074075</v>
      </c>
      <c r="E18" s="23">
        <v>42.591888888888896</v>
      </c>
      <c r="F18" s="23">
        <v>42.684314814814826</v>
      </c>
      <c r="G18" s="23">
        <v>48.842222222222212</v>
      </c>
      <c r="H18" s="23">
        <v>48.933351851851853</v>
      </c>
      <c r="I18" s="23">
        <v>39.607037037037038</v>
      </c>
      <c r="J18" s="23">
        <v>39.739259259259256</v>
      </c>
      <c r="K18" s="23">
        <v>53.376444444444438</v>
      </c>
      <c r="L18" s="23">
        <v>29.100999999999999</v>
      </c>
      <c r="M18" s="23">
        <v>26.654888888888895</v>
      </c>
      <c r="N18" s="22">
        <v>15.747999999999999</v>
      </c>
      <c r="O18" s="23">
        <v>34.969666666666662</v>
      </c>
      <c r="P18" s="23">
        <v>48.815555555555555</v>
      </c>
      <c r="Q18" s="23">
        <v>58.215555555555568</v>
      </c>
      <c r="R18" s="23">
        <v>63.778777777777783</v>
      </c>
      <c r="S18" s="23">
        <v>55.568666666666672</v>
      </c>
      <c r="T18" s="23">
        <v>49.822000000000003</v>
      </c>
      <c r="U18" s="23">
        <v>33.074888888888893</v>
      </c>
      <c r="V18" s="24">
        <v>33.004888888888892</v>
      </c>
      <c r="W18" s="25">
        <f t="shared" ref="W18:W25" si="0">SUM(B18:V18)</f>
        <v>884.36129629629636</v>
      </c>
      <c r="X18" s="138"/>
      <c r="Y18" s="2"/>
      <c r="Z18" s="19"/>
    </row>
    <row r="19" spans="1:32" ht="40" customHeight="1" x14ac:dyDescent="0.35">
      <c r="A19" s="92" t="s">
        <v>13</v>
      </c>
      <c r="B19" s="22">
        <v>50.099407407407405</v>
      </c>
      <c r="C19" s="23">
        <v>34.927407407407408</v>
      </c>
      <c r="D19" s="23">
        <v>34.806074074074075</v>
      </c>
      <c r="E19" s="23">
        <v>42.591888888888896</v>
      </c>
      <c r="F19" s="23">
        <v>42.684314814814826</v>
      </c>
      <c r="G19" s="23">
        <v>48.842222222222212</v>
      </c>
      <c r="H19" s="23">
        <v>48.933351851851853</v>
      </c>
      <c r="I19" s="23">
        <v>39.607037037037038</v>
      </c>
      <c r="J19" s="23">
        <v>39.739259259259256</v>
      </c>
      <c r="K19" s="23">
        <v>53.376444444444438</v>
      </c>
      <c r="L19" s="23">
        <v>29.100999999999999</v>
      </c>
      <c r="M19" s="23">
        <v>26.654888888888895</v>
      </c>
      <c r="N19" s="22">
        <v>15.747999999999999</v>
      </c>
      <c r="O19" s="23">
        <v>34.969666666666662</v>
      </c>
      <c r="P19" s="23">
        <v>48.815555555555555</v>
      </c>
      <c r="Q19" s="23">
        <v>58.215555555555568</v>
      </c>
      <c r="R19" s="23">
        <v>63.778777777777783</v>
      </c>
      <c r="S19" s="23">
        <v>55.568666666666672</v>
      </c>
      <c r="T19" s="23">
        <v>49.822000000000003</v>
      </c>
      <c r="U19" s="23">
        <v>33.074888888888893</v>
      </c>
      <c r="V19" s="24">
        <v>33.004888888888892</v>
      </c>
      <c r="W19" s="25">
        <f t="shared" si="0"/>
        <v>884.36129629629636</v>
      </c>
      <c r="Y19" s="2"/>
      <c r="Z19" s="19"/>
    </row>
    <row r="20" spans="1:32" ht="39.75" customHeight="1" x14ac:dyDescent="0.35">
      <c r="A20" s="91" t="s">
        <v>14</v>
      </c>
      <c r="B20" s="76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2"/>
      <c r="O20" s="23"/>
      <c r="P20" s="23"/>
      <c r="Q20" s="23"/>
      <c r="R20" s="23"/>
      <c r="S20" s="23"/>
      <c r="T20" s="23"/>
      <c r="U20" s="23"/>
      <c r="V20" s="24"/>
      <c r="W20" s="25">
        <f t="shared" si="0"/>
        <v>0</v>
      </c>
      <c r="Y20" s="2"/>
      <c r="Z20" s="19"/>
    </row>
    <row r="21" spans="1:32" ht="40" customHeight="1" x14ac:dyDescent="0.35">
      <c r="A21" s="92" t="s">
        <v>15</v>
      </c>
      <c r="B21" s="22">
        <v>51.6748950617284</v>
      </c>
      <c r="C21" s="23">
        <v>36.187061728395065</v>
      </c>
      <c r="D21" s="23">
        <v>36.141950617283953</v>
      </c>
      <c r="E21" s="23">
        <v>44.258407407407411</v>
      </c>
      <c r="F21" s="23">
        <v>44.321623456790114</v>
      </c>
      <c r="G21" s="23">
        <v>50.61601851851853</v>
      </c>
      <c r="H21" s="23">
        <v>50.800265432098769</v>
      </c>
      <c r="I21" s="23">
        <v>41.299308641975308</v>
      </c>
      <c r="J21" s="23">
        <v>41.45382716049383</v>
      </c>
      <c r="K21" s="23">
        <v>56.283703703703701</v>
      </c>
      <c r="L21" s="23">
        <v>30.698333333333334</v>
      </c>
      <c r="M21" s="23">
        <v>27.949407407407403</v>
      </c>
      <c r="N21" s="22">
        <v>16.922666666666665</v>
      </c>
      <c r="O21" s="23">
        <v>37.940388888888897</v>
      </c>
      <c r="P21" s="23">
        <v>52.9262962962963</v>
      </c>
      <c r="Q21" s="23">
        <v>61.555629629629628</v>
      </c>
      <c r="R21" s="23">
        <v>67.049481481481479</v>
      </c>
      <c r="S21" s="23">
        <v>58.42488888888888</v>
      </c>
      <c r="T21" s="23">
        <v>52.362666666666676</v>
      </c>
      <c r="U21" s="23">
        <v>33.331740740740742</v>
      </c>
      <c r="V21" s="24">
        <v>32.946740740740729</v>
      </c>
      <c r="W21" s="25">
        <f t="shared" si="0"/>
        <v>925.14530246913591</v>
      </c>
      <c r="Y21" s="2"/>
      <c r="Z21" s="19"/>
    </row>
    <row r="22" spans="1:32" ht="40" customHeight="1" x14ac:dyDescent="0.35">
      <c r="A22" s="91" t="s">
        <v>16</v>
      </c>
      <c r="B22" s="22">
        <v>51.6748950617284</v>
      </c>
      <c r="C22" s="23">
        <v>36.187061728395065</v>
      </c>
      <c r="D22" s="23">
        <v>36.141950617283953</v>
      </c>
      <c r="E22" s="23">
        <v>44.258407407407411</v>
      </c>
      <c r="F22" s="23">
        <v>44.321623456790114</v>
      </c>
      <c r="G22" s="23">
        <v>50.61601851851853</v>
      </c>
      <c r="H22" s="23">
        <v>50.800265432098769</v>
      </c>
      <c r="I22" s="23">
        <v>41.299308641975308</v>
      </c>
      <c r="J22" s="23">
        <v>41.45382716049383</v>
      </c>
      <c r="K22" s="23">
        <v>56.283703703703701</v>
      </c>
      <c r="L22" s="23">
        <v>30.698333333333334</v>
      </c>
      <c r="M22" s="23">
        <v>27.949407407407403</v>
      </c>
      <c r="N22" s="22">
        <v>16.922666666666665</v>
      </c>
      <c r="O22" s="23">
        <v>37.940388888888897</v>
      </c>
      <c r="P22" s="23">
        <v>52.9262962962963</v>
      </c>
      <c r="Q22" s="23">
        <v>61.555629629629628</v>
      </c>
      <c r="R22" s="23">
        <v>67.049481481481479</v>
      </c>
      <c r="S22" s="23">
        <v>58.42488888888888</v>
      </c>
      <c r="T22" s="23">
        <v>52.362666666666676</v>
      </c>
      <c r="U22" s="23">
        <v>33.331740740740742</v>
      </c>
      <c r="V22" s="24">
        <v>32.946740740740729</v>
      </c>
      <c r="W22" s="25">
        <f t="shared" si="0"/>
        <v>925.14530246913591</v>
      </c>
      <c r="Y22" s="2"/>
      <c r="Z22" s="19"/>
    </row>
    <row r="23" spans="1:32" ht="40" customHeight="1" x14ac:dyDescent="0.35">
      <c r="A23" s="92" t="s">
        <v>17</v>
      </c>
      <c r="B23" s="22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2"/>
      <c r="O23" s="23"/>
      <c r="P23" s="23"/>
      <c r="Q23" s="23"/>
      <c r="R23" s="23"/>
      <c r="S23" s="23"/>
      <c r="T23" s="23"/>
      <c r="U23" s="23"/>
      <c r="V23" s="24"/>
      <c r="W23" s="25">
        <f t="shared" si="0"/>
        <v>0</v>
      </c>
      <c r="Y23" s="2"/>
      <c r="Z23" s="19"/>
    </row>
    <row r="24" spans="1:32" ht="40" customHeight="1" x14ac:dyDescent="0.35">
      <c r="A24" s="91" t="s">
        <v>18</v>
      </c>
      <c r="B24" s="22">
        <v>51.6748950617284</v>
      </c>
      <c r="C24" s="23">
        <v>36.187061728395065</v>
      </c>
      <c r="D24" s="23">
        <v>36.141950617283953</v>
      </c>
      <c r="E24" s="23">
        <v>44.258407407407411</v>
      </c>
      <c r="F24" s="23">
        <v>44.321623456790114</v>
      </c>
      <c r="G24" s="23">
        <v>50.61601851851853</v>
      </c>
      <c r="H24" s="23">
        <v>50.800265432098769</v>
      </c>
      <c r="I24" s="23">
        <v>41.299308641975308</v>
      </c>
      <c r="J24" s="23">
        <v>41.45382716049383</v>
      </c>
      <c r="K24" s="23">
        <v>56.283703703703701</v>
      </c>
      <c r="L24" s="23">
        <v>30.698333333333334</v>
      </c>
      <c r="M24" s="23">
        <v>27.949407407407403</v>
      </c>
      <c r="N24" s="22">
        <v>16.922666666666665</v>
      </c>
      <c r="O24" s="23">
        <v>37.940388888888897</v>
      </c>
      <c r="P24" s="23">
        <v>52.9262962962963</v>
      </c>
      <c r="Q24" s="23">
        <v>61.555629629629628</v>
      </c>
      <c r="R24" s="23">
        <v>67.049481481481479</v>
      </c>
      <c r="S24" s="23">
        <v>58.42488888888888</v>
      </c>
      <c r="T24" s="23">
        <v>52.362666666666676</v>
      </c>
      <c r="U24" s="23">
        <v>33.331740740740742</v>
      </c>
      <c r="V24" s="24">
        <v>32.946740740740729</v>
      </c>
      <c r="W24" s="25">
        <f t="shared" si="0"/>
        <v>925.14530246913591</v>
      </c>
      <c r="Y24" s="2"/>
    </row>
    <row r="25" spans="1:32" ht="41.5" customHeight="1" x14ac:dyDescent="0.35">
      <c r="A25" s="92" t="s">
        <v>10</v>
      </c>
      <c r="B25" s="26">
        <f t="shared" ref="B25:M25" si="1">SUM(B18:B24)</f>
        <v>255.2235</v>
      </c>
      <c r="C25" s="27">
        <f t="shared" si="1"/>
        <v>178.416</v>
      </c>
      <c r="D25" s="27">
        <f t="shared" si="1"/>
        <v>178.03800000000001</v>
      </c>
      <c r="E25" s="27">
        <f t="shared" si="1"/>
        <v>217.95900000000003</v>
      </c>
      <c r="F25" s="27">
        <f t="shared" si="1"/>
        <v>218.33350000000002</v>
      </c>
      <c r="G25" s="27">
        <f t="shared" si="1"/>
        <v>249.53250000000003</v>
      </c>
      <c r="H25" s="27">
        <f t="shared" si="1"/>
        <v>250.26750000000001</v>
      </c>
      <c r="I25" s="27">
        <f t="shared" si="1"/>
        <v>203.11199999999999</v>
      </c>
      <c r="J25" s="27">
        <f t="shared" si="1"/>
        <v>203.84</v>
      </c>
      <c r="K25" s="27">
        <f t="shared" si="1"/>
        <v>275.60399999999998</v>
      </c>
      <c r="L25" s="27">
        <f t="shared" si="1"/>
        <v>150.297</v>
      </c>
      <c r="M25" s="27">
        <f t="shared" si="1"/>
        <v>137.15799999999999</v>
      </c>
      <c r="N25" s="26">
        <f>SUM(N18:N24)</f>
        <v>82.263999999999982</v>
      </c>
      <c r="O25" s="27">
        <f t="shared" ref="O25:Q25" si="2">SUM(O18:O24)</f>
        <v>183.76050000000001</v>
      </c>
      <c r="P25" s="27">
        <f t="shared" si="2"/>
        <v>256.41000000000003</v>
      </c>
      <c r="Q25" s="27">
        <f t="shared" si="2"/>
        <v>301.09800000000001</v>
      </c>
      <c r="R25" s="27">
        <f>SUM(R18:R24)</f>
        <v>328.70600000000002</v>
      </c>
      <c r="S25" s="27">
        <f t="shared" ref="S25:V25" si="3">SUM(S18:S24)</f>
        <v>286.41199999999998</v>
      </c>
      <c r="T25" s="27">
        <f t="shared" si="3"/>
        <v>256.73200000000003</v>
      </c>
      <c r="U25" s="27">
        <f t="shared" si="3"/>
        <v>166.14500000000001</v>
      </c>
      <c r="V25" s="28">
        <f t="shared" si="3"/>
        <v>164.84999999999997</v>
      </c>
      <c r="W25" s="25">
        <f t="shared" si="0"/>
        <v>4544.1585000000005</v>
      </c>
    </row>
    <row r="26" spans="1:32" s="2" customFormat="1" ht="36.75" customHeight="1" x14ac:dyDescent="0.35">
      <c r="A26" s="93" t="s">
        <v>19</v>
      </c>
      <c r="B26" s="29">
        <v>54.5</v>
      </c>
      <c r="C26" s="30">
        <v>54</v>
      </c>
      <c r="D26" s="30">
        <v>54</v>
      </c>
      <c r="E26" s="30">
        <v>53.5</v>
      </c>
      <c r="F26" s="30">
        <v>53.5</v>
      </c>
      <c r="G26" s="30">
        <v>52.5</v>
      </c>
      <c r="H26" s="30">
        <v>52.5</v>
      </c>
      <c r="I26" s="30">
        <v>52</v>
      </c>
      <c r="J26" s="30">
        <v>52</v>
      </c>
      <c r="K26" s="30">
        <v>51</v>
      </c>
      <c r="L26" s="30">
        <v>51</v>
      </c>
      <c r="M26" s="30">
        <v>50.5</v>
      </c>
      <c r="N26" s="29">
        <v>56.5</v>
      </c>
      <c r="O26" s="30">
        <v>55.5</v>
      </c>
      <c r="P26" s="30">
        <v>55.5</v>
      </c>
      <c r="Q26" s="30">
        <v>53.5</v>
      </c>
      <c r="R26" s="30">
        <v>53</v>
      </c>
      <c r="S26" s="30">
        <v>53</v>
      </c>
      <c r="T26" s="30">
        <v>53</v>
      </c>
      <c r="U26" s="30">
        <v>50.5</v>
      </c>
      <c r="V26" s="31">
        <v>50</v>
      </c>
      <c r="W26" s="32">
        <f>+((W25/W27)/7)*1000</f>
        <v>52.898101368970018</v>
      </c>
    </row>
    <row r="27" spans="1:32" s="2" customFormat="1" ht="33" customHeight="1" x14ac:dyDescent="0.35">
      <c r="A27" s="94" t="s">
        <v>20</v>
      </c>
      <c r="B27" s="33">
        <v>669</v>
      </c>
      <c r="C27" s="34">
        <v>472</v>
      </c>
      <c r="D27" s="34">
        <v>471</v>
      </c>
      <c r="E27" s="34">
        <v>582</v>
      </c>
      <c r="F27" s="34">
        <v>583</v>
      </c>
      <c r="G27" s="34">
        <v>679</v>
      </c>
      <c r="H27" s="34">
        <v>681</v>
      </c>
      <c r="I27" s="34">
        <v>558</v>
      </c>
      <c r="J27" s="34">
        <v>560</v>
      </c>
      <c r="K27" s="34">
        <v>772</v>
      </c>
      <c r="L27" s="34">
        <v>421</v>
      </c>
      <c r="M27" s="34">
        <v>388</v>
      </c>
      <c r="N27" s="33">
        <v>208</v>
      </c>
      <c r="O27" s="34">
        <v>473</v>
      </c>
      <c r="P27" s="34">
        <v>660</v>
      </c>
      <c r="Q27" s="34">
        <v>804</v>
      </c>
      <c r="R27" s="34">
        <v>886</v>
      </c>
      <c r="S27" s="34">
        <v>772</v>
      </c>
      <c r="T27" s="34">
        <v>692</v>
      </c>
      <c r="U27" s="34">
        <v>470</v>
      </c>
      <c r="V27" s="35">
        <v>471</v>
      </c>
      <c r="W27" s="36">
        <f>SUM(B27:V27)</f>
        <v>12272</v>
      </c>
      <c r="X27" s="2">
        <f>((W25*1000)/W27)/7</f>
        <v>52.898101368970011</v>
      </c>
    </row>
    <row r="28" spans="1:32" s="2" customFormat="1" ht="33" customHeight="1" x14ac:dyDescent="0.35">
      <c r="A28" s="95" t="s">
        <v>21</v>
      </c>
      <c r="B28" s="37">
        <f>((B27*B26)*7/1000-B18-B19)/3</f>
        <v>51.6748950617284</v>
      </c>
      <c r="C28" s="38">
        <f t="shared" ref="C28:V28" si="4">((C27*C26)*7/1000-C18-C19)/3</f>
        <v>36.187061728395065</v>
      </c>
      <c r="D28" s="38">
        <f t="shared" si="4"/>
        <v>36.141950617283953</v>
      </c>
      <c r="E28" s="38">
        <f t="shared" si="4"/>
        <v>44.258407407407411</v>
      </c>
      <c r="F28" s="38">
        <f t="shared" si="4"/>
        <v>44.321623456790114</v>
      </c>
      <c r="G28" s="38">
        <f t="shared" si="4"/>
        <v>50.61601851851853</v>
      </c>
      <c r="H28" s="38">
        <f t="shared" si="4"/>
        <v>50.800265432098769</v>
      </c>
      <c r="I28" s="38">
        <f t="shared" si="4"/>
        <v>41.299308641975308</v>
      </c>
      <c r="J28" s="38">
        <f t="shared" si="4"/>
        <v>41.45382716049383</v>
      </c>
      <c r="K28" s="38">
        <f t="shared" si="4"/>
        <v>56.283703703703701</v>
      </c>
      <c r="L28" s="38">
        <f t="shared" si="4"/>
        <v>30.698333333333334</v>
      </c>
      <c r="M28" s="38">
        <f t="shared" si="4"/>
        <v>27.949407407407403</v>
      </c>
      <c r="N28" s="37">
        <f t="shared" si="4"/>
        <v>16.922666666666665</v>
      </c>
      <c r="O28" s="38">
        <f t="shared" si="4"/>
        <v>37.940388888888897</v>
      </c>
      <c r="P28" s="38">
        <f t="shared" si="4"/>
        <v>52.9262962962963</v>
      </c>
      <c r="Q28" s="38">
        <f t="shared" si="4"/>
        <v>61.555629629629628</v>
      </c>
      <c r="R28" s="38">
        <f t="shared" si="4"/>
        <v>67.049481481481479</v>
      </c>
      <c r="S28" s="38">
        <f t="shared" si="4"/>
        <v>58.42488888888888</v>
      </c>
      <c r="T28" s="38">
        <f t="shared" si="4"/>
        <v>52.362666666666676</v>
      </c>
      <c r="U28" s="38">
        <f t="shared" si="4"/>
        <v>33.331740740740742</v>
      </c>
      <c r="V28" s="39">
        <f t="shared" si="4"/>
        <v>32.946740740740729</v>
      </c>
      <c r="W28" s="40"/>
    </row>
    <row r="29" spans="1:32" ht="33.75" customHeight="1" x14ac:dyDescent="0.35">
      <c r="A29" s="96" t="s">
        <v>22</v>
      </c>
      <c r="B29" s="41">
        <f t="shared" ref="B29:C29" si="5">((B27*B26)*7)/1000</f>
        <v>255.2235</v>
      </c>
      <c r="C29" s="42">
        <f t="shared" si="5"/>
        <v>178.416</v>
      </c>
      <c r="D29" s="42">
        <f>((D27*D26)*7)/1000</f>
        <v>178.03800000000001</v>
      </c>
      <c r="E29" s="42">
        <f>((E27*E26)*7)/1000</f>
        <v>217.959</v>
      </c>
      <c r="F29" s="42">
        <f t="shared" ref="F29:G29" si="6">((F27*F26)*7)/1000</f>
        <v>218.33349999999999</v>
      </c>
      <c r="G29" s="42">
        <f t="shared" si="6"/>
        <v>249.5325</v>
      </c>
      <c r="H29" s="42">
        <f>((H27*H26)*7)/1000</f>
        <v>250.26750000000001</v>
      </c>
      <c r="I29" s="42">
        <f t="shared" ref="I29:J29" si="7">((I27*I26)*7)/1000</f>
        <v>203.11199999999999</v>
      </c>
      <c r="J29" s="42">
        <f t="shared" si="7"/>
        <v>203.84</v>
      </c>
      <c r="K29" s="42">
        <f>((K27*K26)*7)/1000</f>
        <v>275.60399999999998</v>
      </c>
      <c r="L29" s="42">
        <f>((L27*L26)*7)/1000</f>
        <v>150.297</v>
      </c>
      <c r="M29" s="42">
        <f t="shared" ref="M29" si="8">((M27*M26)*7)/1000</f>
        <v>137.15799999999999</v>
      </c>
      <c r="N29" s="41">
        <f>((N27*N26)*7)/1000</f>
        <v>82.263999999999996</v>
      </c>
      <c r="O29" s="42">
        <f>((O27*O26)*7)/1000</f>
        <v>183.76050000000001</v>
      </c>
      <c r="P29" s="42">
        <f t="shared" ref="P29:V29" si="9">((P27*P26)*7)/1000</f>
        <v>256.41000000000003</v>
      </c>
      <c r="Q29" s="42">
        <f t="shared" si="9"/>
        <v>301.09800000000001</v>
      </c>
      <c r="R29" s="43">
        <f t="shared" si="9"/>
        <v>328.70600000000002</v>
      </c>
      <c r="S29" s="43">
        <f t="shared" si="9"/>
        <v>286.41199999999998</v>
      </c>
      <c r="T29" s="43">
        <f t="shared" si="9"/>
        <v>256.73200000000003</v>
      </c>
      <c r="U29" s="43">
        <f t="shared" si="9"/>
        <v>166.14500000000001</v>
      </c>
      <c r="V29" s="44">
        <f t="shared" si="9"/>
        <v>164.85</v>
      </c>
      <c r="W29" s="45"/>
    </row>
    <row r="30" spans="1:32" ht="33.75" customHeight="1" thickBot="1" x14ac:dyDescent="0.4">
      <c r="A30" s="97" t="s">
        <v>23</v>
      </c>
      <c r="B30" s="46">
        <f t="shared" ref="B30:C30" si="10">+(B25/B27)/7*1000</f>
        <v>54.5</v>
      </c>
      <c r="C30" s="47">
        <f t="shared" si="10"/>
        <v>54</v>
      </c>
      <c r="D30" s="47">
        <f>+(D25/D27)/7*1000</f>
        <v>54</v>
      </c>
      <c r="E30" s="47">
        <f t="shared" ref="E30:G30" si="11">+(E25/E27)/7*1000</f>
        <v>53.500000000000007</v>
      </c>
      <c r="F30" s="47">
        <f t="shared" si="11"/>
        <v>53.5</v>
      </c>
      <c r="G30" s="47">
        <f t="shared" si="11"/>
        <v>52.500000000000007</v>
      </c>
      <c r="H30" s="47">
        <f>+(H25/H27)/7*1000</f>
        <v>52.5</v>
      </c>
      <c r="I30" s="47">
        <f t="shared" ref="I30:M30" si="12">+(I25/I27)/7*1000</f>
        <v>52</v>
      </c>
      <c r="J30" s="47">
        <f t="shared" si="12"/>
        <v>52</v>
      </c>
      <c r="K30" s="47">
        <f t="shared" si="12"/>
        <v>51</v>
      </c>
      <c r="L30" s="47">
        <f t="shared" si="12"/>
        <v>51</v>
      </c>
      <c r="M30" s="47">
        <f t="shared" si="12"/>
        <v>50.499999999999993</v>
      </c>
      <c r="N30" s="46">
        <f>+(N25/N27)/7*1000</f>
        <v>56.499999999999986</v>
      </c>
      <c r="O30" s="47">
        <f t="shared" ref="O30:V30" si="13">+(O25/O27)/7*1000</f>
        <v>55.5</v>
      </c>
      <c r="P30" s="47">
        <f t="shared" si="13"/>
        <v>55.5</v>
      </c>
      <c r="Q30" s="47">
        <f t="shared" si="13"/>
        <v>53.5</v>
      </c>
      <c r="R30" s="47">
        <f t="shared" si="13"/>
        <v>53</v>
      </c>
      <c r="S30" s="47">
        <f t="shared" si="13"/>
        <v>53</v>
      </c>
      <c r="T30" s="47">
        <f t="shared" si="13"/>
        <v>53.000000000000007</v>
      </c>
      <c r="U30" s="47">
        <f t="shared" si="13"/>
        <v>50.5</v>
      </c>
      <c r="V30" s="48">
        <f t="shared" si="13"/>
        <v>49.999999999999986</v>
      </c>
      <c r="W30" s="49"/>
    </row>
    <row r="31" spans="1:32" ht="33.75" customHeight="1" x14ac:dyDescent="0.35">
      <c r="A31" s="50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</row>
    <row r="32" spans="1:32" ht="33.75" customHeight="1" x14ac:dyDescent="0.35">
      <c r="A32" s="50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0"/>
    </row>
    <row r="33" spans="1:30" ht="33.75" customHeight="1" x14ac:dyDescent="0.35">
      <c r="A33" s="50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0"/>
    </row>
    <row r="34" spans="1:30" ht="33.75" customHeight="1" x14ac:dyDescent="0.35">
      <c r="A34" s="50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0"/>
    </row>
    <row r="35" spans="1:30" s="2" customFormat="1" ht="33.75" customHeight="1" thickBot="1" x14ac:dyDescent="0.4"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3"/>
    </row>
    <row r="36" spans="1:30" ht="33.75" customHeight="1" x14ac:dyDescent="0.35">
      <c r="A36" s="88" t="s">
        <v>24</v>
      </c>
      <c r="B36" s="300" t="s">
        <v>8</v>
      </c>
      <c r="C36" s="301"/>
      <c r="D36" s="301"/>
      <c r="E36" s="301"/>
      <c r="F36" s="301"/>
      <c r="G36" s="301"/>
      <c r="H36" s="295"/>
      <c r="I36" s="99"/>
      <c r="J36" s="53" t="s">
        <v>26</v>
      </c>
      <c r="K36" s="107"/>
      <c r="L36" s="301" t="s">
        <v>8</v>
      </c>
      <c r="M36" s="301"/>
      <c r="N36" s="301"/>
      <c r="O36" s="301"/>
      <c r="P36" s="295"/>
      <c r="Q36" s="111"/>
      <c r="R36" s="54"/>
      <c r="S36" s="54"/>
      <c r="T36" s="3"/>
      <c r="U36" s="3"/>
      <c r="V36" s="55"/>
      <c r="W36" s="3"/>
      <c r="X36" s="54"/>
      <c r="Y36" s="54"/>
      <c r="Z36" s="54"/>
      <c r="AA36" s="3"/>
    </row>
    <row r="37" spans="1:30" ht="33.75" customHeight="1" x14ac:dyDescent="0.35">
      <c r="A37" s="89" t="s">
        <v>27</v>
      </c>
      <c r="B37" s="98"/>
      <c r="C37" s="15"/>
      <c r="D37" s="15"/>
      <c r="E37" s="15"/>
      <c r="F37" s="15"/>
      <c r="G37" s="15"/>
      <c r="H37" s="15"/>
      <c r="I37" s="100" t="s">
        <v>10</v>
      </c>
      <c r="K37" s="108"/>
      <c r="L37" s="98"/>
      <c r="M37" s="15"/>
      <c r="N37" s="15"/>
      <c r="O37" s="15"/>
      <c r="P37" s="15"/>
      <c r="Q37" s="100" t="s">
        <v>10</v>
      </c>
      <c r="R37" s="57"/>
      <c r="S37" s="57"/>
      <c r="T37" s="58"/>
      <c r="U37" s="3"/>
      <c r="V37" s="3"/>
      <c r="W37" s="55"/>
      <c r="X37" s="3"/>
      <c r="Y37" s="54"/>
      <c r="Z37" s="54"/>
      <c r="AA37" s="54"/>
    </row>
    <row r="38" spans="1:30" ht="33.75" customHeight="1" x14ac:dyDescent="0.35">
      <c r="A38" s="90" t="s">
        <v>11</v>
      </c>
      <c r="B38" s="78">
        <v>1</v>
      </c>
      <c r="C38" s="20">
        <v>2</v>
      </c>
      <c r="D38" s="20">
        <v>3</v>
      </c>
      <c r="E38" s="20">
        <v>4</v>
      </c>
      <c r="F38" s="20">
        <v>5</v>
      </c>
      <c r="G38" s="20">
        <v>6</v>
      </c>
      <c r="H38" s="20">
        <v>7</v>
      </c>
      <c r="I38" s="100"/>
      <c r="K38" s="109" t="s">
        <v>11</v>
      </c>
      <c r="L38" s="98">
        <v>1</v>
      </c>
      <c r="M38" s="56">
        <v>2</v>
      </c>
      <c r="N38" s="56">
        <v>3</v>
      </c>
      <c r="O38" s="56">
        <v>4</v>
      </c>
      <c r="P38" s="56">
        <v>5</v>
      </c>
      <c r="Q38" s="100"/>
      <c r="R38" s="57"/>
      <c r="S38" s="57"/>
      <c r="T38" s="59"/>
      <c r="U38" s="2"/>
      <c r="V38" s="60"/>
      <c r="W38" s="60"/>
      <c r="X38" s="2"/>
      <c r="Y38" s="2"/>
      <c r="Z38" s="2"/>
      <c r="AA38" s="2"/>
    </row>
    <row r="39" spans="1:30" ht="33.75" customHeight="1" x14ac:dyDescent="0.35">
      <c r="A39" s="91" t="s">
        <v>12</v>
      </c>
      <c r="B39" s="22">
        <v>20.033037037037037</v>
      </c>
      <c r="C39" s="79">
        <v>42.76111111111112</v>
      </c>
      <c r="D39" s="79">
        <v>62.064370370370362</v>
      </c>
      <c r="E39" s="79">
        <v>39.871759259259271</v>
      </c>
      <c r="F39" s="79">
        <v>39.615092592592589</v>
      </c>
      <c r="G39" s="79">
        <v>48.199629629629619</v>
      </c>
      <c r="H39" s="79">
        <v>46.305740740740738</v>
      </c>
      <c r="I39" s="101">
        <f t="shared" ref="I39:I46" si="14">SUM(B39:H39)</f>
        <v>298.85074074074072</v>
      </c>
      <c r="J39" s="138"/>
      <c r="K39" s="91" t="s">
        <v>12</v>
      </c>
      <c r="L39" s="79">
        <v>15.2</v>
      </c>
      <c r="M39" s="79">
        <v>7.9</v>
      </c>
      <c r="N39" s="79">
        <v>21.1</v>
      </c>
      <c r="O39" s="79"/>
      <c r="P39" s="79"/>
      <c r="Q39" s="101">
        <f t="shared" ref="Q39:Q46" si="15">SUM(L39:P39)</f>
        <v>44.2</v>
      </c>
      <c r="R39" s="2"/>
      <c r="S39" s="61"/>
      <c r="T39" s="62"/>
      <c r="U39" s="2"/>
      <c r="V39" s="60"/>
      <c r="W39" s="60"/>
      <c r="X39" s="2"/>
      <c r="Y39" s="2"/>
      <c r="Z39" s="2"/>
      <c r="AA39" s="2"/>
    </row>
    <row r="40" spans="1:30" ht="33.75" customHeight="1" x14ac:dyDescent="0.35">
      <c r="A40" s="92" t="s">
        <v>13</v>
      </c>
      <c r="B40" s="22">
        <v>20.033037037037037</v>
      </c>
      <c r="C40" s="79">
        <v>42.76111111111112</v>
      </c>
      <c r="D40" s="79">
        <v>62.064370370370362</v>
      </c>
      <c r="E40" s="79">
        <v>39.871759259259271</v>
      </c>
      <c r="F40" s="79">
        <v>39.615092592592589</v>
      </c>
      <c r="G40" s="79">
        <v>48.199629629629619</v>
      </c>
      <c r="H40" s="79">
        <v>46.305740740740738</v>
      </c>
      <c r="I40" s="101">
        <f t="shared" si="14"/>
        <v>298.85074074074072</v>
      </c>
      <c r="J40" s="2"/>
      <c r="K40" s="92" t="s">
        <v>13</v>
      </c>
      <c r="L40" s="79">
        <v>15.2</v>
      </c>
      <c r="M40" s="79">
        <v>7.9</v>
      </c>
      <c r="N40" s="79">
        <v>21.1</v>
      </c>
      <c r="O40" s="79"/>
      <c r="P40" s="79"/>
      <c r="Q40" s="101">
        <f t="shared" si="15"/>
        <v>44.2</v>
      </c>
      <c r="R40" s="2"/>
      <c r="S40" s="61"/>
      <c r="T40" s="59"/>
      <c r="U40" s="2"/>
      <c r="V40" s="60"/>
      <c r="W40" s="60"/>
      <c r="X40" s="2"/>
      <c r="Y40" s="2"/>
      <c r="Z40" s="2"/>
      <c r="AA40" s="2"/>
    </row>
    <row r="41" spans="1:30" ht="33.75" customHeight="1" x14ac:dyDescent="0.35">
      <c r="A41" s="91" t="s">
        <v>14</v>
      </c>
      <c r="B41" s="80"/>
      <c r="C41" s="23"/>
      <c r="D41" s="23"/>
      <c r="E41" s="23"/>
      <c r="F41" s="23"/>
      <c r="G41" s="23"/>
      <c r="H41" s="23"/>
      <c r="I41" s="101">
        <f t="shared" si="14"/>
        <v>0</v>
      </c>
      <c r="J41" s="2"/>
      <c r="K41" s="91" t="s">
        <v>14</v>
      </c>
      <c r="L41" s="79"/>
      <c r="M41" s="23"/>
      <c r="N41" s="23"/>
      <c r="O41" s="23"/>
      <c r="P41" s="23"/>
      <c r="Q41" s="101">
        <f t="shared" si="15"/>
        <v>0</v>
      </c>
      <c r="R41" s="2"/>
      <c r="S41" s="61"/>
      <c r="T41" s="52"/>
      <c r="U41" s="2"/>
      <c r="V41" s="60"/>
      <c r="W41" s="60"/>
      <c r="X41" s="2"/>
      <c r="Y41" s="2"/>
      <c r="Z41" s="2"/>
      <c r="AA41" s="2"/>
    </row>
    <row r="42" spans="1:30" ht="33.75" customHeight="1" x14ac:dyDescent="0.35">
      <c r="A42" s="92" t="s">
        <v>15</v>
      </c>
      <c r="B42" s="79">
        <v>20.808141975308644</v>
      </c>
      <c r="C42" s="79">
        <v>44.992592592592587</v>
      </c>
      <c r="D42" s="79">
        <v>66.105253086419765</v>
      </c>
      <c r="E42" s="79">
        <v>42.141327160493809</v>
      </c>
      <c r="F42" s="79">
        <v>42.31243827160494</v>
      </c>
      <c r="G42" s="79">
        <v>51.861080246913588</v>
      </c>
      <c r="H42" s="79">
        <v>50.210506172839509</v>
      </c>
      <c r="I42" s="101">
        <f t="shared" si="14"/>
        <v>318.43133950617283</v>
      </c>
      <c r="J42" s="2"/>
      <c r="K42" s="92" t="s">
        <v>15</v>
      </c>
      <c r="L42" s="79">
        <v>15.7</v>
      </c>
      <c r="M42" s="79">
        <v>8.1</v>
      </c>
      <c r="N42" s="79">
        <v>21.8</v>
      </c>
      <c r="O42" s="79"/>
      <c r="P42" s="79"/>
      <c r="Q42" s="101">
        <f t="shared" si="15"/>
        <v>45.599999999999994</v>
      </c>
      <c r="R42" s="2"/>
      <c r="S42" s="61"/>
      <c r="T42" s="52"/>
      <c r="U42" s="2"/>
      <c r="V42" s="60"/>
      <c r="W42" s="60"/>
      <c r="X42" s="2"/>
      <c r="Y42" s="2"/>
      <c r="Z42" s="2"/>
      <c r="AA42" s="2"/>
    </row>
    <row r="43" spans="1:30" ht="33.75" customHeight="1" x14ac:dyDescent="0.35">
      <c r="A43" s="91" t="s">
        <v>16</v>
      </c>
      <c r="B43" s="79">
        <v>20.808141975308644</v>
      </c>
      <c r="C43" s="79">
        <v>44.992592592592587</v>
      </c>
      <c r="D43" s="79">
        <v>66.105253086419765</v>
      </c>
      <c r="E43" s="79">
        <v>42.141327160493809</v>
      </c>
      <c r="F43" s="79">
        <v>42.31243827160494</v>
      </c>
      <c r="G43" s="79">
        <v>51.861080246913588</v>
      </c>
      <c r="H43" s="79">
        <v>50.210506172839509</v>
      </c>
      <c r="I43" s="101">
        <f t="shared" si="14"/>
        <v>318.43133950617283</v>
      </c>
      <c r="J43" s="2"/>
      <c r="K43" s="91" t="s">
        <v>16</v>
      </c>
      <c r="L43" s="79">
        <v>15.7</v>
      </c>
      <c r="M43" s="79">
        <v>8.1</v>
      </c>
      <c r="N43" s="79">
        <v>21.8</v>
      </c>
      <c r="O43" s="79"/>
      <c r="P43" s="79"/>
      <c r="Q43" s="101">
        <f t="shared" si="15"/>
        <v>45.599999999999994</v>
      </c>
      <c r="R43" s="2"/>
      <c r="S43" s="61"/>
      <c r="T43" s="52"/>
      <c r="U43" s="2"/>
      <c r="V43" s="60"/>
      <c r="W43" s="60"/>
      <c r="X43" s="2"/>
      <c r="Y43" s="2"/>
      <c r="Z43" s="2"/>
      <c r="AA43" s="2"/>
    </row>
    <row r="44" spans="1:30" ht="33.75" customHeight="1" x14ac:dyDescent="0.35">
      <c r="A44" s="92" t="s">
        <v>17</v>
      </c>
      <c r="B44" s="79"/>
      <c r="C44" s="79"/>
      <c r="D44" s="79"/>
      <c r="E44" s="79"/>
      <c r="F44" s="79"/>
      <c r="G44" s="79"/>
      <c r="H44" s="79"/>
      <c r="I44" s="101">
        <f t="shared" si="14"/>
        <v>0</v>
      </c>
      <c r="J44" s="2"/>
      <c r="K44" s="92" t="s">
        <v>17</v>
      </c>
      <c r="L44" s="79"/>
      <c r="M44" s="79"/>
      <c r="N44" s="79"/>
      <c r="O44" s="79"/>
      <c r="P44" s="79"/>
      <c r="Q44" s="101">
        <f t="shared" si="15"/>
        <v>0</v>
      </c>
      <c r="R44" s="2"/>
      <c r="S44" s="61"/>
      <c r="T44" s="52"/>
      <c r="U44" s="2"/>
      <c r="V44" s="60"/>
      <c r="W44" s="60"/>
      <c r="X44" s="2"/>
      <c r="Y44" s="2"/>
      <c r="Z44" s="2"/>
      <c r="AA44" s="2"/>
    </row>
    <row r="45" spans="1:30" ht="33.75" customHeight="1" x14ac:dyDescent="0.35">
      <c r="A45" s="91" t="s">
        <v>18</v>
      </c>
      <c r="B45" s="79">
        <v>20.808141975308644</v>
      </c>
      <c r="C45" s="79">
        <v>44.992592592592587</v>
      </c>
      <c r="D45" s="79">
        <v>66.105253086419765</v>
      </c>
      <c r="E45" s="79">
        <v>42.141327160493809</v>
      </c>
      <c r="F45" s="79">
        <v>42.31243827160494</v>
      </c>
      <c r="G45" s="79">
        <v>51.861080246913588</v>
      </c>
      <c r="H45" s="79">
        <v>50.210506172839509</v>
      </c>
      <c r="I45" s="101">
        <f t="shared" si="14"/>
        <v>318.43133950617283</v>
      </c>
      <c r="J45" s="2"/>
      <c r="K45" s="91" t="s">
        <v>18</v>
      </c>
      <c r="L45" s="79">
        <v>15.7</v>
      </c>
      <c r="M45" s="79">
        <v>8.1999999999999993</v>
      </c>
      <c r="N45" s="79">
        <v>21.9</v>
      </c>
      <c r="O45" s="79"/>
      <c r="P45" s="79"/>
      <c r="Q45" s="101">
        <f t="shared" si="15"/>
        <v>45.8</v>
      </c>
      <c r="R45" s="2"/>
      <c r="S45" s="61"/>
      <c r="T45" s="52"/>
      <c r="U45" s="2"/>
      <c r="V45" s="60"/>
      <c r="W45" s="60"/>
      <c r="X45" s="2"/>
      <c r="Y45" s="2"/>
      <c r="Z45" s="2"/>
      <c r="AA45" s="2"/>
    </row>
    <row r="46" spans="1:30" ht="33.75" customHeight="1" x14ac:dyDescent="0.35">
      <c r="A46" s="92" t="s">
        <v>10</v>
      </c>
      <c r="B46" s="81">
        <f t="shared" ref="B46:H46" si="16">SUM(B39:B45)</f>
        <v>102.4905</v>
      </c>
      <c r="C46" s="27">
        <f t="shared" si="16"/>
        <v>220.5</v>
      </c>
      <c r="D46" s="27">
        <f t="shared" si="16"/>
        <v>322.44450000000006</v>
      </c>
      <c r="E46" s="27">
        <f t="shared" si="16"/>
        <v>206.16749999999996</v>
      </c>
      <c r="F46" s="27">
        <f t="shared" si="16"/>
        <v>206.16750000000002</v>
      </c>
      <c r="G46" s="27">
        <f t="shared" si="16"/>
        <v>251.98250000000002</v>
      </c>
      <c r="H46" s="27">
        <f t="shared" si="16"/>
        <v>243.24299999999999</v>
      </c>
      <c r="I46" s="101">
        <f t="shared" si="14"/>
        <v>1552.9955</v>
      </c>
      <c r="K46" s="77" t="s">
        <v>10</v>
      </c>
      <c r="L46" s="81">
        <f>SUM(L39:L45)</f>
        <v>77.5</v>
      </c>
      <c r="M46" s="27">
        <f>SUM(M39:M45)</f>
        <v>40.200000000000003</v>
      </c>
      <c r="N46" s="27">
        <f>SUM(N39:N45)</f>
        <v>107.69999999999999</v>
      </c>
      <c r="O46" s="27">
        <f>SUM(O39:O45)</f>
        <v>0</v>
      </c>
      <c r="P46" s="27">
        <f>SUM(P39:P45)</f>
        <v>0</v>
      </c>
      <c r="Q46" s="101">
        <f t="shared" si="15"/>
        <v>225.39999999999998</v>
      </c>
      <c r="R46" s="61"/>
      <c r="S46" s="61"/>
      <c r="T46" s="2"/>
      <c r="U46" s="2"/>
      <c r="V46" s="2"/>
      <c r="W46" s="2"/>
      <c r="X46" s="2"/>
      <c r="Y46" s="2"/>
      <c r="Z46" s="2"/>
      <c r="AA46" s="2"/>
    </row>
    <row r="47" spans="1:30" ht="33.75" customHeight="1" x14ac:dyDescent="0.35">
      <c r="A47" s="93" t="s">
        <v>19</v>
      </c>
      <c r="B47" s="82">
        <v>64.5</v>
      </c>
      <c r="C47" s="30">
        <v>63</v>
      </c>
      <c r="D47" s="30">
        <v>61.5</v>
      </c>
      <c r="E47" s="30">
        <v>59.5</v>
      </c>
      <c r="F47" s="30">
        <v>59.5</v>
      </c>
      <c r="G47" s="30">
        <v>59.5</v>
      </c>
      <c r="H47" s="30">
        <v>58.5</v>
      </c>
      <c r="I47" s="102">
        <f>+((I46/I48)/7)*1000</f>
        <v>60.533833560709411</v>
      </c>
      <c r="K47" s="110" t="s">
        <v>19</v>
      </c>
      <c r="L47" s="82">
        <v>67.5</v>
      </c>
      <c r="M47" s="30">
        <v>67.5</v>
      </c>
      <c r="N47" s="30">
        <v>67.5</v>
      </c>
      <c r="O47" s="30"/>
      <c r="P47" s="30"/>
      <c r="Q47" s="102">
        <f>+((Q46/Q48)/7)*1000</f>
        <v>67.50524109014674</v>
      </c>
      <c r="R47" s="63"/>
      <c r="S47" s="63"/>
    </row>
    <row r="48" spans="1:30" ht="33.75" customHeight="1" x14ac:dyDescent="0.35">
      <c r="A48" s="94" t="s">
        <v>20</v>
      </c>
      <c r="B48" s="83">
        <v>227</v>
      </c>
      <c r="C48" s="34">
        <v>500</v>
      </c>
      <c r="D48" s="34">
        <v>749</v>
      </c>
      <c r="E48" s="34">
        <v>495</v>
      </c>
      <c r="F48" s="34">
        <v>495</v>
      </c>
      <c r="G48" s="34">
        <v>605</v>
      </c>
      <c r="H48" s="34">
        <v>594</v>
      </c>
      <c r="I48" s="103">
        <f>SUM(B48:H48)</f>
        <v>3665</v>
      </c>
      <c r="J48" s="64"/>
      <c r="K48" s="94" t="s">
        <v>20</v>
      </c>
      <c r="L48" s="106">
        <v>164</v>
      </c>
      <c r="M48" s="65">
        <v>85</v>
      </c>
      <c r="N48" s="65">
        <v>228</v>
      </c>
      <c r="O48" s="65"/>
      <c r="P48" s="65"/>
      <c r="Q48" s="112">
        <f>SUM(L48:P48)</f>
        <v>477</v>
      </c>
      <c r="R48" s="66"/>
      <c r="S48" s="66"/>
    </row>
    <row r="49" spans="1:30" ht="33.75" customHeight="1" x14ac:dyDescent="0.35">
      <c r="A49" s="95" t="s">
        <v>21</v>
      </c>
      <c r="B49" s="84">
        <f t="shared" ref="B49:H49" si="17">((B48*B47)*7/1000-B39-B40)/3</f>
        <v>20.808141975308644</v>
      </c>
      <c r="C49" s="38">
        <f t="shared" si="17"/>
        <v>44.992592592592587</v>
      </c>
      <c r="D49" s="38">
        <f t="shared" si="17"/>
        <v>66.105253086419765</v>
      </c>
      <c r="E49" s="38">
        <f t="shared" si="17"/>
        <v>42.141327160493809</v>
      </c>
      <c r="F49" s="38">
        <f t="shared" si="17"/>
        <v>42.31243827160494</v>
      </c>
      <c r="G49" s="38">
        <f t="shared" si="17"/>
        <v>51.861080246913588</v>
      </c>
      <c r="H49" s="38">
        <f t="shared" si="17"/>
        <v>50.210506172839509</v>
      </c>
      <c r="I49" s="104">
        <f>((I46*1000)/I48)/7</f>
        <v>60.533833560709411</v>
      </c>
      <c r="K49" s="95" t="s">
        <v>21</v>
      </c>
      <c r="L49" s="84">
        <f t="shared" ref="L49:P49" si="18">((L48*L47)*7/1000-L39-L40)/3</f>
        <v>15.696666666666664</v>
      </c>
      <c r="M49" s="38">
        <f t="shared" si="18"/>
        <v>8.1208333333333353</v>
      </c>
      <c r="N49" s="38">
        <f t="shared" si="18"/>
        <v>21.843333333333334</v>
      </c>
      <c r="O49" s="38">
        <f t="shared" si="18"/>
        <v>0</v>
      </c>
      <c r="P49" s="38">
        <f t="shared" si="18"/>
        <v>0</v>
      </c>
      <c r="Q49" s="113">
        <f>((Q46*1000)/Q48)/7</f>
        <v>67.50524109014674</v>
      </c>
      <c r="R49" s="66"/>
      <c r="S49" s="66"/>
    </row>
    <row r="50" spans="1:30" ht="33.75" customHeight="1" x14ac:dyDescent="0.35">
      <c r="A50" s="96" t="s">
        <v>22</v>
      </c>
      <c r="B50" s="85">
        <f t="shared" ref="B50:H50" si="19">((B48*B47)*7)/1000</f>
        <v>102.4905</v>
      </c>
      <c r="C50" s="42">
        <f t="shared" si="19"/>
        <v>220.5</v>
      </c>
      <c r="D50" s="42">
        <f t="shared" si="19"/>
        <v>322.44450000000001</v>
      </c>
      <c r="E50" s="42">
        <f t="shared" si="19"/>
        <v>206.16749999999999</v>
      </c>
      <c r="F50" s="42">
        <f t="shared" si="19"/>
        <v>206.16749999999999</v>
      </c>
      <c r="G50" s="42">
        <f t="shared" si="19"/>
        <v>251.98249999999999</v>
      </c>
      <c r="H50" s="42">
        <f t="shared" si="19"/>
        <v>243.24299999999999</v>
      </c>
      <c r="I50" s="87"/>
      <c r="K50" s="96" t="s">
        <v>22</v>
      </c>
      <c r="L50" s="85">
        <f>((L48*L47)*7)/1000</f>
        <v>77.489999999999995</v>
      </c>
      <c r="M50" s="42">
        <f>((M48*M47)*7)/1000</f>
        <v>40.162500000000001</v>
      </c>
      <c r="N50" s="42">
        <f>((N48*N47)*7)/1000</f>
        <v>107.73</v>
      </c>
      <c r="O50" s="42">
        <f>((O48*O47)*7)/1000</f>
        <v>0</v>
      </c>
      <c r="P50" s="42">
        <f>((P48*P47)*7)/1000</f>
        <v>0</v>
      </c>
      <c r="Q50" s="114"/>
    </row>
    <row r="51" spans="1:30" ht="33.75" customHeight="1" thickBot="1" x14ac:dyDescent="0.4">
      <c r="A51" s="97" t="s">
        <v>23</v>
      </c>
      <c r="B51" s="86">
        <f t="shared" ref="B51:H51" si="20">+(B46/B48)/7*1000</f>
        <v>64.5</v>
      </c>
      <c r="C51" s="47">
        <f t="shared" si="20"/>
        <v>63</v>
      </c>
      <c r="D51" s="47">
        <f t="shared" si="20"/>
        <v>61.500000000000014</v>
      </c>
      <c r="E51" s="47">
        <f t="shared" si="20"/>
        <v>59.499999999999993</v>
      </c>
      <c r="F51" s="47">
        <f t="shared" si="20"/>
        <v>59.500000000000007</v>
      </c>
      <c r="G51" s="47">
        <f t="shared" si="20"/>
        <v>59.500000000000007</v>
      </c>
      <c r="H51" s="47">
        <f t="shared" si="20"/>
        <v>58.5</v>
      </c>
      <c r="I51" s="105"/>
      <c r="J51" s="50"/>
      <c r="K51" s="97" t="s">
        <v>23</v>
      </c>
      <c r="L51" s="86">
        <f>+(L46/L48)/7*1000</f>
        <v>67.508710801393732</v>
      </c>
      <c r="M51" s="47">
        <f>+(M46/M48)/7*1000</f>
        <v>67.563025210084035</v>
      </c>
      <c r="N51" s="47">
        <f>+(N46/N48)/7*1000</f>
        <v>67.481203007518801</v>
      </c>
      <c r="O51" s="47" t="e">
        <f>+(O46/O48)/7*1000</f>
        <v>#DIV/0!</v>
      </c>
      <c r="P51" s="47" t="e">
        <f>+(P46/P48)/7*1000</f>
        <v>#DIV/0!</v>
      </c>
      <c r="Q51" s="48"/>
      <c r="R51" s="51"/>
      <c r="S51" s="51"/>
    </row>
    <row r="52" spans="1:30" ht="33.75" customHeight="1" x14ac:dyDescent="0.35">
      <c r="A52" s="50"/>
      <c r="B52" s="13"/>
      <c r="C52" s="13"/>
      <c r="D52" s="13"/>
      <c r="E52" s="13"/>
      <c r="F52" s="13"/>
      <c r="G52" s="13"/>
      <c r="H52" s="50"/>
      <c r="I52" s="50"/>
      <c r="J52" s="50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2"/>
      <c r="V52" s="2"/>
      <c r="W52" s="2"/>
      <c r="X52" s="2"/>
      <c r="Y52" s="2"/>
    </row>
    <row r="53" spans="1:30" ht="33.75" customHeight="1" x14ac:dyDescent="0.35">
      <c r="A53" s="50"/>
      <c r="B53" s="51"/>
      <c r="C53" s="51"/>
      <c r="D53" s="51"/>
      <c r="E53" s="51"/>
      <c r="F53" s="51"/>
      <c r="G53" s="51"/>
      <c r="H53" s="50"/>
      <c r="I53" s="50"/>
      <c r="J53" s="51"/>
      <c r="K53" s="51"/>
      <c r="L53" s="51"/>
      <c r="M53" s="51"/>
      <c r="N53" s="51"/>
      <c r="O53" s="51"/>
      <c r="P53" s="51"/>
      <c r="Q53" s="51"/>
      <c r="R53" s="52"/>
      <c r="S53" s="52"/>
      <c r="T53" s="52"/>
      <c r="U53" s="2"/>
      <c r="V53" s="2"/>
      <c r="W53" s="2"/>
      <c r="X53" s="2"/>
      <c r="AB53" s="3"/>
    </row>
    <row r="54" spans="1:30" ht="33.75" customHeight="1" thickBot="1" x14ac:dyDescent="0.4">
      <c r="A54" s="67"/>
      <c r="B54" s="68"/>
      <c r="C54" s="68"/>
      <c r="D54" s="68"/>
      <c r="E54" s="68"/>
      <c r="F54" s="68"/>
      <c r="G54" s="68"/>
      <c r="H54" s="68"/>
      <c r="I54" s="68"/>
      <c r="J54" s="302"/>
      <c r="K54" s="302"/>
      <c r="L54" s="68"/>
      <c r="M54" s="68"/>
      <c r="N54" s="68"/>
      <c r="O54" s="69"/>
      <c r="T54" s="52"/>
      <c r="U54" s="52"/>
      <c r="V54" s="52"/>
      <c r="W54" s="2"/>
      <c r="X54" s="2"/>
      <c r="Y54" s="2"/>
      <c r="Z54" s="2"/>
      <c r="AB54" s="2"/>
      <c r="AC54" s="2"/>
      <c r="AD54" s="2"/>
    </row>
    <row r="55" spans="1:30" ht="33.75" customHeight="1" x14ac:dyDescent="0.35">
      <c r="A55" s="118" t="s">
        <v>28</v>
      </c>
      <c r="B55" s="300" t="s">
        <v>25</v>
      </c>
      <c r="C55" s="301"/>
      <c r="D55" s="301"/>
      <c r="E55" s="301"/>
      <c r="F55" s="295"/>
      <c r="G55" s="115"/>
      <c r="H55" s="70"/>
      <c r="I55" s="70"/>
      <c r="J55" s="71"/>
      <c r="K55" s="71"/>
      <c r="T55" s="52"/>
      <c r="U55" s="52"/>
      <c r="V55" s="52"/>
      <c r="W55" s="2"/>
      <c r="X55" s="2"/>
      <c r="Y55" s="2"/>
      <c r="Z55" s="2"/>
      <c r="AB55" s="2"/>
      <c r="AC55" s="2"/>
      <c r="AD55" s="2"/>
    </row>
    <row r="56" spans="1:30" ht="33.75" customHeight="1" x14ac:dyDescent="0.35">
      <c r="A56" s="89" t="s">
        <v>27</v>
      </c>
      <c r="B56" s="98"/>
      <c r="C56" s="15"/>
      <c r="D56" s="15"/>
      <c r="E56" s="15"/>
      <c r="F56" s="15"/>
      <c r="G56" s="100" t="s">
        <v>10</v>
      </c>
      <c r="I56" s="54"/>
      <c r="J56" s="54"/>
      <c r="K56" s="54"/>
      <c r="L56" s="54"/>
      <c r="M56" s="72"/>
      <c r="N56" s="72"/>
      <c r="O56" s="72"/>
      <c r="P56" s="54"/>
      <c r="Q56" s="54"/>
      <c r="R56" s="73"/>
      <c r="S56" s="73"/>
      <c r="T56" s="73"/>
      <c r="U56" s="2"/>
      <c r="V56" s="2"/>
      <c r="W56" s="2"/>
      <c r="X56" s="2"/>
      <c r="Z56" s="2"/>
      <c r="AA56" s="2"/>
      <c r="AB56" s="2"/>
    </row>
    <row r="57" spans="1:30" ht="33.75" customHeight="1" x14ac:dyDescent="0.35">
      <c r="A57" s="89" t="s">
        <v>11</v>
      </c>
      <c r="B57" s="98">
        <v>1</v>
      </c>
      <c r="C57" s="56">
        <v>2</v>
      </c>
      <c r="D57" s="56">
        <v>3</v>
      </c>
      <c r="E57" s="56">
        <v>4</v>
      </c>
      <c r="F57" s="56">
        <v>5</v>
      </c>
      <c r="G57" s="100"/>
      <c r="H57" s="54"/>
      <c r="I57" s="54"/>
      <c r="J57" s="54"/>
      <c r="K57" s="54"/>
      <c r="L57" s="54"/>
      <c r="M57" s="72"/>
      <c r="N57" s="72"/>
      <c r="O57" s="72"/>
      <c r="P57" s="54"/>
      <c r="Q57" s="54"/>
      <c r="R57" s="73"/>
      <c r="S57" s="73"/>
      <c r="T57" s="73"/>
      <c r="U57" s="2"/>
      <c r="V57" s="2"/>
      <c r="W57" s="2"/>
      <c r="X57" s="2"/>
      <c r="Y57" s="2"/>
      <c r="Z57" s="2"/>
      <c r="AA57" s="2"/>
      <c r="AB57" s="2"/>
    </row>
    <row r="58" spans="1:30" ht="33.75" customHeight="1" x14ac:dyDescent="0.35">
      <c r="A58" s="91" t="s">
        <v>12</v>
      </c>
      <c r="B58" s="79">
        <v>38.799999999999997</v>
      </c>
      <c r="C58" s="79">
        <v>47.1</v>
      </c>
      <c r="D58" s="79">
        <v>38.1</v>
      </c>
      <c r="E58" s="79">
        <v>35.4</v>
      </c>
      <c r="F58" s="79"/>
      <c r="G58" s="101">
        <f t="shared" ref="G58:G65" si="21">SUM(B58:F58)</f>
        <v>159.4</v>
      </c>
      <c r="H58" s="74"/>
      <c r="I58" s="2"/>
      <c r="J58" s="54"/>
      <c r="K58" s="54"/>
      <c r="L58" s="54"/>
      <c r="M58" s="72"/>
      <c r="N58" s="72"/>
      <c r="O58" s="72"/>
      <c r="P58" s="54"/>
      <c r="Q58" s="54"/>
      <c r="R58" s="73"/>
      <c r="S58" s="73"/>
      <c r="T58" s="73"/>
      <c r="U58" s="2"/>
      <c r="V58" s="2"/>
      <c r="W58" s="2"/>
      <c r="X58" s="2"/>
      <c r="Y58" s="2"/>
      <c r="Z58" s="2"/>
      <c r="AA58" s="2"/>
      <c r="AB58" s="2"/>
    </row>
    <row r="59" spans="1:30" ht="33.75" customHeight="1" x14ac:dyDescent="0.35">
      <c r="A59" s="92" t="s">
        <v>13</v>
      </c>
      <c r="B59" s="79">
        <v>38.799999999999997</v>
      </c>
      <c r="C59" s="79">
        <v>47.1</v>
      </c>
      <c r="D59" s="79">
        <v>38.1</v>
      </c>
      <c r="E59" s="79">
        <v>35.4</v>
      </c>
      <c r="F59" s="79"/>
      <c r="G59" s="101">
        <f t="shared" si="21"/>
        <v>159.4</v>
      </c>
      <c r="H59" s="74"/>
      <c r="I59" s="2"/>
      <c r="J59" s="54"/>
      <c r="K59" s="54"/>
      <c r="L59" s="54"/>
      <c r="M59" s="72"/>
      <c r="N59" s="72"/>
      <c r="O59" s="72"/>
      <c r="P59" s="54"/>
      <c r="Q59" s="54"/>
      <c r="R59" s="73"/>
      <c r="S59" s="73"/>
      <c r="T59" s="73"/>
      <c r="U59" s="2"/>
      <c r="V59" s="2"/>
      <c r="W59" s="2"/>
      <c r="X59" s="2"/>
      <c r="Y59" s="2"/>
      <c r="Z59" s="2"/>
      <c r="AA59" s="2"/>
      <c r="AB59" s="2"/>
    </row>
    <row r="60" spans="1:30" ht="33.75" customHeight="1" x14ac:dyDescent="0.35">
      <c r="A60" s="91" t="s">
        <v>14</v>
      </c>
      <c r="B60" s="79"/>
      <c r="C60" s="23"/>
      <c r="D60" s="23"/>
      <c r="E60" s="23"/>
      <c r="F60" s="23"/>
      <c r="G60" s="101">
        <f t="shared" si="21"/>
        <v>0</v>
      </c>
      <c r="H60" s="74"/>
      <c r="I60" s="2"/>
      <c r="J60" s="54"/>
      <c r="K60" s="54"/>
      <c r="L60" s="54"/>
      <c r="M60" s="72"/>
      <c r="N60" s="72"/>
      <c r="O60" s="72"/>
      <c r="P60" s="54"/>
      <c r="Q60" s="54"/>
      <c r="R60" s="73"/>
      <c r="S60" s="73"/>
      <c r="T60" s="73"/>
      <c r="U60" s="2"/>
      <c r="V60" s="2"/>
      <c r="W60" s="2"/>
      <c r="X60" s="2"/>
      <c r="Y60" s="2"/>
      <c r="Z60" s="2"/>
      <c r="AA60" s="2"/>
      <c r="AB60" s="2"/>
    </row>
    <row r="61" spans="1:30" ht="33.75" customHeight="1" x14ac:dyDescent="0.35">
      <c r="A61" s="92" t="s">
        <v>15</v>
      </c>
      <c r="B61" s="79">
        <v>40.200000000000003</v>
      </c>
      <c r="C61" s="79">
        <v>48.8</v>
      </c>
      <c r="D61" s="79">
        <v>39.5</v>
      </c>
      <c r="E61" s="79">
        <v>36.700000000000003</v>
      </c>
      <c r="F61" s="79"/>
      <c r="G61" s="101">
        <f t="shared" si="21"/>
        <v>165.2</v>
      </c>
      <c r="H61" s="74"/>
      <c r="I61" s="2"/>
      <c r="J61" s="54"/>
      <c r="K61" s="54"/>
      <c r="L61" s="54"/>
      <c r="M61" s="72"/>
      <c r="N61" s="72"/>
      <c r="O61" s="72"/>
      <c r="P61" s="54"/>
      <c r="Q61" s="54"/>
      <c r="R61" s="73"/>
      <c r="S61" s="73"/>
      <c r="T61" s="73"/>
      <c r="U61" s="3"/>
      <c r="V61" s="3"/>
      <c r="W61" s="2"/>
      <c r="X61" s="2"/>
      <c r="Y61" s="2"/>
      <c r="Z61" s="2"/>
      <c r="AA61" s="2"/>
      <c r="AB61" s="2"/>
    </row>
    <row r="62" spans="1:30" ht="33.75" customHeight="1" x14ac:dyDescent="0.35">
      <c r="A62" s="91" t="s">
        <v>16</v>
      </c>
      <c r="B62" s="79">
        <v>40.200000000000003</v>
      </c>
      <c r="C62" s="79">
        <v>48.8</v>
      </c>
      <c r="D62" s="79">
        <v>39.5</v>
      </c>
      <c r="E62" s="79">
        <v>36.700000000000003</v>
      </c>
      <c r="F62" s="79"/>
      <c r="G62" s="101">
        <f t="shared" si="21"/>
        <v>165.2</v>
      </c>
      <c r="H62" s="74"/>
      <c r="I62" s="2"/>
      <c r="J62" s="54"/>
      <c r="K62" s="54"/>
      <c r="L62" s="54"/>
      <c r="M62" s="72"/>
      <c r="N62" s="72"/>
      <c r="O62" s="72"/>
      <c r="P62" s="54"/>
      <c r="Q62" s="54"/>
      <c r="R62" s="73"/>
      <c r="S62" s="73"/>
      <c r="T62" s="73"/>
      <c r="U62" s="3"/>
      <c r="V62" s="3"/>
      <c r="W62" s="2"/>
      <c r="X62" s="2"/>
      <c r="Y62" s="2"/>
      <c r="Z62" s="2"/>
      <c r="AA62" s="2"/>
      <c r="AB62" s="2"/>
    </row>
    <row r="63" spans="1:30" ht="33.75" customHeight="1" x14ac:dyDescent="0.35">
      <c r="A63" s="92" t="s">
        <v>17</v>
      </c>
      <c r="B63" s="79"/>
      <c r="C63" s="79"/>
      <c r="D63" s="79"/>
      <c r="E63" s="79"/>
      <c r="F63" s="79"/>
      <c r="G63" s="101">
        <f t="shared" si="21"/>
        <v>0</v>
      </c>
      <c r="H63" s="74"/>
      <c r="I63" s="2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3"/>
      <c r="V63" s="3"/>
      <c r="Y63" s="2"/>
      <c r="Z63" s="2"/>
      <c r="AA63" s="2"/>
      <c r="AB63" s="2"/>
    </row>
    <row r="64" spans="1:30" ht="33.75" customHeight="1" x14ac:dyDescent="0.35">
      <c r="A64" s="91" t="s">
        <v>18</v>
      </c>
      <c r="B64" s="79">
        <v>40.200000000000003</v>
      </c>
      <c r="C64" s="79">
        <v>48.8</v>
      </c>
      <c r="D64" s="79">
        <v>39.5</v>
      </c>
      <c r="E64" s="79">
        <v>36.700000000000003</v>
      </c>
      <c r="F64" s="79"/>
      <c r="G64" s="101">
        <f t="shared" si="21"/>
        <v>165.2</v>
      </c>
      <c r="H64" s="74"/>
      <c r="I64" s="2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3"/>
      <c r="V64" s="3"/>
      <c r="Y64" s="2"/>
      <c r="Z64" s="2"/>
      <c r="AA64" s="2"/>
      <c r="AB64" s="2"/>
    </row>
    <row r="65" spans="1:28" ht="33.75" customHeight="1" x14ac:dyDescent="0.35">
      <c r="A65" s="119" t="s">
        <v>10</v>
      </c>
      <c r="B65" s="81">
        <f>SUM(B58:B64)</f>
        <v>198.2</v>
      </c>
      <c r="C65" s="27">
        <f t="shared" ref="C65:F65" si="22">SUM(C58:C64)</f>
        <v>240.60000000000002</v>
      </c>
      <c r="D65" s="27">
        <f t="shared" si="22"/>
        <v>194.7</v>
      </c>
      <c r="E65" s="27">
        <f t="shared" si="22"/>
        <v>180.89999999999998</v>
      </c>
      <c r="F65" s="27">
        <f t="shared" si="22"/>
        <v>0</v>
      </c>
      <c r="G65" s="101">
        <f t="shared" si="21"/>
        <v>814.4</v>
      </c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3"/>
      <c r="V65" s="3"/>
      <c r="W65" s="3"/>
      <c r="X65" s="3"/>
      <c r="Y65" s="2"/>
      <c r="Z65" s="2"/>
      <c r="AA65" s="2"/>
      <c r="AB65" s="2"/>
    </row>
    <row r="66" spans="1:28" ht="33.75" customHeight="1" x14ac:dyDescent="0.35">
      <c r="A66" s="93" t="s">
        <v>19</v>
      </c>
      <c r="B66" s="82">
        <v>73</v>
      </c>
      <c r="C66" s="30">
        <v>73</v>
      </c>
      <c r="D66" s="30">
        <v>73</v>
      </c>
      <c r="E66" s="30">
        <v>73</v>
      </c>
      <c r="F66" s="30"/>
      <c r="G66" s="102">
        <f>+((G65/G67)/7)*1000</f>
        <v>72.987990679333222</v>
      </c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3"/>
      <c r="V66" s="3"/>
      <c r="W66" s="3"/>
      <c r="X66" s="3"/>
      <c r="Y66" s="2"/>
      <c r="Z66" s="2"/>
      <c r="AA66" s="2"/>
      <c r="AB66" s="2"/>
    </row>
    <row r="67" spans="1:28" ht="33.75" customHeight="1" x14ac:dyDescent="0.35">
      <c r="A67" s="94" t="s">
        <v>20</v>
      </c>
      <c r="B67" s="106">
        <v>388</v>
      </c>
      <c r="C67" s="65">
        <v>471</v>
      </c>
      <c r="D67" s="65">
        <v>381</v>
      </c>
      <c r="E67" s="65">
        <v>354</v>
      </c>
      <c r="F67" s="65"/>
      <c r="G67" s="112">
        <f>SUM(B67:F67)</f>
        <v>1594</v>
      </c>
      <c r="I67" s="75"/>
      <c r="M67" s="3"/>
      <c r="N67" s="3"/>
      <c r="O67" s="3"/>
      <c r="P67" s="3"/>
      <c r="Q67" s="3"/>
    </row>
    <row r="68" spans="1:28" ht="33.75" customHeight="1" x14ac:dyDescent="0.35">
      <c r="A68" s="95" t="s">
        <v>21</v>
      </c>
      <c r="B68" s="84">
        <f t="shared" ref="B68:F68" si="23">((B67*B66)*7/1000-B58-B59)/3</f>
        <v>40.222666666666676</v>
      </c>
      <c r="C68" s="38">
        <f t="shared" si="23"/>
        <v>48.827000000000005</v>
      </c>
      <c r="D68" s="38">
        <f t="shared" si="23"/>
        <v>39.497000000000007</v>
      </c>
      <c r="E68" s="38">
        <f t="shared" si="23"/>
        <v>36.698</v>
      </c>
      <c r="F68" s="38">
        <f t="shared" si="23"/>
        <v>0</v>
      </c>
      <c r="G68" s="116">
        <f>((G65*1000)/G67)/7</f>
        <v>72.987990679333208</v>
      </c>
      <c r="M68" s="3"/>
      <c r="N68" s="3"/>
      <c r="O68" s="3"/>
      <c r="P68" s="3"/>
      <c r="Q68" s="3"/>
    </row>
    <row r="69" spans="1:28" ht="33.75" customHeight="1" x14ac:dyDescent="0.35">
      <c r="A69" s="96" t="s">
        <v>22</v>
      </c>
      <c r="B69" s="85">
        <f>((B67*B66)*7)/1000</f>
        <v>198.268</v>
      </c>
      <c r="C69" s="42">
        <f>((C67*C66)*7)/1000</f>
        <v>240.68100000000001</v>
      </c>
      <c r="D69" s="42">
        <f>((D67*D66)*7)/1000</f>
        <v>194.691</v>
      </c>
      <c r="E69" s="42">
        <f>((E67*E66)*7)/1000</f>
        <v>180.89400000000001</v>
      </c>
      <c r="F69" s="42">
        <f>((F67*F66)*7)/1000</f>
        <v>0</v>
      </c>
      <c r="G69" s="87"/>
      <c r="H69" s="50"/>
      <c r="Q69" s="3"/>
    </row>
    <row r="70" spans="1:28" ht="33.75" customHeight="1" thickBot="1" x14ac:dyDescent="0.4">
      <c r="A70" s="97" t="s">
        <v>23</v>
      </c>
      <c r="B70" s="86">
        <f>+(B65/B67)/7*1000</f>
        <v>72.974963181148738</v>
      </c>
      <c r="C70" s="47">
        <f>+(C65/C67)/7*1000</f>
        <v>72.975432211101008</v>
      </c>
      <c r="D70" s="47">
        <f>+(D65/D67)/7*1000</f>
        <v>73.003374578177727</v>
      </c>
      <c r="E70" s="47">
        <f>+(E65/E67)/7*1000</f>
        <v>73.002421307506026</v>
      </c>
      <c r="F70" s="47" t="e">
        <f>+(F65/F67)/7*1000</f>
        <v>#DIV/0!</v>
      </c>
      <c r="G70" s="117"/>
      <c r="Q70" s="3"/>
    </row>
    <row r="71" spans="1:28" ht="33.75" customHeight="1" x14ac:dyDescent="0.35"/>
    <row r="72" spans="1:28" ht="33.75" customHeight="1" x14ac:dyDescent="0.35">
      <c r="B72" s="54"/>
      <c r="C72" s="54"/>
      <c r="D72" s="54"/>
      <c r="E72" s="54"/>
      <c r="F72" s="54"/>
      <c r="G72" s="54"/>
      <c r="H72" s="54"/>
      <c r="I72" s="66"/>
    </row>
    <row r="73" spans="1:28" ht="33.75" customHeight="1" x14ac:dyDescent="0.35"/>
    <row r="74" spans="1:28" ht="33.75" customHeight="1" x14ac:dyDescent="0.35">
      <c r="A74" s="54"/>
      <c r="B74" s="73"/>
      <c r="C74" s="73"/>
      <c r="D74" s="73"/>
      <c r="E74" s="73"/>
      <c r="F74" s="73"/>
      <c r="G74" s="73"/>
      <c r="H74" s="54"/>
      <c r="I74" s="54"/>
      <c r="J74" s="54"/>
    </row>
    <row r="75" spans="1:28" ht="33.75" customHeight="1" x14ac:dyDescent="0.35">
      <c r="A75" s="54"/>
      <c r="B75" s="54"/>
      <c r="C75" s="54"/>
      <c r="D75" s="54"/>
      <c r="E75" s="54"/>
      <c r="F75" s="54"/>
      <c r="G75" s="54"/>
      <c r="H75" s="54"/>
      <c r="I75" s="54"/>
      <c r="J75" s="54"/>
    </row>
    <row r="76" spans="1:28" ht="33.75" customHeight="1" x14ac:dyDescent="0.35">
      <c r="A76" s="54"/>
      <c r="B76" s="54"/>
      <c r="C76" s="54"/>
      <c r="D76" s="54"/>
      <c r="E76" s="54"/>
      <c r="F76" s="54"/>
      <c r="G76" s="54"/>
      <c r="H76" s="54"/>
      <c r="I76" s="54"/>
      <c r="J76" s="54"/>
    </row>
    <row r="77" spans="1:28" ht="33.75" customHeight="1" x14ac:dyDescent="0.35">
      <c r="A77" s="54"/>
      <c r="B77" s="54"/>
      <c r="C77" s="54"/>
      <c r="D77" s="54"/>
      <c r="E77" s="54"/>
      <c r="F77" s="54"/>
      <c r="G77" s="54"/>
      <c r="H77" s="54"/>
      <c r="I77" s="54"/>
      <c r="J77" s="54"/>
    </row>
    <row r="78" spans="1:28" ht="33.75" customHeight="1" x14ac:dyDescent="0.35">
      <c r="A78" s="54"/>
      <c r="B78" s="54"/>
      <c r="C78" s="54"/>
      <c r="D78" s="54"/>
      <c r="E78" s="54"/>
      <c r="F78" s="54"/>
      <c r="G78" s="54"/>
      <c r="H78" s="54"/>
      <c r="I78" s="54"/>
      <c r="J78" s="54"/>
    </row>
    <row r="79" spans="1:28" ht="33.75" customHeight="1" x14ac:dyDescent="0.35">
      <c r="A79" s="54"/>
      <c r="B79" s="54"/>
      <c r="C79" s="54"/>
      <c r="D79" s="54"/>
      <c r="E79" s="54"/>
      <c r="F79" s="54"/>
      <c r="G79" s="54"/>
      <c r="H79" s="54"/>
      <c r="I79" s="54"/>
      <c r="J79" s="54"/>
    </row>
    <row r="80" spans="1:28" ht="33.75" customHeight="1" x14ac:dyDescent="0.35"/>
    <row r="81" ht="33.75" customHeight="1" x14ac:dyDescent="0.35"/>
    <row r="82" ht="33.75" customHeight="1" x14ac:dyDescent="0.35"/>
    <row r="83" ht="33.75" customHeight="1" x14ac:dyDescent="0.35"/>
    <row r="84" ht="33.75" customHeight="1" x14ac:dyDescent="0.35"/>
    <row r="85" ht="33.75" customHeight="1" x14ac:dyDescent="0.35"/>
    <row r="86" ht="33.75" customHeight="1" x14ac:dyDescent="0.35"/>
    <row r="87" ht="33.75" customHeight="1" x14ac:dyDescent="0.35"/>
    <row r="88" ht="33.75" customHeight="1" x14ac:dyDescent="0.35"/>
    <row r="89" ht="33.75" customHeight="1" x14ac:dyDescent="0.35"/>
    <row r="90" ht="33.75" customHeight="1" x14ac:dyDescent="0.35"/>
    <row r="91" ht="33.75" customHeight="1" x14ac:dyDescent="0.35"/>
    <row r="92" ht="33.75" customHeight="1" x14ac:dyDescent="0.35"/>
    <row r="93" ht="33.75" customHeight="1" x14ac:dyDescent="0.35"/>
    <row r="94" ht="33.75" customHeight="1" x14ac:dyDescent="0.35"/>
    <row r="95" ht="33.75" customHeight="1" x14ac:dyDescent="0.35"/>
    <row r="96" ht="33.75" customHeight="1" x14ac:dyDescent="0.35"/>
    <row r="97" ht="33.75" customHeight="1" x14ac:dyDescent="0.35"/>
    <row r="98" ht="33.75" customHeight="1" x14ac:dyDescent="0.35"/>
    <row r="99" ht="33.75" customHeight="1" x14ac:dyDescent="0.35"/>
    <row r="100" ht="33.75" customHeight="1" x14ac:dyDescent="0.35"/>
    <row r="101" ht="33.75" customHeight="1" x14ac:dyDescent="0.35"/>
    <row r="102" ht="33.75" customHeight="1" x14ac:dyDescent="0.35"/>
    <row r="103" ht="33.75" customHeight="1" x14ac:dyDescent="0.35"/>
    <row r="104" ht="33.75" customHeight="1" x14ac:dyDescent="0.35"/>
    <row r="105" ht="33.75" customHeight="1" x14ac:dyDescent="0.35"/>
    <row r="106" ht="33.75" customHeight="1" x14ac:dyDescent="0.35"/>
    <row r="107" ht="33.75" customHeight="1" x14ac:dyDescent="0.35"/>
    <row r="108" ht="33.75" customHeight="1" x14ac:dyDescent="0.35"/>
    <row r="109" ht="33.75" customHeight="1" x14ac:dyDescent="0.35"/>
    <row r="110" ht="33.75" customHeight="1" x14ac:dyDescent="0.35"/>
    <row r="111" ht="33.75" customHeight="1" x14ac:dyDescent="0.35"/>
    <row r="112" ht="33.75" customHeight="1" x14ac:dyDescent="0.35"/>
    <row r="113" ht="33.75" customHeight="1" x14ac:dyDescent="0.35"/>
    <row r="114" ht="33.75" customHeight="1" x14ac:dyDescent="0.35"/>
    <row r="115" ht="33.75" customHeight="1" x14ac:dyDescent="0.35"/>
    <row r="116" ht="33.75" customHeight="1" x14ac:dyDescent="0.35"/>
    <row r="117" ht="33.75" customHeight="1" x14ac:dyDescent="0.35"/>
    <row r="118" ht="33.75" customHeight="1" x14ac:dyDescent="0.35"/>
    <row r="119" ht="33.75" customHeight="1" x14ac:dyDescent="0.35"/>
    <row r="120" ht="33.75" customHeight="1" x14ac:dyDescent="0.35"/>
    <row r="121" ht="33.75" customHeight="1" x14ac:dyDescent="0.35"/>
    <row r="122" ht="33.75" customHeight="1" x14ac:dyDescent="0.35"/>
    <row r="123" ht="33.75" customHeight="1" x14ac:dyDescent="0.35"/>
    <row r="124" ht="33.75" customHeight="1" x14ac:dyDescent="0.35"/>
    <row r="125" ht="33.75" customHeight="1" x14ac:dyDescent="0.35"/>
    <row r="126" ht="33.75" customHeight="1" x14ac:dyDescent="0.35"/>
    <row r="127" ht="33.75" customHeight="1" x14ac:dyDescent="0.35"/>
    <row r="128" ht="33.75" customHeight="1" x14ac:dyDescent="0.35"/>
    <row r="129" ht="33.75" customHeight="1" x14ac:dyDescent="0.35"/>
    <row r="130" ht="33.75" customHeight="1" x14ac:dyDescent="0.35"/>
    <row r="131" ht="33.75" customHeight="1" x14ac:dyDescent="0.35"/>
    <row r="132" ht="33.75" customHeight="1" x14ac:dyDescent="0.35"/>
    <row r="133" ht="33.75" customHeight="1" x14ac:dyDescent="0.35"/>
    <row r="134" ht="33.75" customHeight="1" x14ac:dyDescent="0.35"/>
    <row r="135" ht="33.75" customHeight="1" x14ac:dyDescent="0.35"/>
    <row r="136" ht="33.75" customHeight="1" x14ac:dyDescent="0.35"/>
    <row r="137" ht="33.75" customHeight="1" x14ac:dyDescent="0.35"/>
    <row r="138" ht="33.75" customHeight="1" x14ac:dyDescent="0.35"/>
    <row r="139" ht="33.75" customHeight="1" x14ac:dyDescent="0.35"/>
    <row r="140" ht="33.75" customHeight="1" x14ac:dyDescent="0.35"/>
    <row r="141" ht="33.75" customHeight="1" x14ac:dyDescent="0.35"/>
    <row r="142" ht="33.75" customHeight="1" x14ac:dyDescent="0.35"/>
    <row r="143" ht="33.75" customHeight="1" x14ac:dyDescent="0.35"/>
    <row r="144" ht="33.75" customHeight="1" x14ac:dyDescent="0.35"/>
    <row r="145" ht="33.75" customHeight="1" x14ac:dyDescent="0.35"/>
    <row r="146" ht="33.75" customHeight="1" x14ac:dyDescent="0.35"/>
    <row r="147" ht="33.75" customHeight="1" x14ac:dyDescent="0.35"/>
    <row r="148" ht="33.75" customHeight="1" x14ac:dyDescent="0.35"/>
    <row r="149" ht="33.75" customHeight="1" x14ac:dyDescent="0.35"/>
    <row r="150" ht="33.75" customHeight="1" x14ac:dyDescent="0.35"/>
    <row r="151" ht="33.75" customHeight="1" x14ac:dyDescent="0.35"/>
    <row r="152" ht="33.75" customHeight="1" x14ac:dyDescent="0.35"/>
    <row r="153" ht="33.75" customHeight="1" x14ac:dyDescent="0.35"/>
    <row r="154" ht="33.75" customHeight="1" x14ac:dyDescent="0.35"/>
    <row r="155" ht="33.75" customHeight="1" x14ac:dyDescent="0.35"/>
    <row r="156" ht="33.75" customHeight="1" x14ac:dyDescent="0.35"/>
    <row r="157" ht="33.75" customHeight="1" x14ac:dyDescent="0.35"/>
    <row r="158" ht="33.75" customHeight="1" x14ac:dyDescent="0.35"/>
    <row r="159" ht="33.75" customHeight="1" x14ac:dyDescent="0.35"/>
    <row r="160" ht="33.75" customHeight="1" x14ac:dyDescent="0.35"/>
    <row r="161" ht="33.75" customHeight="1" x14ac:dyDescent="0.35"/>
    <row r="162" ht="33.75" customHeight="1" x14ac:dyDescent="0.35"/>
    <row r="163" ht="33.75" customHeight="1" x14ac:dyDescent="0.35"/>
    <row r="164" ht="33.75" customHeight="1" x14ac:dyDescent="0.35"/>
    <row r="165" ht="33.75" customHeight="1" x14ac:dyDescent="0.35"/>
    <row r="166" ht="33.75" customHeight="1" x14ac:dyDescent="0.35"/>
    <row r="167" ht="33.75" customHeight="1" x14ac:dyDescent="0.35"/>
    <row r="168" ht="33.75" customHeight="1" x14ac:dyDescent="0.35"/>
    <row r="169" ht="33.75" customHeight="1" x14ac:dyDescent="0.35"/>
    <row r="170" ht="33.75" customHeight="1" x14ac:dyDescent="0.35"/>
    <row r="171" ht="33.75" customHeight="1" x14ac:dyDescent="0.35"/>
    <row r="172" ht="33.75" customHeight="1" x14ac:dyDescent="0.35"/>
    <row r="173" ht="33.75" customHeight="1" x14ac:dyDescent="0.35"/>
    <row r="174" ht="33.75" customHeight="1" x14ac:dyDescent="0.35"/>
    <row r="175" ht="33.75" customHeight="1" x14ac:dyDescent="0.35"/>
    <row r="176" ht="33.75" customHeight="1" x14ac:dyDescent="0.35"/>
    <row r="177" ht="33.75" customHeight="1" x14ac:dyDescent="0.35"/>
    <row r="178" ht="33.75" customHeight="1" x14ac:dyDescent="0.35"/>
    <row r="179" ht="33.75" customHeight="1" x14ac:dyDescent="0.35"/>
    <row r="180" ht="33.75" customHeight="1" x14ac:dyDescent="0.35"/>
    <row r="181" ht="33.75" customHeight="1" x14ac:dyDescent="0.35"/>
    <row r="182" ht="33.75" customHeight="1" x14ac:dyDescent="0.35"/>
    <row r="183" ht="33.75" customHeight="1" x14ac:dyDescent="0.35"/>
    <row r="184" ht="33.75" customHeight="1" x14ac:dyDescent="0.35"/>
    <row r="185" ht="33.75" customHeight="1" x14ac:dyDescent="0.35"/>
    <row r="186" ht="33.75" customHeight="1" x14ac:dyDescent="0.35"/>
    <row r="187" ht="33.75" customHeight="1" x14ac:dyDescent="0.35"/>
    <row r="188" ht="33.75" customHeight="1" x14ac:dyDescent="0.35"/>
    <row r="189" ht="33.75" customHeight="1" x14ac:dyDescent="0.35"/>
    <row r="190" ht="33.75" customHeight="1" x14ac:dyDescent="0.35"/>
    <row r="191" ht="33.75" customHeight="1" x14ac:dyDescent="0.35"/>
    <row r="192" ht="33.75" customHeight="1" x14ac:dyDescent="0.35"/>
    <row r="193" ht="33.75" customHeight="1" x14ac:dyDescent="0.35"/>
    <row r="194" ht="33.75" customHeight="1" x14ac:dyDescent="0.35"/>
    <row r="195" ht="33.75" customHeight="1" x14ac:dyDescent="0.35"/>
    <row r="196" ht="33.75" customHeight="1" x14ac:dyDescent="0.35"/>
    <row r="197" ht="33.75" customHeight="1" x14ac:dyDescent="0.35"/>
    <row r="198" ht="33.75" customHeight="1" x14ac:dyDescent="0.35"/>
    <row r="199" ht="33.75" customHeight="1" x14ac:dyDescent="0.35"/>
    <row r="200" ht="33.75" customHeight="1" x14ac:dyDescent="0.35"/>
    <row r="201" ht="33.75" customHeight="1" x14ac:dyDescent="0.35"/>
    <row r="202" ht="33.75" customHeight="1" x14ac:dyDescent="0.35"/>
    <row r="203" ht="33.75" customHeight="1" x14ac:dyDescent="0.35"/>
    <row r="204" ht="33.75" customHeight="1" x14ac:dyDescent="0.35"/>
    <row r="205" ht="33.75" customHeight="1" x14ac:dyDescent="0.35"/>
    <row r="206" ht="33.75" customHeight="1" x14ac:dyDescent="0.35"/>
    <row r="207" ht="33.75" customHeight="1" x14ac:dyDescent="0.35"/>
    <row r="208" ht="33.75" customHeight="1" x14ac:dyDescent="0.35"/>
    <row r="209" ht="33.75" customHeight="1" x14ac:dyDescent="0.35"/>
    <row r="210" ht="33.75" customHeight="1" x14ac:dyDescent="0.35"/>
    <row r="211" ht="33.75" customHeight="1" x14ac:dyDescent="0.35"/>
    <row r="212" ht="33.75" customHeight="1" x14ac:dyDescent="0.35"/>
    <row r="213" ht="33.75" customHeight="1" x14ac:dyDescent="0.35"/>
    <row r="214" ht="33.75" customHeight="1" x14ac:dyDescent="0.35"/>
    <row r="215" ht="33.75" customHeight="1" x14ac:dyDescent="0.35"/>
    <row r="216" ht="33.75" customHeight="1" x14ac:dyDescent="0.35"/>
    <row r="217" ht="33.75" customHeight="1" x14ac:dyDescent="0.35"/>
    <row r="218" ht="33.75" customHeight="1" x14ac:dyDescent="0.35"/>
    <row r="219" ht="33.75" customHeight="1" x14ac:dyDescent="0.35"/>
    <row r="220" ht="33.75" customHeight="1" x14ac:dyDescent="0.35"/>
    <row r="221" ht="33.75" customHeight="1" x14ac:dyDescent="0.35"/>
    <row r="222" ht="33.75" customHeight="1" x14ac:dyDescent="0.35"/>
    <row r="223" ht="33.75" customHeight="1" x14ac:dyDescent="0.35"/>
    <row r="224" ht="33.75" customHeight="1" x14ac:dyDescent="0.35"/>
    <row r="225" ht="33.75" customHeight="1" x14ac:dyDescent="0.35"/>
    <row r="226" ht="33.75" customHeight="1" x14ac:dyDescent="0.35"/>
    <row r="227" ht="33.75" customHeight="1" x14ac:dyDescent="0.35"/>
    <row r="228" ht="33.75" customHeight="1" x14ac:dyDescent="0.35"/>
    <row r="229" ht="33.75" customHeight="1" x14ac:dyDescent="0.35"/>
    <row r="230" ht="33.75" customHeight="1" x14ac:dyDescent="0.35"/>
    <row r="231" ht="33.75" customHeight="1" x14ac:dyDescent="0.35"/>
    <row r="232" ht="33.75" customHeight="1" x14ac:dyDescent="0.35"/>
    <row r="233" ht="33.75" customHeight="1" x14ac:dyDescent="0.35"/>
    <row r="234" ht="33.75" customHeight="1" x14ac:dyDescent="0.35"/>
    <row r="235" ht="33.75" customHeight="1" x14ac:dyDescent="0.35"/>
    <row r="236" ht="33.75" customHeight="1" x14ac:dyDescent="0.35"/>
    <row r="237" ht="33.75" customHeight="1" x14ac:dyDescent="0.35"/>
    <row r="238" ht="33.75" customHeight="1" x14ac:dyDescent="0.35"/>
    <row r="239" ht="33.75" customHeight="1" x14ac:dyDescent="0.35"/>
  </sheetData>
  <mergeCells count="10">
    <mergeCell ref="J54:K54"/>
    <mergeCell ref="B55:F55"/>
    <mergeCell ref="A3:C3"/>
    <mergeCell ref="E9:G9"/>
    <mergeCell ref="R9:S9"/>
    <mergeCell ref="K11:L11"/>
    <mergeCell ref="B15:M15"/>
    <mergeCell ref="N15:V15"/>
    <mergeCell ref="B36:H36"/>
    <mergeCell ref="L36:P3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9"/>
  <sheetViews>
    <sheetView topLeftCell="A4" zoomScale="30" zoomScaleNormal="30" workbookViewId="0">
      <selection activeCell="B24" sqref="B24:O24"/>
    </sheetView>
  </sheetViews>
  <sheetFormatPr baseColWidth="10" defaultRowHeight="14.5" x14ac:dyDescent="0.35"/>
  <cols>
    <col min="1" max="1" width="52.453125" style="18" bestFit="1" customWidth="1"/>
    <col min="2" max="3" width="22.7265625" style="18" bestFit="1" customWidth="1"/>
    <col min="4" max="7" width="21.26953125" style="18" bestFit="1" customWidth="1"/>
    <col min="8" max="8" width="21.1796875" style="18" bestFit="1" customWidth="1"/>
    <col min="9" max="9" width="28.26953125" style="18" bestFit="1" customWidth="1"/>
    <col min="10" max="11" width="33.453125" style="18" bestFit="1" customWidth="1"/>
    <col min="12" max="12" width="21.26953125" style="18" bestFit="1" customWidth="1"/>
    <col min="13" max="14" width="21.26953125" style="18" customWidth="1"/>
    <col min="15" max="15" width="21.26953125" style="18" bestFit="1" customWidth="1"/>
    <col min="16" max="16" width="21.26953125" style="18" customWidth="1"/>
    <col min="17" max="17" width="27.81640625" style="18" customWidth="1"/>
    <col min="18" max="18" width="23.453125" style="18" customWidth="1"/>
    <col min="19" max="19" width="21.453125" style="18" customWidth="1"/>
    <col min="20" max="22" width="20.7265625" style="18" customWidth="1"/>
    <col min="23" max="23" width="32.26953125" style="18" bestFit="1" customWidth="1"/>
    <col min="24" max="24" width="20.7265625" style="18" customWidth="1"/>
    <col min="25" max="25" width="22" style="18" customWidth="1"/>
    <col min="26" max="29" width="21.26953125" style="18" customWidth="1"/>
    <col min="30" max="30" width="22.26953125" style="18" customWidth="1"/>
    <col min="31" max="32" width="11.453125" style="18"/>
    <col min="33" max="33" width="14.81640625" style="18" bestFit="1" customWidth="1"/>
    <col min="34" max="258" width="11.453125" style="18"/>
    <col min="259" max="259" width="34.453125" style="18" customWidth="1"/>
    <col min="260" max="261" width="19.453125" style="18" bestFit="1" customWidth="1"/>
    <col min="262" max="262" width="19.7265625" style="18" customWidth="1"/>
    <col min="263" max="264" width="20.453125" style="18" customWidth="1"/>
    <col min="265" max="266" width="19.7265625" style="18" customWidth="1"/>
    <col min="267" max="267" width="25.26953125" style="18" customWidth="1"/>
    <col min="268" max="268" width="26" style="18" customWidth="1"/>
    <col min="269" max="269" width="22.26953125" style="18" customWidth="1"/>
    <col min="270" max="270" width="24.81640625" style="18" customWidth="1"/>
    <col min="271" max="271" width="21.1796875" style="18" customWidth="1"/>
    <col min="272" max="272" width="21.453125" style="18" customWidth="1"/>
    <col min="273" max="273" width="27.81640625" style="18" customWidth="1"/>
    <col min="274" max="274" width="23.453125" style="18" customWidth="1"/>
    <col min="275" max="275" width="21.453125" style="18" customWidth="1"/>
    <col min="276" max="278" width="20.7265625" style="18" customWidth="1"/>
    <col min="279" max="279" width="32.26953125" style="18" bestFit="1" customWidth="1"/>
    <col min="280" max="280" width="20.7265625" style="18" customWidth="1"/>
    <col min="281" max="281" width="22" style="18" customWidth="1"/>
    <col min="282" max="285" width="21.26953125" style="18" customWidth="1"/>
    <col min="286" max="286" width="22.26953125" style="18" customWidth="1"/>
    <col min="287" max="288" width="11.453125" style="18"/>
    <col min="289" max="289" width="14.81640625" style="18" bestFit="1" customWidth="1"/>
    <col min="290" max="514" width="11.453125" style="18"/>
    <col min="515" max="515" width="34.453125" style="18" customWidth="1"/>
    <col min="516" max="517" width="19.453125" style="18" bestFit="1" customWidth="1"/>
    <col min="518" max="518" width="19.7265625" style="18" customWidth="1"/>
    <col min="519" max="520" width="20.453125" style="18" customWidth="1"/>
    <col min="521" max="522" width="19.7265625" style="18" customWidth="1"/>
    <col min="523" max="523" width="25.26953125" style="18" customWidth="1"/>
    <col min="524" max="524" width="26" style="18" customWidth="1"/>
    <col min="525" max="525" width="22.26953125" style="18" customWidth="1"/>
    <col min="526" max="526" width="24.81640625" style="18" customWidth="1"/>
    <col min="527" max="527" width="21.1796875" style="18" customWidth="1"/>
    <col min="528" max="528" width="21.453125" style="18" customWidth="1"/>
    <col min="529" max="529" width="27.81640625" style="18" customWidth="1"/>
    <col min="530" max="530" width="23.453125" style="18" customWidth="1"/>
    <col min="531" max="531" width="21.453125" style="18" customWidth="1"/>
    <col min="532" max="534" width="20.7265625" style="18" customWidth="1"/>
    <col min="535" max="535" width="32.26953125" style="18" bestFit="1" customWidth="1"/>
    <col min="536" max="536" width="20.7265625" style="18" customWidth="1"/>
    <col min="537" max="537" width="22" style="18" customWidth="1"/>
    <col min="538" max="541" width="21.26953125" style="18" customWidth="1"/>
    <col min="542" max="542" width="22.26953125" style="18" customWidth="1"/>
    <col min="543" max="544" width="11.453125" style="18"/>
    <col min="545" max="545" width="14.81640625" style="18" bestFit="1" customWidth="1"/>
    <col min="546" max="770" width="11.453125" style="18"/>
    <col min="771" max="771" width="34.453125" style="18" customWidth="1"/>
    <col min="772" max="773" width="19.453125" style="18" bestFit="1" customWidth="1"/>
    <col min="774" max="774" width="19.7265625" style="18" customWidth="1"/>
    <col min="775" max="776" width="20.453125" style="18" customWidth="1"/>
    <col min="777" max="778" width="19.7265625" style="18" customWidth="1"/>
    <col min="779" max="779" width="25.26953125" style="18" customWidth="1"/>
    <col min="780" max="780" width="26" style="18" customWidth="1"/>
    <col min="781" max="781" width="22.26953125" style="18" customWidth="1"/>
    <col min="782" max="782" width="24.81640625" style="18" customWidth="1"/>
    <col min="783" max="783" width="21.1796875" style="18" customWidth="1"/>
    <col min="784" max="784" width="21.453125" style="18" customWidth="1"/>
    <col min="785" max="785" width="27.81640625" style="18" customWidth="1"/>
    <col min="786" max="786" width="23.453125" style="18" customWidth="1"/>
    <col min="787" max="787" width="21.453125" style="18" customWidth="1"/>
    <col min="788" max="790" width="20.7265625" style="18" customWidth="1"/>
    <col min="791" max="791" width="32.26953125" style="18" bestFit="1" customWidth="1"/>
    <col min="792" max="792" width="20.7265625" style="18" customWidth="1"/>
    <col min="793" max="793" width="22" style="18" customWidth="1"/>
    <col min="794" max="797" width="21.26953125" style="18" customWidth="1"/>
    <col min="798" max="798" width="22.26953125" style="18" customWidth="1"/>
    <col min="799" max="800" width="11.453125" style="18"/>
    <col min="801" max="801" width="14.81640625" style="18" bestFit="1" customWidth="1"/>
    <col min="802" max="1026" width="11.453125" style="18"/>
    <col min="1027" max="1027" width="34.453125" style="18" customWidth="1"/>
    <col min="1028" max="1029" width="19.453125" style="18" bestFit="1" customWidth="1"/>
    <col min="1030" max="1030" width="19.7265625" style="18" customWidth="1"/>
    <col min="1031" max="1032" width="20.453125" style="18" customWidth="1"/>
    <col min="1033" max="1034" width="19.7265625" style="18" customWidth="1"/>
    <col min="1035" max="1035" width="25.26953125" style="18" customWidth="1"/>
    <col min="1036" max="1036" width="26" style="18" customWidth="1"/>
    <col min="1037" max="1037" width="22.26953125" style="18" customWidth="1"/>
    <col min="1038" max="1038" width="24.81640625" style="18" customWidth="1"/>
    <col min="1039" max="1039" width="21.1796875" style="18" customWidth="1"/>
    <col min="1040" max="1040" width="21.453125" style="18" customWidth="1"/>
    <col min="1041" max="1041" width="27.81640625" style="18" customWidth="1"/>
    <col min="1042" max="1042" width="23.453125" style="18" customWidth="1"/>
    <col min="1043" max="1043" width="21.453125" style="18" customWidth="1"/>
    <col min="1044" max="1046" width="20.7265625" style="18" customWidth="1"/>
    <col min="1047" max="1047" width="32.26953125" style="18" bestFit="1" customWidth="1"/>
    <col min="1048" max="1048" width="20.7265625" style="18" customWidth="1"/>
    <col min="1049" max="1049" width="22" style="18" customWidth="1"/>
    <col min="1050" max="1053" width="21.26953125" style="18" customWidth="1"/>
    <col min="1054" max="1054" width="22.26953125" style="18" customWidth="1"/>
    <col min="1055" max="1056" width="11.453125" style="18"/>
    <col min="1057" max="1057" width="14.81640625" style="18" bestFit="1" customWidth="1"/>
    <col min="1058" max="1282" width="11.453125" style="18"/>
    <col min="1283" max="1283" width="34.453125" style="18" customWidth="1"/>
    <col min="1284" max="1285" width="19.453125" style="18" bestFit="1" customWidth="1"/>
    <col min="1286" max="1286" width="19.7265625" style="18" customWidth="1"/>
    <col min="1287" max="1288" width="20.453125" style="18" customWidth="1"/>
    <col min="1289" max="1290" width="19.7265625" style="18" customWidth="1"/>
    <col min="1291" max="1291" width="25.26953125" style="18" customWidth="1"/>
    <col min="1292" max="1292" width="26" style="18" customWidth="1"/>
    <col min="1293" max="1293" width="22.26953125" style="18" customWidth="1"/>
    <col min="1294" max="1294" width="24.81640625" style="18" customWidth="1"/>
    <col min="1295" max="1295" width="21.1796875" style="18" customWidth="1"/>
    <col min="1296" max="1296" width="21.453125" style="18" customWidth="1"/>
    <col min="1297" max="1297" width="27.81640625" style="18" customWidth="1"/>
    <col min="1298" max="1298" width="23.453125" style="18" customWidth="1"/>
    <col min="1299" max="1299" width="21.453125" style="18" customWidth="1"/>
    <col min="1300" max="1302" width="20.7265625" style="18" customWidth="1"/>
    <col min="1303" max="1303" width="32.26953125" style="18" bestFit="1" customWidth="1"/>
    <col min="1304" max="1304" width="20.7265625" style="18" customWidth="1"/>
    <col min="1305" max="1305" width="22" style="18" customWidth="1"/>
    <col min="1306" max="1309" width="21.26953125" style="18" customWidth="1"/>
    <col min="1310" max="1310" width="22.26953125" style="18" customWidth="1"/>
    <col min="1311" max="1312" width="11.453125" style="18"/>
    <col min="1313" max="1313" width="14.81640625" style="18" bestFit="1" customWidth="1"/>
    <col min="1314" max="1538" width="11.453125" style="18"/>
    <col min="1539" max="1539" width="34.453125" style="18" customWidth="1"/>
    <col min="1540" max="1541" width="19.453125" style="18" bestFit="1" customWidth="1"/>
    <col min="1542" max="1542" width="19.7265625" style="18" customWidth="1"/>
    <col min="1543" max="1544" width="20.453125" style="18" customWidth="1"/>
    <col min="1545" max="1546" width="19.7265625" style="18" customWidth="1"/>
    <col min="1547" max="1547" width="25.26953125" style="18" customWidth="1"/>
    <col min="1548" max="1548" width="26" style="18" customWidth="1"/>
    <col min="1549" max="1549" width="22.26953125" style="18" customWidth="1"/>
    <col min="1550" max="1550" width="24.81640625" style="18" customWidth="1"/>
    <col min="1551" max="1551" width="21.1796875" style="18" customWidth="1"/>
    <col min="1552" max="1552" width="21.453125" style="18" customWidth="1"/>
    <col min="1553" max="1553" width="27.81640625" style="18" customWidth="1"/>
    <col min="1554" max="1554" width="23.453125" style="18" customWidth="1"/>
    <col min="1555" max="1555" width="21.453125" style="18" customWidth="1"/>
    <col min="1556" max="1558" width="20.7265625" style="18" customWidth="1"/>
    <col min="1559" max="1559" width="32.26953125" style="18" bestFit="1" customWidth="1"/>
    <col min="1560" max="1560" width="20.7265625" style="18" customWidth="1"/>
    <col min="1561" max="1561" width="22" style="18" customWidth="1"/>
    <col min="1562" max="1565" width="21.26953125" style="18" customWidth="1"/>
    <col min="1566" max="1566" width="22.26953125" style="18" customWidth="1"/>
    <col min="1567" max="1568" width="11.453125" style="18"/>
    <col min="1569" max="1569" width="14.81640625" style="18" bestFit="1" customWidth="1"/>
    <col min="1570" max="1794" width="11.453125" style="18"/>
    <col min="1795" max="1795" width="34.453125" style="18" customWidth="1"/>
    <col min="1796" max="1797" width="19.453125" style="18" bestFit="1" customWidth="1"/>
    <col min="1798" max="1798" width="19.7265625" style="18" customWidth="1"/>
    <col min="1799" max="1800" width="20.453125" style="18" customWidth="1"/>
    <col min="1801" max="1802" width="19.7265625" style="18" customWidth="1"/>
    <col min="1803" max="1803" width="25.26953125" style="18" customWidth="1"/>
    <col min="1804" max="1804" width="26" style="18" customWidth="1"/>
    <col min="1805" max="1805" width="22.26953125" style="18" customWidth="1"/>
    <col min="1806" max="1806" width="24.81640625" style="18" customWidth="1"/>
    <col min="1807" max="1807" width="21.1796875" style="18" customWidth="1"/>
    <col min="1808" max="1808" width="21.453125" style="18" customWidth="1"/>
    <col min="1809" max="1809" width="27.81640625" style="18" customWidth="1"/>
    <col min="1810" max="1810" width="23.453125" style="18" customWidth="1"/>
    <col min="1811" max="1811" width="21.453125" style="18" customWidth="1"/>
    <col min="1812" max="1814" width="20.7265625" style="18" customWidth="1"/>
    <col min="1815" max="1815" width="32.26953125" style="18" bestFit="1" customWidth="1"/>
    <col min="1816" max="1816" width="20.7265625" style="18" customWidth="1"/>
    <col min="1817" max="1817" width="22" style="18" customWidth="1"/>
    <col min="1818" max="1821" width="21.26953125" style="18" customWidth="1"/>
    <col min="1822" max="1822" width="22.26953125" style="18" customWidth="1"/>
    <col min="1823" max="1824" width="11.453125" style="18"/>
    <col min="1825" max="1825" width="14.81640625" style="18" bestFit="1" customWidth="1"/>
    <col min="1826" max="2050" width="11.453125" style="18"/>
    <col min="2051" max="2051" width="34.453125" style="18" customWidth="1"/>
    <col min="2052" max="2053" width="19.453125" style="18" bestFit="1" customWidth="1"/>
    <col min="2054" max="2054" width="19.7265625" style="18" customWidth="1"/>
    <col min="2055" max="2056" width="20.453125" style="18" customWidth="1"/>
    <col min="2057" max="2058" width="19.7265625" style="18" customWidth="1"/>
    <col min="2059" max="2059" width="25.26953125" style="18" customWidth="1"/>
    <col min="2060" max="2060" width="26" style="18" customWidth="1"/>
    <col min="2061" max="2061" width="22.26953125" style="18" customWidth="1"/>
    <col min="2062" max="2062" width="24.81640625" style="18" customWidth="1"/>
    <col min="2063" max="2063" width="21.1796875" style="18" customWidth="1"/>
    <col min="2064" max="2064" width="21.453125" style="18" customWidth="1"/>
    <col min="2065" max="2065" width="27.81640625" style="18" customWidth="1"/>
    <col min="2066" max="2066" width="23.453125" style="18" customWidth="1"/>
    <col min="2067" max="2067" width="21.453125" style="18" customWidth="1"/>
    <col min="2068" max="2070" width="20.7265625" style="18" customWidth="1"/>
    <col min="2071" max="2071" width="32.26953125" style="18" bestFit="1" customWidth="1"/>
    <col min="2072" max="2072" width="20.7265625" style="18" customWidth="1"/>
    <col min="2073" max="2073" width="22" style="18" customWidth="1"/>
    <col min="2074" max="2077" width="21.26953125" style="18" customWidth="1"/>
    <col min="2078" max="2078" width="22.26953125" style="18" customWidth="1"/>
    <col min="2079" max="2080" width="11.453125" style="18"/>
    <col min="2081" max="2081" width="14.81640625" style="18" bestFit="1" customWidth="1"/>
    <col min="2082" max="2306" width="11.453125" style="18"/>
    <col min="2307" max="2307" width="34.453125" style="18" customWidth="1"/>
    <col min="2308" max="2309" width="19.453125" style="18" bestFit="1" customWidth="1"/>
    <col min="2310" max="2310" width="19.7265625" style="18" customWidth="1"/>
    <col min="2311" max="2312" width="20.453125" style="18" customWidth="1"/>
    <col min="2313" max="2314" width="19.7265625" style="18" customWidth="1"/>
    <col min="2315" max="2315" width="25.26953125" style="18" customWidth="1"/>
    <col min="2316" max="2316" width="26" style="18" customWidth="1"/>
    <col min="2317" max="2317" width="22.26953125" style="18" customWidth="1"/>
    <col min="2318" max="2318" width="24.81640625" style="18" customWidth="1"/>
    <col min="2319" max="2319" width="21.1796875" style="18" customWidth="1"/>
    <col min="2320" max="2320" width="21.453125" style="18" customWidth="1"/>
    <col min="2321" max="2321" width="27.81640625" style="18" customWidth="1"/>
    <col min="2322" max="2322" width="23.453125" style="18" customWidth="1"/>
    <col min="2323" max="2323" width="21.453125" style="18" customWidth="1"/>
    <col min="2324" max="2326" width="20.7265625" style="18" customWidth="1"/>
    <col min="2327" max="2327" width="32.26953125" style="18" bestFit="1" customWidth="1"/>
    <col min="2328" max="2328" width="20.7265625" style="18" customWidth="1"/>
    <col min="2329" max="2329" width="22" style="18" customWidth="1"/>
    <col min="2330" max="2333" width="21.26953125" style="18" customWidth="1"/>
    <col min="2334" max="2334" width="22.26953125" style="18" customWidth="1"/>
    <col min="2335" max="2336" width="11.453125" style="18"/>
    <col min="2337" max="2337" width="14.81640625" style="18" bestFit="1" customWidth="1"/>
    <col min="2338" max="2562" width="11.453125" style="18"/>
    <col min="2563" max="2563" width="34.453125" style="18" customWidth="1"/>
    <col min="2564" max="2565" width="19.453125" style="18" bestFit="1" customWidth="1"/>
    <col min="2566" max="2566" width="19.7265625" style="18" customWidth="1"/>
    <col min="2567" max="2568" width="20.453125" style="18" customWidth="1"/>
    <col min="2569" max="2570" width="19.7265625" style="18" customWidth="1"/>
    <col min="2571" max="2571" width="25.26953125" style="18" customWidth="1"/>
    <col min="2572" max="2572" width="26" style="18" customWidth="1"/>
    <col min="2573" max="2573" width="22.26953125" style="18" customWidth="1"/>
    <col min="2574" max="2574" width="24.81640625" style="18" customWidth="1"/>
    <col min="2575" max="2575" width="21.1796875" style="18" customWidth="1"/>
    <col min="2576" max="2576" width="21.453125" style="18" customWidth="1"/>
    <col min="2577" max="2577" width="27.81640625" style="18" customWidth="1"/>
    <col min="2578" max="2578" width="23.453125" style="18" customWidth="1"/>
    <col min="2579" max="2579" width="21.453125" style="18" customWidth="1"/>
    <col min="2580" max="2582" width="20.7265625" style="18" customWidth="1"/>
    <col min="2583" max="2583" width="32.26953125" style="18" bestFit="1" customWidth="1"/>
    <col min="2584" max="2584" width="20.7265625" style="18" customWidth="1"/>
    <col min="2585" max="2585" width="22" style="18" customWidth="1"/>
    <col min="2586" max="2589" width="21.26953125" style="18" customWidth="1"/>
    <col min="2590" max="2590" width="22.26953125" style="18" customWidth="1"/>
    <col min="2591" max="2592" width="11.453125" style="18"/>
    <col min="2593" max="2593" width="14.81640625" style="18" bestFit="1" customWidth="1"/>
    <col min="2594" max="2818" width="11.453125" style="18"/>
    <col min="2819" max="2819" width="34.453125" style="18" customWidth="1"/>
    <col min="2820" max="2821" width="19.453125" style="18" bestFit="1" customWidth="1"/>
    <col min="2822" max="2822" width="19.7265625" style="18" customWidth="1"/>
    <col min="2823" max="2824" width="20.453125" style="18" customWidth="1"/>
    <col min="2825" max="2826" width="19.7265625" style="18" customWidth="1"/>
    <col min="2827" max="2827" width="25.26953125" style="18" customWidth="1"/>
    <col min="2828" max="2828" width="26" style="18" customWidth="1"/>
    <col min="2829" max="2829" width="22.26953125" style="18" customWidth="1"/>
    <col min="2830" max="2830" width="24.81640625" style="18" customWidth="1"/>
    <col min="2831" max="2831" width="21.1796875" style="18" customWidth="1"/>
    <col min="2832" max="2832" width="21.453125" style="18" customWidth="1"/>
    <col min="2833" max="2833" width="27.81640625" style="18" customWidth="1"/>
    <col min="2834" max="2834" width="23.453125" style="18" customWidth="1"/>
    <col min="2835" max="2835" width="21.453125" style="18" customWidth="1"/>
    <col min="2836" max="2838" width="20.7265625" style="18" customWidth="1"/>
    <col min="2839" max="2839" width="32.26953125" style="18" bestFit="1" customWidth="1"/>
    <col min="2840" max="2840" width="20.7265625" style="18" customWidth="1"/>
    <col min="2841" max="2841" width="22" style="18" customWidth="1"/>
    <col min="2842" max="2845" width="21.26953125" style="18" customWidth="1"/>
    <col min="2846" max="2846" width="22.26953125" style="18" customWidth="1"/>
    <col min="2847" max="2848" width="11.453125" style="18"/>
    <col min="2849" max="2849" width="14.81640625" style="18" bestFit="1" customWidth="1"/>
    <col min="2850" max="3074" width="11.453125" style="18"/>
    <col min="3075" max="3075" width="34.453125" style="18" customWidth="1"/>
    <col min="3076" max="3077" width="19.453125" style="18" bestFit="1" customWidth="1"/>
    <col min="3078" max="3078" width="19.7265625" style="18" customWidth="1"/>
    <col min="3079" max="3080" width="20.453125" style="18" customWidth="1"/>
    <col min="3081" max="3082" width="19.7265625" style="18" customWidth="1"/>
    <col min="3083" max="3083" width="25.26953125" style="18" customWidth="1"/>
    <col min="3084" max="3084" width="26" style="18" customWidth="1"/>
    <col min="3085" max="3085" width="22.26953125" style="18" customWidth="1"/>
    <col min="3086" max="3086" width="24.81640625" style="18" customWidth="1"/>
    <col min="3087" max="3087" width="21.1796875" style="18" customWidth="1"/>
    <col min="3088" max="3088" width="21.453125" style="18" customWidth="1"/>
    <col min="3089" max="3089" width="27.81640625" style="18" customWidth="1"/>
    <col min="3090" max="3090" width="23.453125" style="18" customWidth="1"/>
    <col min="3091" max="3091" width="21.453125" style="18" customWidth="1"/>
    <col min="3092" max="3094" width="20.7265625" style="18" customWidth="1"/>
    <col min="3095" max="3095" width="32.26953125" style="18" bestFit="1" customWidth="1"/>
    <col min="3096" max="3096" width="20.7265625" style="18" customWidth="1"/>
    <col min="3097" max="3097" width="22" style="18" customWidth="1"/>
    <col min="3098" max="3101" width="21.26953125" style="18" customWidth="1"/>
    <col min="3102" max="3102" width="22.26953125" style="18" customWidth="1"/>
    <col min="3103" max="3104" width="11.453125" style="18"/>
    <col min="3105" max="3105" width="14.81640625" style="18" bestFit="1" customWidth="1"/>
    <col min="3106" max="3330" width="11.453125" style="18"/>
    <col min="3331" max="3331" width="34.453125" style="18" customWidth="1"/>
    <col min="3332" max="3333" width="19.453125" style="18" bestFit="1" customWidth="1"/>
    <col min="3334" max="3334" width="19.7265625" style="18" customWidth="1"/>
    <col min="3335" max="3336" width="20.453125" style="18" customWidth="1"/>
    <col min="3337" max="3338" width="19.7265625" style="18" customWidth="1"/>
    <col min="3339" max="3339" width="25.26953125" style="18" customWidth="1"/>
    <col min="3340" max="3340" width="26" style="18" customWidth="1"/>
    <col min="3341" max="3341" width="22.26953125" style="18" customWidth="1"/>
    <col min="3342" max="3342" width="24.81640625" style="18" customWidth="1"/>
    <col min="3343" max="3343" width="21.1796875" style="18" customWidth="1"/>
    <col min="3344" max="3344" width="21.453125" style="18" customWidth="1"/>
    <col min="3345" max="3345" width="27.81640625" style="18" customWidth="1"/>
    <col min="3346" max="3346" width="23.453125" style="18" customWidth="1"/>
    <col min="3347" max="3347" width="21.453125" style="18" customWidth="1"/>
    <col min="3348" max="3350" width="20.7265625" style="18" customWidth="1"/>
    <col min="3351" max="3351" width="32.26953125" style="18" bestFit="1" customWidth="1"/>
    <col min="3352" max="3352" width="20.7265625" style="18" customWidth="1"/>
    <col min="3353" max="3353" width="22" style="18" customWidth="1"/>
    <col min="3354" max="3357" width="21.26953125" style="18" customWidth="1"/>
    <col min="3358" max="3358" width="22.26953125" style="18" customWidth="1"/>
    <col min="3359" max="3360" width="11.453125" style="18"/>
    <col min="3361" max="3361" width="14.81640625" style="18" bestFit="1" customWidth="1"/>
    <col min="3362" max="3586" width="11.453125" style="18"/>
    <col min="3587" max="3587" width="34.453125" style="18" customWidth="1"/>
    <col min="3588" max="3589" width="19.453125" style="18" bestFit="1" customWidth="1"/>
    <col min="3590" max="3590" width="19.7265625" style="18" customWidth="1"/>
    <col min="3591" max="3592" width="20.453125" style="18" customWidth="1"/>
    <col min="3593" max="3594" width="19.7265625" style="18" customWidth="1"/>
    <col min="3595" max="3595" width="25.26953125" style="18" customWidth="1"/>
    <col min="3596" max="3596" width="26" style="18" customWidth="1"/>
    <col min="3597" max="3597" width="22.26953125" style="18" customWidth="1"/>
    <col min="3598" max="3598" width="24.81640625" style="18" customWidth="1"/>
    <col min="3599" max="3599" width="21.1796875" style="18" customWidth="1"/>
    <col min="3600" max="3600" width="21.453125" style="18" customWidth="1"/>
    <col min="3601" max="3601" width="27.81640625" style="18" customWidth="1"/>
    <col min="3602" max="3602" width="23.453125" style="18" customWidth="1"/>
    <col min="3603" max="3603" width="21.453125" style="18" customWidth="1"/>
    <col min="3604" max="3606" width="20.7265625" style="18" customWidth="1"/>
    <col min="3607" max="3607" width="32.26953125" style="18" bestFit="1" customWidth="1"/>
    <col min="3608" max="3608" width="20.7265625" style="18" customWidth="1"/>
    <col min="3609" max="3609" width="22" style="18" customWidth="1"/>
    <col min="3610" max="3613" width="21.26953125" style="18" customWidth="1"/>
    <col min="3614" max="3614" width="22.26953125" style="18" customWidth="1"/>
    <col min="3615" max="3616" width="11.453125" style="18"/>
    <col min="3617" max="3617" width="14.81640625" style="18" bestFit="1" customWidth="1"/>
    <col min="3618" max="3842" width="11.453125" style="18"/>
    <col min="3843" max="3843" width="34.453125" style="18" customWidth="1"/>
    <col min="3844" max="3845" width="19.453125" style="18" bestFit="1" customWidth="1"/>
    <col min="3846" max="3846" width="19.7265625" style="18" customWidth="1"/>
    <col min="3847" max="3848" width="20.453125" style="18" customWidth="1"/>
    <col min="3849" max="3850" width="19.7265625" style="18" customWidth="1"/>
    <col min="3851" max="3851" width="25.26953125" style="18" customWidth="1"/>
    <col min="3852" max="3852" width="26" style="18" customWidth="1"/>
    <col min="3853" max="3853" width="22.26953125" style="18" customWidth="1"/>
    <col min="3854" max="3854" width="24.81640625" style="18" customWidth="1"/>
    <col min="3855" max="3855" width="21.1796875" style="18" customWidth="1"/>
    <col min="3856" max="3856" width="21.453125" style="18" customWidth="1"/>
    <col min="3857" max="3857" width="27.81640625" style="18" customWidth="1"/>
    <col min="3858" max="3858" width="23.453125" style="18" customWidth="1"/>
    <col min="3859" max="3859" width="21.453125" style="18" customWidth="1"/>
    <col min="3860" max="3862" width="20.7265625" style="18" customWidth="1"/>
    <col min="3863" max="3863" width="32.26953125" style="18" bestFit="1" customWidth="1"/>
    <col min="3864" max="3864" width="20.7265625" style="18" customWidth="1"/>
    <col min="3865" max="3865" width="22" style="18" customWidth="1"/>
    <col min="3866" max="3869" width="21.26953125" style="18" customWidth="1"/>
    <col min="3870" max="3870" width="22.26953125" style="18" customWidth="1"/>
    <col min="3871" max="3872" width="11.453125" style="18"/>
    <col min="3873" max="3873" width="14.81640625" style="18" bestFit="1" customWidth="1"/>
    <col min="3874" max="4098" width="11.453125" style="18"/>
    <col min="4099" max="4099" width="34.453125" style="18" customWidth="1"/>
    <col min="4100" max="4101" width="19.453125" style="18" bestFit="1" customWidth="1"/>
    <col min="4102" max="4102" width="19.7265625" style="18" customWidth="1"/>
    <col min="4103" max="4104" width="20.453125" style="18" customWidth="1"/>
    <col min="4105" max="4106" width="19.7265625" style="18" customWidth="1"/>
    <col min="4107" max="4107" width="25.26953125" style="18" customWidth="1"/>
    <col min="4108" max="4108" width="26" style="18" customWidth="1"/>
    <col min="4109" max="4109" width="22.26953125" style="18" customWidth="1"/>
    <col min="4110" max="4110" width="24.81640625" style="18" customWidth="1"/>
    <col min="4111" max="4111" width="21.1796875" style="18" customWidth="1"/>
    <col min="4112" max="4112" width="21.453125" style="18" customWidth="1"/>
    <col min="4113" max="4113" width="27.81640625" style="18" customWidth="1"/>
    <col min="4114" max="4114" width="23.453125" style="18" customWidth="1"/>
    <col min="4115" max="4115" width="21.453125" style="18" customWidth="1"/>
    <col min="4116" max="4118" width="20.7265625" style="18" customWidth="1"/>
    <col min="4119" max="4119" width="32.26953125" style="18" bestFit="1" customWidth="1"/>
    <col min="4120" max="4120" width="20.7265625" style="18" customWidth="1"/>
    <col min="4121" max="4121" width="22" style="18" customWidth="1"/>
    <col min="4122" max="4125" width="21.26953125" style="18" customWidth="1"/>
    <col min="4126" max="4126" width="22.26953125" style="18" customWidth="1"/>
    <col min="4127" max="4128" width="11.453125" style="18"/>
    <col min="4129" max="4129" width="14.81640625" style="18" bestFit="1" customWidth="1"/>
    <col min="4130" max="4354" width="11.453125" style="18"/>
    <col min="4355" max="4355" width="34.453125" style="18" customWidth="1"/>
    <col min="4356" max="4357" width="19.453125" style="18" bestFit="1" customWidth="1"/>
    <col min="4358" max="4358" width="19.7265625" style="18" customWidth="1"/>
    <col min="4359" max="4360" width="20.453125" style="18" customWidth="1"/>
    <col min="4361" max="4362" width="19.7265625" style="18" customWidth="1"/>
    <col min="4363" max="4363" width="25.26953125" style="18" customWidth="1"/>
    <col min="4364" max="4364" width="26" style="18" customWidth="1"/>
    <col min="4365" max="4365" width="22.26953125" style="18" customWidth="1"/>
    <col min="4366" max="4366" width="24.81640625" style="18" customWidth="1"/>
    <col min="4367" max="4367" width="21.1796875" style="18" customWidth="1"/>
    <col min="4368" max="4368" width="21.453125" style="18" customWidth="1"/>
    <col min="4369" max="4369" width="27.81640625" style="18" customWidth="1"/>
    <col min="4370" max="4370" width="23.453125" style="18" customWidth="1"/>
    <col min="4371" max="4371" width="21.453125" style="18" customWidth="1"/>
    <col min="4372" max="4374" width="20.7265625" style="18" customWidth="1"/>
    <col min="4375" max="4375" width="32.26953125" style="18" bestFit="1" customWidth="1"/>
    <col min="4376" max="4376" width="20.7265625" style="18" customWidth="1"/>
    <col min="4377" max="4377" width="22" style="18" customWidth="1"/>
    <col min="4378" max="4381" width="21.26953125" style="18" customWidth="1"/>
    <col min="4382" max="4382" width="22.26953125" style="18" customWidth="1"/>
    <col min="4383" max="4384" width="11.453125" style="18"/>
    <col min="4385" max="4385" width="14.81640625" style="18" bestFit="1" customWidth="1"/>
    <col min="4386" max="4610" width="11.453125" style="18"/>
    <col min="4611" max="4611" width="34.453125" style="18" customWidth="1"/>
    <col min="4612" max="4613" width="19.453125" style="18" bestFit="1" customWidth="1"/>
    <col min="4614" max="4614" width="19.7265625" style="18" customWidth="1"/>
    <col min="4615" max="4616" width="20.453125" style="18" customWidth="1"/>
    <col min="4617" max="4618" width="19.7265625" style="18" customWidth="1"/>
    <col min="4619" max="4619" width="25.26953125" style="18" customWidth="1"/>
    <col min="4620" max="4620" width="26" style="18" customWidth="1"/>
    <col min="4621" max="4621" width="22.26953125" style="18" customWidth="1"/>
    <col min="4622" max="4622" width="24.81640625" style="18" customWidth="1"/>
    <col min="4623" max="4623" width="21.1796875" style="18" customWidth="1"/>
    <col min="4624" max="4624" width="21.453125" style="18" customWidth="1"/>
    <col min="4625" max="4625" width="27.81640625" style="18" customWidth="1"/>
    <col min="4626" max="4626" width="23.453125" style="18" customWidth="1"/>
    <col min="4627" max="4627" width="21.453125" style="18" customWidth="1"/>
    <col min="4628" max="4630" width="20.7265625" style="18" customWidth="1"/>
    <col min="4631" max="4631" width="32.26953125" style="18" bestFit="1" customWidth="1"/>
    <col min="4632" max="4632" width="20.7265625" style="18" customWidth="1"/>
    <col min="4633" max="4633" width="22" style="18" customWidth="1"/>
    <col min="4634" max="4637" width="21.26953125" style="18" customWidth="1"/>
    <col min="4638" max="4638" width="22.26953125" style="18" customWidth="1"/>
    <col min="4639" max="4640" width="11.453125" style="18"/>
    <col min="4641" max="4641" width="14.81640625" style="18" bestFit="1" customWidth="1"/>
    <col min="4642" max="4866" width="11.453125" style="18"/>
    <col min="4867" max="4867" width="34.453125" style="18" customWidth="1"/>
    <col min="4868" max="4869" width="19.453125" style="18" bestFit="1" customWidth="1"/>
    <col min="4870" max="4870" width="19.7265625" style="18" customWidth="1"/>
    <col min="4871" max="4872" width="20.453125" style="18" customWidth="1"/>
    <col min="4873" max="4874" width="19.7265625" style="18" customWidth="1"/>
    <col min="4875" max="4875" width="25.26953125" style="18" customWidth="1"/>
    <col min="4876" max="4876" width="26" style="18" customWidth="1"/>
    <col min="4877" max="4877" width="22.26953125" style="18" customWidth="1"/>
    <col min="4878" max="4878" width="24.81640625" style="18" customWidth="1"/>
    <col min="4879" max="4879" width="21.1796875" style="18" customWidth="1"/>
    <col min="4880" max="4880" width="21.453125" style="18" customWidth="1"/>
    <col min="4881" max="4881" width="27.81640625" style="18" customWidth="1"/>
    <col min="4882" max="4882" width="23.453125" style="18" customWidth="1"/>
    <col min="4883" max="4883" width="21.453125" style="18" customWidth="1"/>
    <col min="4884" max="4886" width="20.7265625" style="18" customWidth="1"/>
    <col min="4887" max="4887" width="32.26953125" style="18" bestFit="1" customWidth="1"/>
    <col min="4888" max="4888" width="20.7265625" style="18" customWidth="1"/>
    <col min="4889" max="4889" width="22" style="18" customWidth="1"/>
    <col min="4890" max="4893" width="21.26953125" style="18" customWidth="1"/>
    <col min="4894" max="4894" width="22.26953125" style="18" customWidth="1"/>
    <col min="4895" max="4896" width="11.453125" style="18"/>
    <col min="4897" max="4897" width="14.81640625" style="18" bestFit="1" customWidth="1"/>
    <col min="4898" max="5122" width="11.453125" style="18"/>
    <col min="5123" max="5123" width="34.453125" style="18" customWidth="1"/>
    <col min="5124" max="5125" width="19.453125" style="18" bestFit="1" customWidth="1"/>
    <col min="5126" max="5126" width="19.7265625" style="18" customWidth="1"/>
    <col min="5127" max="5128" width="20.453125" style="18" customWidth="1"/>
    <col min="5129" max="5130" width="19.7265625" style="18" customWidth="1"/>
    <col min="5131" max="5131" width="25.26953125" style="18" customWidth="1"/>
    <col min="5132" max="5132" width="26" style="18" customWidth="1"/>
    <col min="5133" max="5133" width="22.26953125" style="18" customWidth="1"/>
    <col min="5134" max="5134" width="24.81640625" style="18" customWidth="1"/>
    <col min="5135" max="5135" width="21.1796875" style="18" customWidth="1"/>
    <col min="5136" max="5136" width="21.453125" style="18" customWidth="1"/>
    <col min="5137" max="5137" width="27.81640625" style="18" customWidth="1"/>
    <col min="5138" max="5138" width="23.453125" style="18" customWidth="1"/>
    <col min="5139" max="5139" width="21.453125" style="18" customWidth="1"/>
    <col min="5140" max="5142" width="20.7265625" style="18" customWidth="1"/>
    <col min="5143" max="5143" width="32.26953125" style="18" bestFit="1" customWidth="1"/>
    <col min="5144" max="5144" width="20.7265625" style="18" customWidth="1"/>
    <col min="5145" max="5145" width="22" style="18" customWidth="1"/>
    <col min="5146" max="5149" width="21.26953125" style="18" customWidth="1"/>
    <col min="5150" max="5150" width="22.26953125" style="18" customWidth="1"/>
    <col min="5151" max="5152" width="11.453125" style="18"/>
    <col min="5153" max="5153" width="14.81640625" style="18" bestFit="1" customWidth="1"/>
    <col min="5154" max="5378" width="11.453125" style="18"/>
    <col min="5379" max="5379" width="34.453125" style="18" customWidth="1"/>
    <col min="5380" max="5381" width="19.453125" style="18" bestFit="1" customWidth="1"/>
    <col min="5382" max="5382" width="19.7265625" style="18" customWidth="1"/>
    <col min="5383" max="5384" width="20.453125" style="18" customWidth="1"/>
    <col min="5385" max="5386" width="19.7265625" style="18" customWidth="1"/>
    <col min="5387" max="5387" width="25.26953125" style="18" customWidth="1"/>
    <col min="5388" max="5388" width="26" style="18" customWidth="1"/>
    <col min="5389" max="5389" width="22.26953125" style="18" customWidth="1"/>
    <col min="5390" max="5390" width="24.81640625" style="18" customWidth="1"/>
    <col min="5391" max="5391" width="21.1796875" style="18" customWidth="1"/>
    <col min="5392" max="5392" width="21.453125" style="18" customWidth="1"/>
    <col min="5393" max="5393" width="27.81640625" style="18" customWidth="1"/>
    <col min="5394" max="5394" width="23.453125" style="18" customWidth="1"/>
    <col min="5395" max="5395" width="21.453125" style="18" customWidth="1"/>
    <col min="5396" max="5398" width="20.7265625" style="18" customWidth="1"/>
    <col min="5399" max="5399" width="32.26953125" style="18" bestFit="1" customWidth="1"/>
    <col min="5400" max="5400" width="20.7265625" style="18" customWidth="1"/>
    <col min="5401" max="5401" width="22" style="18" customWidth="1"/>
    <col min="5402" max="5405" width="21.26953125" style="18" customWidth="1"/>
    <col min="5406" max="5406" width="22.26953125" style="18" customWidth="1"/>
    <col min="5407" max="5408" width="11.453125" style="18"/>
    <col min="5409" max="5409" width="14.81640625" style="18" bestFit="1" customWidth="1"/>
    <col min="5410" max="5634" width="11.453125" style="18"/>
    <col min="5635" max="5635" width="34.453125" style="18" customWidth="1"/>
    <col min="5636" max="5637" width="19.453125" style="18" bestFit="1" customWidth="1"/>
    <col min="5638" max="5638" width="19.7265625" style="18" customWidth="1"/>
    <col min="5639" max="5640" width="20.453125" style="18" customWidth="1"/>
    <col min="5641" max="5642" width="19.7265625" style="18" customWidth="1"/>
    <col min="5643" max="5643" width="25.26953125" style="18" customWidth="1"/>
    <col min="5644" max="5644" width="26" style="18" customWidth="1"/>
    <col min="5645" max="5645" width="22.26953125" style="18" customWidth="1"/>
    <col min="5646" max="5646" width="24.81640625" style="18" customWidth="1"/>
    <col min="5647" max="5647" width="21.1796875" style="18" customWidth="1"/>
    <col min="5648" max="5648" width="21.453125" style="18" customWidth="1"/>
    <col min="5649" max="5649" width="27.81640625" style="18" customWidth="1"/>
    <col min="5650" max="5650" width="23.453125" style="18" customWidth="1"/>
    <col min="5651" max="5651" width="21.453125" style="18" customWidth="1"/>
    <col min="5652" max="5654" width="20.7265625" style="18" customWidth="1"/>
    <col min="5655" max="5655" width="32.26953125" style="18" bestFit="1" customWidth="1"/>
    <col min="5656" max="5656" width="20.7265625" style="18" customWidth="1"/>
    <col min="5657" max="5657" width="22" style="18" customWidth="1"/>
    <col min="5658" max="5661" width="21.26953125" style="18" customWidth="1"/>
    <col min="5662" max="5662" width="22.26953125" style="18" customWidth="1"/>
    <col min="5663" max="5664" width="11.453125" style="18"/>
    <col min="5665" max="5665" width="14.81640625" style="18" bestFit="1" customWidth="1"/>
    <col min="5666" max="5890" width="11.453125" style="18"/>
    <col min="5891" max="5891" width="34.453125" style="18" customWidth="1"/>
    <col min="5892" max="5893" width="19.453125" style="18" bestFit="1" customWidth="1"/>
    <col min="5894" max="5894" width="19.7265625" style="18" customWidth="1"/>
    <col min="5895" max="5896" width="20.453125" style="18" customWidth="1"/>
    <col min="5897" max="5898" width="19.7265625" style="18" customWidth="1"/>
    <col min="5899" max="5899" width="25.26953125" style="18" customWidth="1"/>
    <col min="5900" max="5900" width="26" style="18" customWidth="1"/>
    <col min="5901" max="5901" width="22.26953125" style="18" customWidth="1"/>
    <col min="5902" max="5902" width="24.81640625" style="18" customWidth="1"/>
    <col min="5903" max="5903" width="21.1796875" style="18" customWidth="1"/>
    <col min="5904" max="5904" width="21.453125" style="18" customWidth="1"/>
    <col min="5905" max="5905" width="27.81640625" style="18" customWidth="1"/>
    <col min="5906" max="5906" width="23.453125" style="18" customWidth="1"/>
    <col min="5907" max="5907" width="21.453125" style="18" customWidth="1"/>
    <col min="5908" max="5910" width="20.7265625" style="18" customWidth="1"/>
    <col min="5911" max="5911" width="32.26953125" style="18" bestFit="1" customWidth="1"/>
    <col min="5912" max="5912" width="20.7265625" style="18" customWidth="1"/>
    <col min="5913" max="5913" width="22" style="18" customWidth="1"/>
    <col min="5914" max="5917" width="21.26953125" style="18" customWidth="1"/>
    <col min="5918" max="5918" width="22.26953125" style="18" customWidth="1"/>
    <col min="5919" max="5920" width="11.453125" style="18"/>
    <col min="5921" max="5921" width="14.81640625" style="18" bestFit="1" customWidth="1"/>
    <col min="5922" max="6146" width="11.453125" style="18"/>
    <col min="6147" max="6147" width="34.453125" style="18" customWidth="1"/>
    <col min="6148" max="6149" width="19.453125" style="18" bestFit="1" customWidth="1"/>
    <col min="6150" max="6150" width="19.7265625" style="18" customWidth="1"/>
    <col min="6151" max="6152" width="20.453125" style="18" customWidth="1"/>
    <col min="6153" max="6154" width="19.7265625" style="18" customWidth="1"/>
    <col min="6155" max="6155" width="25.26953125" style="18" customWidth="1"/>
    <col min="6156" max="6156" width="26" style="18" customWidth="1"/>
    <col min="6157" max="6157" width="22.26953125" style="18" customWidth="1"/>
    <col min="6158" max="6158" width="24.81640625" style="18" customWidth="1"/>
    <col min="6159" max="6159" width="21.1796875" style="18" customWidth="1"/>
    <col min="6160" max="6160" width="21.453125" style="18" customWidth="1"/>
    <col min="6161" max="6161" width="27.81640625" style="18" customWidth="1"/>
    <col min="6162" max="6162" width="23.453125" style="18" customWidth="1"/>
    <col min="6163" max="6163" width="21.453125" style="18" customWidth="1"/>
    <col min="6164" max="6166" width="20.7265625" style="18" customWidth="1"/>
    <col min="6167" max="6167" width="32.26953125" style="18" bestFit="1" customWidth="1"/>
    <col min="6168" max="6168" width="20.7265625" style="18" customWidth="1"/>
    <col min="6169" max="6169" width="22" style="18" customWidth="1"/>
    <col min="6170" max="6173" width="21.26953125" style="18" customWidth="1"/>
    <col min="6174" max="6174" width="22.26953125" style="18" customWidth="1"/>
    <col min="6175" max="6176" width="11.453125" style="18"/>
    <col min="6177" max="6177" width="14.81640625" style="18" bestFit="1" customWidth="1"/>
    <col min="6178" max="6402" width="11.453125" style="18"/>
    <col min="6403" max="6403" width="34.453125" style="18" customWidth="1"/>
    <col min="6404" max="6405" width="19.453125" style="18" bestFit="1" customWidth="1"/>
    <col min="6406" max="6406" width="19.7265625" style="18" customWidth="1"/>
    <col min="6407" max="6408" width="20.453125" style="18" customWidth="1"/>
    <col min="6409" max="6410" width="19.7265625" style="18" customWidth="1"/>
    <col min="6411" max="6411" width="25.26953125" style="18" customWidth="1"/>
    <col min="6412" max="6412" width="26" style="18" customWidth="1"/>
    <col min="6413" max="6413" width="22.26953125" style="18" customWidth="1"/>
    <col min="6414" max="6414" width="24.81640625" style="18" customWidth="1"/>
    <col min="6415" max="6415" width="21.1796875" style="18" customWidth="1"/>
    <col min="6416" max="6416" width="21.453125" style="18" customWidth="1"/>
    <col min="6417" max="6417" width="27.81640625" style="18" customWidth="1"/>
    <col min="6418" max="6418" width="23.453125" style="18" customWidth="1"/>
    <col min="6419" max="6419" width="21.453125" style="18" customWidth="1"/>
    <col min="6420" max="6422" width="20.7265625" style="18" customWidth="1"/>
    <col min="6423" max="6423" width="32.26953125" style="18" bestFit="1" customWidth="1"/>
    <col min="6424" max="6424" width="20.7265625" style="18" customWidth="1"/>
    <col min="6425" max="6425" width="22" style="18" customWidth="1"/>
    <col min="6426" max="6429" width="21.26953125" style="18" customWidth="1"/>
    <col min="6430" max="6430" width="22.26953125" style="18" customWidth="1"/>
    <col min="6431" max="6432" width="11.453125" style="18"/>
    <col min="6433" max="6433" width="14.81640625" style="18" bestFit="1" customWidth="1"/>
    <col min="6434" max="6658" width="11.453125" style="18"/>
    <col min="6659" max="6659" width="34.453125" style="18" customWidth="1"/>
    <col min="6660" max="6661" width="19.453125" style="18" bestFit="1" customWidth="1"/>
    <col min="6662" max="6662" width="19.7265625" style="18" customWidth="1"/>
    <col min="6663" max="6664" width="20.453125" style="18" customWidth="1"/>
    <col min="6665" max="6666" width="19.7265625" style="18" customWidth="1"/>
    <col min="6667" max="6667" width="25.26953125" style="18" customWidth="1"/>
    <col min="6668" max="6668" width="26" style="18" customWidth="1"/>
    <col min="6669" max="6669" width="22.26953125" style="18" customWidth="1"/>
    <col min="6670" max="6670" width="24.81640625" style="18" customWidth="1"/>
    <col min="6671" max="6671" width="21.1796875" style="18" customWidth="1"/>
    <col min="6672" max="6672" width="21.453125" style="18" customWidth="1"/>
    <col min="6673" max="6673" width="27.81640625" style="18" customWidth="1"/>
    <col min="6674" max="6674" width="23.453125" style="18" customWidth="1"/>
    <col min="6675" max="6675" width="21.453125" style="18" customWidth="1"/>
    <col min="6676" max="6678" width="20.7265625" style="18" customWidth="1"/>
    <col min="6679" max="6679" width="32.26953125" style="18" bestFit="1" customWidth="1"/>
    <col min="6680" max="6680" width="20.7265625" style="18" customWidth="1"/>
    <col min="6681" max="6681" width="22" style="18" customWidth="1"/>
    <col min="6682" max="6685" width="21.26953125" style="18" customWidth="1"/>
    <col min="6686" max="6686" width="22.26953125" style="18" customWidth="1"/>
    <col min="6687" max="6688" width="11.453125" style="18"/>
    <col min="6689" max="6689" width="14.81640625" style="18" bestFit="1" customWidth="1"/>
    <col min="6690" max="6914" width="11.453125" style="18"/>
    <col min="6915" max="6915" width="34.453125" style="18" customWidth="1"/>
    <col min="6916" max="6917" width="19.453125" style="18" bestFit="1" customWidth="1"/>
    <col min="6918" max="6918" width="19.7265625" style="18" customWidth="1"/>
    <col min="6919" max="6920" width="20.453125" style="18" customWidth="1"/>
    <col min="6921" max="6922" width="19.7265625" style="18" customWidth="1"/>
    <col min="6923" max="6923" width="25.26953125" style="18" customWidth="1"/>
    <col min="6924" max="6924" width="26" style="18" customWidth="1"/>
    <col min="6925" max="6925" width="22.26953125" style="18" customWidth="1"/>
    <col min="6926" max="6926" width="24.81640625" style="18" customWidth="1"/>
    <col min="6927" max="6927" width="21.1796875" style="18" customWidth="1"/>
    <col min="6928" max="6928" width="21.453125" style="18" customWidth="1"/>
    <col min="6929" max="6929" width="27.81640625" style="18" customWidth="1"/>
    <col min="6930" max="6930" width="23.453125" style="18" customWidth="1"/>
    <col min="6931" max="6931" width="21.453125" style="18" customWidth="1"/>
    <col min="6932" max="6934" width="20.7265625" style="18" customWidth="1"/>
    <col min="6935" max="6935" width="32.26953125" style="18" bestFit="1" customWidth="1"/>
    <col min="6936" max="6936" width="20.7265625" style="18" customWidth="1"/>
    <col min="6937" max="6937" width="22" style="18" customWidth="1"/>
    <col min="6938" max="6941" width="21.26953125" style="18" customWidth="1"/>
    <col min="6942" max="6942" width="22.26953125" style="18" customWidth="1"/>
    <col min="6943" max="6944" width="11.453125" style="18"/>
    <col min="6945" max="6945" width="14.81640625" style="18" bestFit="1" customWidth="1"/>
    <col min="6946" max="7170" width="11.453125" style="18"/>
    <col min="7171" max="7171" width="34.453125" style="18" customWidth="1"/>
    <col min="7172" max="7173" width="19.453125" style="18" bestFit="1" customWidth="1"/>
    <col min="7174" max="7174" width="19.7265625" style="18" customWidth="1"/>
    <col min="7175" max="7176" width="20.453125" style="18" customWidth="1"/>
    <col min="7177" max="7178" width="19.7265625" style="18" customWidth="1"/>
    <col min="7179" max="7179" width="25.26953125" style="18" customWidth="1"/>
    <col min="7180" max="7180" width="26" style="18" customWidth="1"/>
    <col min="7181" max="7181" width="22.26953125" style="18" customWidth="1"/>
    <col min="7182" max="7182" width="24.81640625" style="18" customWidth="1"/>
    <col min="7183" max="7183" width="21.1796875" style="18" customWidth="1"/>
    <col min="7184" max="7184" width="21.453125" style="18" customWidth="1"/>
    <col min="7185" max="7185" width="27.81640625" style="18" customWidth="1"/>
    <col min="7186" max="7186" width="23.453125" style="18" customWidth="1"/>
    <col min="7187" max="7187" width="21.453125" style="18" customWidth="1"/>
    <col min="7188" max="7190" width="20.7265625" style="18" customWidth="1"/>
    <col min="7191" max="7191" width="32.26953125" style="18" bestFit="1" customWidth="1"/>
    <col min="7192" max="7192" width="20.7265625" style="18" customWidth="1"/>
    <col min="7193" max="7193" width="22" style="18" customWidth="1"/>
    <col min="7194" max="7197" width="21.26953125" style="18" customWidth="1"/>
    <col min="7198" max="7198" width="22.26953125" style="18" customWidth="1"/>
    <col min="7199" max="7200" width="11.453125" style="18"/>
    <col min="7201" max="7201" width="14.81640625" style="18" bestFit="1" customWidth="1"/>
    <col min="7202" max="7426" width="11.453125" style="18"/>
    <col min="7427" max="7427" width="34.453125" style="18" customWidth="1"/>
    <col min="7428" max="7429" width="19.453125" style="18" bestFit="1" customWidth="1"/>
    <col min="7430" max="7430" width="19.7265625" style="18" customWidth="1"/>
    <col min="7431" max="7432" width="20.453125" style="18" customWidth="1"/>
    <col min="7433" max="7434" width="19.7265625" style="18" customWidth="1"/>
    <col min="7435" max="7435" width="25.26953125" style="18" customWidth="1"/>
    <col min="7436" max="7436" width="26" style="18" customWidth="1"/>
    <col min="7437" max="7437" width="22.26953125" style="18" customWidth="1"/>
    <col min="7438" max="7438" width="24.81640625" style="18" customWidth="1"/>
    <col min="7439" max="7439" width="21.1796875" style="18" customWidth="1"/>
    <col min="7440" max="7440" width="21.453125" style="18" customWidth="1"/>
    <col min="7441" max="7441" width="27.81640625" style="18" customWidth="1"/>
    <col min="7442" max="7442" width="23.453125" style="18" customWidth="1"/>
    <col min="7443" max="7443" width="21.453125" style="18" customWidth="1"/>
    <col min="7444" max="7446" width="20.7265625" style="18" customWidth="1"/>
    <col min="7447" max="7447" width="32.26953125" style="18" bestFit="1" customWidth="1"/>
    <col min="7448" max="7448" width="20.7265625" style="18" customWidth="1"/>
    <col min="7449" max="7449" width="22" style="18" customWidth="1"/>
    <col min="7450" max="7453" width="21.26953125" style="18" customWidth="1"/>
    <col min="7454" max="7454" width="22.26953125" style="18" customWidth="1"/>
    <col min="7455" max="7456" width="11.453125" style="18"/>
    <col min="7457" max="7457" width="14.81640625" style="18" bestFit="1" customWidth="1"/>
    <col min="7458" max="7682" width="11.453125" style="18"/>
    <col min="7683" max="7683" width="34.453125" style="18" customWidth="1"/>
    <col min="7684" max="7685" width="19.453125" style="18" bestFit="1" customWidth="1"/>
    <col min="7686" max="7686" width="19.7265625" style="18" customWidth="1"/>
    <col min="7687" max="7688" width="20.453125" style="18" customWidth="1"/>
    <col min="7689" max="7690" width="19.7265625" style="18" customWidth="1"/>
    <col min="7691" max="7691" width="25.26953125" style="18" customWidth="1"/>
    <col min="7692" max="7692" width="26" style="18" customWidth="1"/>
    <col min="7693" max="7693" width="22.26953125" style="18" customWidth="1"/>
    <col min="7694" max="7694" width="24.81640625" style="18" customWidth="1"/>
    <col min="7695" max="7695" width="21.1796875" style="18" customWidth="1"/>
    <col min="7696" max="7696" width="21.453125" style="18" customWidth="1"/>
    <col min="7697" max="7697" width="27.81640625" style="18" customWidth="1"/>
    <col min="7698" max="7698" width="23.453125" style="18" customWidth="1"/>
    <col min="7699" max="7699" width="21.453125" style="18" customWidth="1"/>
    <col min="7700" max="7702" width="20.7265625" style="18" customWidth="1"/>
    <col min="7703" max="7703" width="32.26953125" style="18" bestFit="1" customWidth="1"/>
    <col min="7704" max="7704" width="20.7265625" style="18" customWidth="1"/>
    <col min="7705" max="7705" width="22" style="18" customWidth="1"/>
    <col min="7706" max="7709" width="21.26953125" style="18" customWidth="1"/>
    <col min="7710" max="7710" width="22.26953125" style="18" customWidth="1"/>
    <col min="7711" max="7712" width="11.453125" style="18"/>
    <col min="7713" max="7713" width="14.81640625" style="18" bestFit="1" customWidth="1"/>
    <col min="7714" max="7938" width="11.453125" style="18"/>
    <col min="7939" max="7939" width="34.453125" style="18" customWidth="1"/>
    <col min="7940" max="7941" width="19.453125" style="18" bestFit="1" customWidth="1"/>
    <col min="7942" max="7942" width="19.7265625" style="18" customWidth="1"/>
    <col min="7943" max="7944" width="20.453125" style="18" customWidth="1"/>
    <col min="7945" max="7946" width="19.7265625" style="18" customWidth="1"/>
    <col min="7947" max="7947" width="25.26953125" style="18" customWidth="1"/>
    <col min="7948" max="7948" width="26" style="18" customWidth="1"/>
    <col min="7949" max="7949" width="22.26953125" style="18" customWidth="1"/>
    <col min="7950" max="7950" width="24.81640625" style="18" customWidth="1"/>
    <col min="7951" max="7951" width="21.1796875" style="18" customWidth="1"/>
    <col min="7952" max="7952" width="21.453125" style="18" customWidth="1"/>
    <col min="7953" max="7953" width="27.81640625" style="18" customWidth="1"/>
    <col min="7954" max="7954" width="23.453125" style="18" customWidth="1"/>
    <col min="7955" max="7955" width="21.453125" style="18" customWidth="1"/>
    <col min="7956" max="7958" width="20.7265625" style="18" customWidth="1"/>
    <col min="7959" max="7959" width="32.26953125" style="18" bestFit="1" customWidth="1"/>
    <col min="7960" max="7960" width="20.7265625" style="18" customWidth="1"/>
    <col min="7961" max="7961" width="22" style="18" customWidth="1"/>
    <col min="7962" max="7965" width="21.26953125" style="18" customWidth="1"/>
    <col min="7966" max="7966" width="22.26953125" style="18" customWidth="1"/>
    <col min="7967" max="7968" width="11.453125" style="18"/>
    <col min="7969" max="7969" width="14.81640625" style="18" bestFit="1" customWidth="1"/>
    <col min="7970" max="8194" width="11.453125" style="18"/>
    <col min="8195" max="8195" width="34.453125" style="18" customWidth="1"/>
    <col min="8196" max="8197" width="19.453125" style="18" bestFit="1" customWidth="1"/>
    <col min="8198" max="8198" width="19.7265625" style="18" customWidth="1"/>
    <col min="8199" max="8200" width="20.453125" style="18" customWidth="1"/>
    <col min="8201" max="8202" width="19.7265625" style="18" customWidth="1"/>
    <col min="8203" max="8203" width="25.26953125" style="18" customWidth="1"/>
    <col min="8204" max="8204" width="26" style="18" customWidth="1"/>
    <col min="8205" max="8205" width="22.26953125" style="18" customWidth="1"/>
    <col min="8206" max="8206" width="24.81640625" style="18" customWidth="1"/>
    <col min="8207" max="8207" width="21.1796875" style="18" customWidth="1"/>
    <col min="8208" max="8208" width="21.453125" style="18" customWidth="1"/>
    <col min="8209" max="8209" width="27.81640625" style="18" customWidth="1"/>
    <col min="8210" max="8210" width="23.453125" style="18" customWidth="1"/>
    <col min="8211" max="8211" width="21.453125" style="18" customWidth="1"/>
    <col min="8212" max="8214" width="20.7265625" style="18" customWidth="1"/>
    <col min="8215" max="8215" width="32.26953125" style="18" bestFit="1" customWidth="1"/>
    <col min="8216" max="8216" width="20.7265625" style="18" customWidth="1"/>
    <col min="8217" max="8217" width="22" style="18" customWidth="1"/>
    <col min="8218" max="8221" width="21.26953125" style="18" customWidth="1"/>
    <col min="8222" max="8222" width="22.26953125" style="18" customWidth="1"/>
    <col min="8223" max="8224" width="11.453125" style="18"/>
    <col min="8225" max="8225" width="14.81640625" style="18" bestFit="1" customWidth="1"/>
    <col min="8226" max="8450" width="11.453125" style="18"/>
    <col min="8451" max="8451" width="34.453125" style="18" customWidth="1"/>
    <col min="8452" max="8453" width="19.453125" style="18" bestFit="1" customWidth="1"/>
    <col min="8454" max="8454" width="19.7265625" style="18" customWidth="1"/>
    <col min="8455" max="8456" width="20.453125" style="18" customWidth="1"/>
    <col min="8457" max="8458" width="19.7265625" style="18" customWidth="1"/>
    <col min="8459" max="8459" width="25.26953125" style="18" customWidth="1"/>
    <col min="8460" max="8460" width="26" style="18" customWidth="1"/>
    <col min="8461" max="8461" width="22.26953125" style="18" customWidth="1"/>
    <col min="8462" max="8462" width="24.81640625" style="18" customWidth="1"/>
    <col min="8463" max="8463" width="21.1796875" style="18" customWidth="1"/>
    <col min="8464" max="8464" width="21.453125" style="18" customWidth="1"/>
    <col min="8465" max="8465" width="27.81640625" style="18" customWidth="1"/>
    <col min="8466" max="8466" width="23.453125" style="18" customWidth="1"/>
    <col min="8467" max="8467" width="21.453125" style="18" customWidth="1"/>
    <col min="8468" max="8470" width="20.7265625" style="18" customWidth="1"/>
    <col min="8471" max="8471" width="32.26953125" style="18" bestFit="1" customWidth="1"/>
    <col min="8472" max="8472" width="20.7265625" style="18" customWidth="1"/>
    <col min="8473" max="8473" width="22" style="18" customWidth="1"/>
    <col min="8474" max="8477" width="21.26953125" style="18" customWidth="1"/>
    <col min="8478" max="8478" width="22.26953125" style="18" customWidth="1"/>
    <col min="8479" max="8480" width="11.453125" style="18"/>
    <col min="8481" max="8481" width="14.81640625" style="18" bestFit="1" customWidth="1"/>
    <col min="8482" max="8706" width="11.453125" style="18"/>
    <col min="8707" max="8707" width="34.453125" style="18" customWidth="1"/>
    <col min="8708" max="8709" width="19.453125" style="18" bestFit="1" customWidth="1"/>
    <col min="8710" max="8710" width="19.7265625" style="18" customWidth="1"/>
    <col min="8711" max="8712" width="20.453125" style="18" customWidth="1"/>
    <col min="8713" max="8714" width="19.7265625" style="18" customWidth="1"/>
    <col min="8715" max="8715" width="25.26953125" style="18" customWidth="1"/>
    <col min="8716" max="8716" width="26" style="18" customWidth="1"/>
    <col min="8717" max="8717" width="22.26953125" style="18" customWidth="1"/>
    <col min="8718" max="8718" width="24.81640625" style="18" customWidth="1"/>
    <col min="8719" max="8719" width="21.1796875" style="18" customWidth="1"/>
    <col min="8720" max="8720" width="21.453125" style="18" customWidth="1"/>
    <col min="8721" max="8721" width="27.81640625" style="18" customWidth="1"/>
    <col min="8722" max="8722" width="23.453125" style="18" customWidth="1"/>
    <col min="8723" max="8723" width="21.453125" style="18" customWidth="1"/>
    <col min="8724" max="8726" width="20.7265625" style="18" customWidth="1"/>
    <col min="8727" max="8727" width="32.26953125" style="18" bestFit="1" customWidth="1"/>
    <col min="8728" max="8728" width="20.7265625" style="18" customWidth="1"/>
    <col min="8729" max="8729" width="22" style="18" customWidth="1"/>
    <col min="8730" max="8733" width="21.26953125" style="18" customWidth="1"/>
    <col min="8734" max="8734" width="22.26953125" style="18" customWidth="1"/>
    <col min="8735" max="8736" width="11.453125" style="18"/>
    <col min="8737" max="8737" width="14.81640625" style="18" bestFit="1" customWidth="1"/>
    <col min="8738" max="8962" width="11.453125" style="18"/>
    <col min="8963" max="8963" width="34.453125" style="18" customWidth="1"/>
    <col min="8964" max="8965" width="19.453125" style="18" bestFit="1" customWidth="1"/>
    <col min="8966" max="8966" width="19.7265625" style="18" customWidth="1"/>
    <col min="8967" max="8968" width="20.453125" style="18" customWidth="1"/>
    <col min="8969" max="8970" width="19.7265625" style="18" customWidth="1"/>
    <col min="8971" max="8971" width="25.26953125" style="18" customWidth="1"/>
    <col min="8972" max="8972" width="26" style="18" customWidth="1"/>
    <col min="8973" max="8973" width="22.26953125" style="18" customWidth="1"/>
    <col min="8974" max="8974" width="24.81640625" style="18" customWidth="1"/>
    <col min="8975" max="8975" width="21.1796875" style="18" customWidth="1"/>
    <col min="8976" max="8976" width="21.453125" style="18" customWidth="1"/>
    <col min="8977" max="8977" width="27.81640625" style="18" customWidth="1"/>
    <col min="8978" max="8978" width="23.453125" style="18" customWidth="1"/>
    <col min="8979" max="8979" width="21.453125" style="18" customWidth="1"/>
    <col min="8980" max="8982" width="20.7265625" style="18" customWidth="1"/>
    <col min="8983" max="8983" width="32.26953125" style="18" bestFit="1" customWidth="1"/>
    <col min="8984" max="8984" width="20.7265625" style="18" customWidth="1"/>
    <col min="8985" max="8985" width="22" style="18" customWidth="1"/>
    <col min="8986" max="8989" width="21.26953125" style="18" customWidth="1"/>
    <col min="8990" max="8990" width="22.26953125" style="18" customWidth="1"/>
    <col min="8991" max="8992" width="11.453125" style="18"/>
    <col min="8993" max="8993" width="14.81640625" style="18" bestFit="1" customWidth="1"/>
    <col min="8994" max="9218" width="11.453125" style="18"/>
    <col min="9219" max="9219" width="34.453125" style="18" customWidth="1"/>
    <col min="9220" max="9221" width="19.453125" style="18" bestFit="1" customWidth="1"/>
    <col min="9222" max="9222" width="19.7265625" style="18" customWidth="1"/>
    <col min="9223" max="9224" width="20.453125" style="18" customWidth="1"/>
    <col min="9225" max="9226" width="19.7265625" style="18" customWidth="1"/>
    <col min="9227" max="9227" width="25.26953125" style="18" customWidth="1"/>
    <col min="9228" max="9228" width="26" style="18" customWidth="1"/>
    <col min="9229" max="9229" width="22.26953125" style="18" customWidth="1"/>
    <col min="9230" max="9230" width="24.81640625" style="18" customWidth="1"/>
    <col min="9231" max="9231" width="21.1796875" style="18" customWidth="1"/>
    <col min="9232" max="9232" width="21.453125" style="18" customWidth="1"/>
    <col min="9233" max="9233" width="27.81640625" style="18" customWidth="1"/>
    <col min="9234" max="9234" width="23.453125" style="18" customWidth="1"/>
    <col min="9235" max="9235" width="21.453125" style="18" customWidth="1"/>
    <col min="9236" max="9238" width="20.7265625" style="18" customWidth="1"/>
    <col min="9239" max="9239" width="32.26953125" style="18" bestFit="1" customWidth="1"/>
    <col min="9240" max="9240" width="20.7265625" style="18" customWidth="1"/>
    <col min="9241" max="9241" width="22" style="18" customWidth="1"/>
    <col min="9242" max="9245" width="21.26953125" style="18" customWidth="1"/>
    <col min="9246" max="9246" width="22.26953125" style="18" customWidth="1"/>
    <col min="9247" max="9248" width="11.453125" style="18"/>
    <col min="9249" max="9249" width="14.81640625" style="18" bestFit="1" customWidth="1"/>
    <col min="9250" max="9474" width="11.453125" style="18"/>
    <col min="9475" max="9475" width="34.453125" style="18" customWidth="1"/>
    <col min="9476" max="9477" width="19.453125" style="18" bestFit="1" customWidth="1"/>
    <col min="9478" max="9478" width="19.7265625" style="18" customWidth="1"/>
    <col min="9479" max="9480" width="20.453125" style="18" customWidth="1"/>
    <col min="9481" max="9482" width="19.7265625" style="18" customWidth="1"/>
    <col min="9483" max="9483" width="25.26953125" style="18" customWidth="1"/>
    <col min="9484" max="9484" width="26" style="18" customWidth="1"/>
    <col min="9485" max="9485" width="22.26953125" style="18" customWidth="1"/>
    <col min="9486" max="9486" width="24.81640625" style="18" customWidth="1"/>
    <col min="9487" max="9487" width="21.1796875" style="18" customWidth="1"/>
    <col min="9488" max="9488" width="21.453125" style="18" customWidth="1"/>
    <col min="9489" max="9489" width="27.81640625" style="18" customWidth="1"/>
    <col min="9490" max="9490" width="23.453125" style="18" customWidth="1"/>
    <col min="9491" max="9491" width="21.453125" style="18" customWidth="1"/>
    <col min="9492" max="9494" width="20.7265625" style="18" customWidth="1"/>
    <col min="9495" max="9495" width="32.26953125" style="18" bestFit="1" customWidth="1"/>
    <col min="9496" max="9496" width="20.7265625" style="18" customWidth="1"/>
    <col min="9497" max="9497" width="22" style="18" customWidth="1"/>
    <col min="9498" max="9501" width="21.26953125" style="18" customWidth="1"/>
    <col min="9502" max="9502" width="22.26953125" style="18" customWidth="1"/>
    <col min="9503" max="9504" width="11.453125" style="18"/>
    <col min="9505" max="9505" width="14.81640625" style="18" bestFit="1" customWidth="1"/>
    <col min="9506" max="9730" width="11.453125" style="18"/>
    <col min="9731" max="9731" width="34.453125" style="18" customWidth="1"/>
    <col min="9732" max="9733" width="19.453125" style="18" bestFit="1" customWidth="1"/>
    <col min="9734" max="9734" width="19.7265625" style="18" customWidth="1"/>
    <col min="9735" max="9736" width="20.453125" style="18" customWidth="1"/>
    <col min="9737" max="9738" width="19.7265625" style="18" customWidth="1"/>
    <col min="9739" max="9739" width="25.26953125" style="18" customWidth="1"/>
    <col min="9740" max="9740" width="26" style="18" customWidth="1"/>
    <col min="9741" max="9741" width="22.26953125" style="18" customWidth="1"/>
    <col min="9742" max="9742" width="24.81640625" style="18" customWidth="1"/>
    <col min="9743" max="9743" width="21.1796875" style="18" customWidth="1"/>
    <col min="9744" max="9744" width="21.453125" style="18" customWidth="1"/>
    <col min="9745" max="9745" width="27.81640625" style="18" customWidth="1"/>
    <col min="9746" max="9746" width="23.453125" style="18" customWidth="1"/>
    <col min="9747" max="9747" width="21.453125" style="18" customWidth="1"/>
    <col min="9748" max="9750" width="20.7265625" style="18" customWidth="1"/>
    <col min="9751" max="9751" width="32.26953125" style="18" bestFit="1" customWidth="1"/>
    <col min="9752" max="9752" width="20.7265625" style="18" customWidth="1"/>
    <col min="9753" max="9753" width="22" style="18" customWidth="1"/>
    <col min="9754" max="9757" width="21.26953125" style="18" customWidth="1"/>
    <col min="9758" max="9758" width="22.26953125" style="18" customWidth="1"/>
    <col min="9759" max="9760" width="11.453125" style="18"/>
    <col min="9761" max="9761" width="14.81640625" style="18" bestFit="1" customWidth="1"/>
    <col min="9762" max="9986" width="11.453125" style="18"/>
    <col min="9987" max="9987" width="34.453125" style="18" customWidth="1"/>
    <col min="9988" max="9989" width="19.453125" style="18" bestFit="1" customWidth="1"/>
    <col min="9990" max="9990" width="19.7265625" style="18" customWidth="1"/>
    <col min="9991" max="9992" width="20.453125" style="18" customWidth="1"/>
    <col min="9993" max="9994" width="19.7265625" style="18" customWidth="1"/>
    <col min="9995" max="9995" width="25.26953125" style="18" customWidth="1"/>
    <col min="9996" max="9996" width="26" style="18" customWidth="1"/>
    <col min="9997" max="9997" width="22.26953125" style="18" customWidth="1"/>
    <col min="9998" max="9998" width="24.81640625" style="18" customWidth="1"/>
    <col min="9999" max="9999" width="21.1796875" style="18" customWidth="1"/>
    <col min="10000" max="10000" width="21.453125" style="18" customWidth="1"/>
    <col min="10001" max="10001" width="27.81640625" style="18" customWidth="1"/>
    <col min="10002" max="10002" width="23.453125" style="18" customWidth="1"/>
    <col min="10003" max="10003" width="21.453125" style="18" customWidth="1"/>
    <col min="10004" max="10006" width="20.7265625" style="18" customWidth="1"/>
    <col min="10007" max="10007" width="32.26953125" style="18" bestFit="1" customWidth="1"/>
    <col min="10008" max="10008" width="20.7265625" style="18" customWidth="1"/>
    <col min="10009" max="10009" width="22" style="18" customWidth="1"/>
    <col min="10010" max="10013" width="21.26953125" style="18" customWidth="1"/>
    <col min="10014" max="10014" width="22.26953125" style="18" customWidth="1"/>
    <col min="10015" max="10016" width="11.453125" style="18"/>
    <col min="10017" max="10017" width="14.81640625" style="18" bestFit="1" customWidth="1"/>
    <col min="10018" max="10242" width="11.453125" style="18"/>
    <col min="10243" max="10243" width="34.453125" style="18" customWidth="1"/>
    <col min="10244" max="10245" width="19.453125" style="18" bestFit="1" customWidth="1"/>
    <col min="10246" max="10246" width="19.7265625" style="18" customWidth="1"/>
    <col min="10247" max="10248" width="20.453125" style="18" customWidth="1"/>
    <col min="10249" max="10250" width="19.7265625" style="18" customWidth="1"/>
    <col min="10251" max="10251" width="25.26953125" style="18" customWidth="1"/>
    <col min="10252" max="10252" width="26" style="18" customWidth="1"/>
    <col min="10253" max="10253" width="22.26953125" style="18" customWidth="1"/>
    <col min="10254" max="10254" width="24.81640625" style="18" customWidth="1"/>
    <col min="10255" max="10255" width="21.1796875" style="18" customWidth="1"/>
    <col min="10256" max="10256" width="21.453125" style="18" customWidth="1"/>
    <col min="10257" max="10257" width="27.81640625" style="18" customWidth="1"/>
    <col min="10258" max="10258" width="23.453125" style="18" customWidth="1"/>
    <col min="10259" max="10259" width="21.453125" style="18" customWidth="1"/>
    <col min="10260" max="10262" width="20.7265625" style="18" customWidth="1"/>
    <col min="10263" max="10263" width="32.26953125" style="18" bestFit="1" customWidth="1"/>
    <col min="10264" max="10264" width="20.7265625" style="18" customWidth="1"/>
    <col min="10265" max="10265" width="22" style="18" customWidth="1"/>
    <col min="10266" max="10269" width="21.26953125" style="18" customWidth="1"/>
    <col min="10270" max="10270" width="22.26953125" style="18" customWidth="1"/>
    <col min="10271" max="10272" width="11.453125" style="18"/>
    <col min="10273" max="10273" width="14.81640625" style="18" bestFit="1" customWidth="1"/>
    <col min="10274" max="10498" width="11.453125" style="18"/>
    <col min="10499" max="10499" width="34.453125" style="18" customWidth="1"/>
    <col min="10500" max="10501" width="19.453125" style="18" bestFit="1" customWidth="1"/>
    <col min="10502" max="10502" width="19.7265625" style="18" customWidth="1"/>
    <col min="10503" max="10504" width="20.453125" style="18" customWidth="1"/>
    <col min="10505" max="10506" width="19.7265625" style="18" customWidth="1"/>
    <col min="10507" max="10507" width="25.26953125" style="18" customWidth="1"/>
    <col min="10508" max="10508" width="26" style="18" customWidth="1"/>
    <col min="10509" max="10509" width="22.26953125" style="18" customWidth="1"/>
    <col min="10510" max="10510" width="24.81640625" style="18" customWidth="1"/>
    <col min="10511" max="10511" width="21.1796875" style="18" customWidth="1"/>
    <col min="10512" max="10512" width="21.453125" style="18" customWidth="1"/>
    <col min="10513" max="10513" width="27.81640625" style="18" customWidth="1"/>
    <col min="10514" max="10514" width="23.453125" style="18" customWidth="1"/>
    <col min="10515" max="10515" width="21.453125" style="18" customWidth="1"/>
    <col min="10516" max="10518" width="20.7265625" style="18" customWidth="1"/>
    <col min="10519" max="10519" width="32.26953125" style="18" bestFit="1" customWidth="1"/>
    <col min="10520" max="10520" width="20.7265625" style="18" customWidth="1"/>
    <col min="10521" max="10521" width="22" style="18" customWidth="1"/>
    <col min="10522" max="10525" width="21.26953125" style="18" customWidth="1"/>
    <col min="10526" max="10526" width="22.26953125" style="18" customWidth="1"/>
    <col min="10527" max="10528" width="11.453125" style="18"/>
    <col min="10529" max="10529" width="14.81640625" style="18" bestFit="1" customWidth="1"/>
    <col min="10530" max="10754" width="11.453125" style="18"/>
    <col min="10755" max="10755" width="34.453125" style="18" customWidth="1"/>
    <col min="10756" max="10757" width="19.453125" style="18" bestFit="1" customWidth="1"/>
    <col min="10758" max="10758" width="19.7265625" style="18" customWidth="1"/>
    <col min="10759" max="10760" width="20.453125" style="18" customWidth="1"/>
    <col min="10761" max="10762" width="19.7265625" style="18" customWidth="1"/>
    <col min="10763" max="10763" width="25.26953125" style="18" customWidth="1"/>
    <col min="10764" max="10764" width="26" style="18" customWidth="1"/>
    <col min="10765" max="10765" width="22.26953125" style="18" customWidth="1"/>
    <col min="10766" max="10766" width="24.81640625" style="18" customWidth="1"/>
    <col min="10767" max="10767" width="21.1796875" style="18" customWidth="1"/>
    <col min="10768" max="10768" width="21.453125" style="18" customWidth="1"/>
    <col min="10769" max="10769" width="27.81640625" style="18" customWidth="1"/>
    <col min="10770" max="10770" width="23.453125" style="18" customWidth="1"/>
    <col min="10771" max="10771" width="21.453125" style="18" customWidth="1"/>
    <col min="10772" max="10774" width="20.7265625" style="18" customWidth="1"/>
    <col min="10775" max="10775" width="32.26953125" style="18" bestFit="1" customWidth="1"/>
    <col min="10776" max="10776" width="20.7265625" style="18" customWidth="1"/>
    <col min="10777" max="10777" width="22" style="18" customWidth="1"/>
    <col min="10778" max="10781" width="21.26953125" style="18" customWidth="1"/>
    <col min="10782" max="10782" width="22.26953125" style="18" customWidth="1"/>
    <col min="10783" max="10784" width="11.453125" style="18"/>
    <col min="10785" max="10785" width="14.81640625" style="18" bestFit="1" customWidth="1"/>
    <col min="10786" max="11010" width="11.453125" style="18"/>
    <col min="11011" max="11011" width="34.453125" style="18" customWidth="1"/>
    <col min="11012" max="11013" width="19.453125" style="18" bestFit="1" customWidth="1"/>
    <col min="11014" max="11014" width="19.7265625" style="18" customWidth="1"/>
    <col min="11015" max="11016" width="20.453125" style="18" customWidth="1"/>
    <col min="11017" max="11018" width="19.7265625" style="18" customWidth="1"/>
    <col min="11019" max="11019" width="25.26953125" style="18" customWidth="1"/>
    <col min="11020" max="11020" width="26" style="18" customWidth="1"/>
    <col min="11021" max="11021" width="22.26953125" style="18" customWidth="1"/>
    <col min="11022" max="11022" width="24.81640625" style="18" customWidth="1"/>
    <col min="11023" max="11023" width="21.1796875" style="18" customWidth="1"/>
    <col min="11024" max="11024" width="21.453125" style="18" customWidth="1"/>
    <col min="11025" max="11025" width="27.81640625" style="18" customWidth="1"/>
    <col min="11026" max="11026" width="23.453125" style="18" customWidth="1"/>
    <col min="11027" max="11027" width="21.453125" style="18" customWidth="1"/>
    <col min="11028" max="11030" width="20.7265625" style="18" customWidth="1"/>
    <col min="11031" max="11031" width="32.26953125" style="18" bestFit="1" customWidth="1"/>
    <col min="11032" max="11032" width="20.7265625" style="18" customWidth="1"/>
    <col min="11033" max="11033" width="22" style="18" customWidth="1"/>
    <col min="11034" max="11037" width="21.26953125" style="18" customWidth="1"/>
    <col min="11038" max="11038" width="22.26953125" style="18" customWidth="1"/>
    <col min="11039" max="11040" width="11.453125" style="18"/>
    <col min="11041" max="11041" width="14.81640625" style="18" bestFit="1" customWidth="1"/>
    <col min="11042" max="11266" width="11.453125" style="18"/>
    <col min="11267" max="11267" width="34.453125" style="18" customWidth="1"/>
    <col min="11268" max="11269" width="19.453125" style="18" bestFit="1" customWidth="1"/>
    <col min="11270" max="11270" width="19.7265625" style="18" customWidth="1"/>
    <col min="11271" max="11272" width="20.453125" style="18" customWidth="1"/>
    <col min="11273" max="11274" width="19.7265625" style="18" customWidth="1"/>
    <col min="11275" max="11275" width="25.26953125" style="18" customWidth="1"/>
    <col min="11276" max="11276" width="26" style="18" customWidth="1"/>
    <col min="11277" max="11277" width="22.26953125" style="18" customWidth="1"/>
    <col min="11278" max="11278" width="24.81640625" style="18" customWidth="1"/>
    <col min="11279" max="11279" width="21.1796875" style="18" customWidth="1"/>
    <col min="11280" max="11280" width="21.453125" style="18" customWidth="1"/>
    <col min="11281" max="11281" width="27.81640625" style="18" customWidth="1"/>
    <col min="11282" max="11282" width="23.453125" style="18" customWidth="1"/>
    <col min="11283" max="11283" width="21.453125" style="18" customWidth="1"/>
    <col min="11284" max="11286" width="20.7265625" style="18" customWidth="1"/>
    <col min="11287" max="11287" width="32.26953125" style="18" bestFit="1" customWidth="1"/>
    <col min="11288" max="11288" width="20.7265625" style="18" customWidth="1"/>
    <col min="11289" max="11289" width="22" style="18" customWidth="1"/>
    <col min="11290" max="11293" width="21.26953125" style="18" customWidth="1"/>
    <col min="11294" max="11294" width="22.26953125" style="18" customWidth="1"/>
    <col min="11295" max="11296" width="11.453125" style="18"/>
    <col min="11297" max="11297" width="14.81640625" style="18" bestFit="1" customWidth="1"/>
    <col min="11298" max="11522" width="11.453125" style="18"/>
    <col min="11523" max="11523" width="34.453125" style="18" customWidth="1"/>
    <col min="11524" max="11525" width="19.453125" style="18" bestFit="1" customWidth="1"/>
    <col min="11526" max="11526" width="19.7265625" style="18" customWidth="1"/>
    <col min="11527" max="11528" width="20.453125" style="18" customWidth="1"/>
    <col min="11529" max="11530" width="19.7265625" style="18" customWidth="1"/>
    <col min="11531" max="11531" width="25.26953125" style="18" customWidth="1"/>
    <col min="11532" max="11532" width="26" style="18" customWidth="1"/>
    <col min="11533" max="11533" width="22.26953125" style="18" customWidth="1"/>
    <col min="11534" max="11534" width="24.81640625" style="18" customWidth="1"/>
    <col min="11535" max="11535" width="21.1796875" style="18" customWidth="1"/>
    <col min="11536" max="11536" width="21.453125" style="18" customWidth="1"/>
    <col min="11537" max="11537" width="27.81640625" style="18" customWidth="1"/>
    <col min="11538" max="11538" width="23.453125" style="18" customWidth="1"/>
    <col min="11539" max="11539" width="21.453125" style="18" customWidth="1"/>
    <col min="11540" max="11542" width="20.7265625" style="18" customWidth="1"/>
    <col min="11543" max="11543" width="32.26953125" style="18" bestFit="1" customWidth="1"/>
    <col min="11544" max="11544" width="20.7265625" style="18" customWidth="1"/>
    <col min="11545" max="11545" width="22" style="18" customWidth="1"/>
    <col min="11546" max="11549" width="21.26953125" style="18" customWidth="1"/>
    <col min="11550" max="11550" width="22.26953125" style="18" customWidth="1"/>
    <col min="11551" max="11552" width="11.453125" style="18"/>
    <col min="11553" max="11553" width="14.81640625" style="18" bestFit="1" customWidth="1"/>
    <col min="11554" max="11778" width="11.453125" style="18"/>
    <col min="11779" max="11779" width="34.453125" style="18" customWidth="1"/>
    <col min="11780" max="11781" width="19.453125" style="18" bestFit="1" customWidth="1"/>
    <col min="11782" max="11782" width="19.7265625" style="18" customWidth="1"/>
    <col min="11783" max="11784" width="20.453125" style="18" customWidth="1"/>
    <col min="11785" max="11786" width="19.7265625" style="18" customWidth="1"/>
    <col min="11787" max="11787" width="25.26953125" style="18" customWidth="1"/>
    <col min="11788" max="11788" width="26" style="18" customWidth="1"/>
    <col min="11789" max="11789" width="22.26953125" style="18" customWidth="1"/>
    <col min="11790" max="11790" width="24.81640625" style="18" customWidth="1"/>
    <col min="11791" max="11791" width="21.1796875" style="18" customWidth="1"/>
    <col min="11792" max="11792" width="21.453125" style="18" customWidth="1"/>
    <col min="11793" max="11793" width="27.81640625" style="18" customWidth="1"/>
    <col min="11794" max="11794" width="23.453125" style="18" customWidth="1"/>
    <col min="11795" max="11795" width="21.453125" style="18" customWidth="1"/>
    <col min="11796" max="11798" width="20.7265625" style="18" customWidth="1"/>
    <col min="11799" max="11799" width="32.26953125" style="18" bestFit="1" customWidth="1"/>
    <col min="11800" max="11800" width="20.7265625" style="18" customWidth="1"/>
    <col min="11801" max="11801" width="22" style="18" customWidth="1"/>
    <col min="11802" max="11805" width="21.26953125" style="18" customWidth="1"/>
    <col min="11806" max="11806" width="22.26953125" style="18" customWidth="1"/>
    <col min="11807" max="11808" width="11.453125" style="18"/>
    <col min="11809" max="11809" width="14.81640625" style="18" bestFit="1" customWidth="1"/>
    <col min="11810" max="12034" width="11.453125" style="18"/>
    <col min="12035" max="12035" width="34.453125" style="18" customWidth="1"/>
    <col min="12036" max="12037" width="19.453125" style="18" bestFit="1" customWidth="1"/>
    <col min="12038" max="12038" width="19.7265625" style="18" customWidth="1"/>
    <col min="12039" max="12040" width="20.453125" style="18" customWidth="1"/>
    <col min="12041" max="12042" width="19.7265625" style="18" customWidth="1"/>
    <col min="12043" max="12043" width="25.26953125" style="18" customWidth="1"/>
    <col min="12044" max="12044" width="26" style="18" customWidth="1"/>
    <col min="12045" max="12045" width="22.26953125" style="18" customWidth="1"/>
    <col min="12046" max="12046" width="24.81640625" style="18" customWidth="1"/>
    <col min="12047" max="12047" width="21.1796875" style="18" customWidth="1"/>
    <col min="12048" max="12048" width="21.453125" style="18" customWidth="1"/>
    <col min="12049" max="12049" width="27.81640625" style="18" customWidth="1"/>
    <col min="12050" max="12050" width="23.453125" style="18" customWidth="1"/>
    <col min="12051" max="12051" width="21.453125" style="18" customWidth="1"/>
    <col min="12052" max="12054" width="20.7265625" style="18" customWidth="1"/>
    <col min="12055" max="12055" width="32.26953125" style="18" bestFit="1" customWidth="1"/>
    <col min="12056" max="12056" width="20.7265625" style="18" customWidth="1"/>
    <col min="12057" max="12057" width="22" style="18" customWidth="1"/>
    <col min="12058" max="12061" width="21.26953125" style="18" customWidth="1"/>
    <col min="12062" max="12062" width="22.26953125" style="18" customWidth="1"/>
    <col min="12063" max="12064" width="11.453125" style="18"/>
    <col min="12065" max="12065" width="14.81640625" style="18" bestFit="1" customWidth="1"/>
    <col min="12066" max="12290" width="11.453125" style="18"/>
    <col min="12291" max="12291" width="34.453125" style="18" customWidth="1"/>
    <col min="12292" max="12293" width="19.453125" style="18" bestFit="1" customWidth="1"/>
    <col min="12294" max="12294" width="19.7265625" style="18" customWidth="1"/>
    <col min="12295" max="12296" width="20.453125" style="18" customWidth="1"/>
    <col min="12297" max="12298" width="19.7265625" style="18" customWidth="1"/>
    <col min="12299" max="12299" width="25.26953125" style="18" customWidth="1"/>
    <col min="12300" max="12300" width="26" style="18" customWidth="1"/>
    <col min="12301" max="12301" width="22.26953125" style="18" customWidth="1"/>
    <col min="12302" max="12302" width="24.81640625" style="18" customWidth="1"/>
    <col min="12303" max="12303" width="21.1796875" style="18" customWidth="1"/>
    <col min="12304" max="12304" width="21.453125" style="18" customWidth="1"/>
    <col min="12305" max="12305" width="27.81640625" style="18" customWidth="1"/>
    <col min="12306" max="12306" width="23.453125" style="18" customWidth="1"/>
    <col min="12307" max="12307" width="21.453125" style="18" customWidth="1"/>
    <col min="12308" max="12310" width="20.7265625" style="18" customWidth="1"/>
    <col min="12311" max="12311" width="32.26953125" style="18" bestFit="1" customWidth="1"/>
    <col min="12312" max="12312" width="20.7265625" style="18" customWidth="1"/>
    <col min="12313" max="12313" width="22" style="18" customWidth="1"/>
    <col min="12314" max="12317" width="21.26953125" style="18" customWidth="1"/>
    <col min="12318" max="12318" width="22.26953125" style="18" customWidth="1"/>
    <col min="12319" max="12320" width="11.453125" style="18"/>
    <col min="12321" max="12321" width="14.81640625" style="18" bestFit="1" customWidth="1"/>
    <col min="12322" max="12546" width="11.453125" style="18"/>
    <col min="12547" max="12547" width="34.453125" style="18" customWidth="1"/>
    <col min="12548" max="12549" width="19.453125" style="18" bestFit="1" customWidth="1"/>
    <col min="12550" max="12550" width="19.7265625" style="18" customWidth="1"/>
    <col min="12551" max="12552" width="20.453125" style="18" customWidth="1"/>
    <col min="12553" max="12554" width="19.7265625" style="18" customWidth="1"/>
    <col min="12555" max="12555" width="25.26953125" style="18" customWidth="1"/>
    <col min="12556" max="12556" width="26" style="18" customWidth="1"/>
    <col min="12557" max="12557" width="22.26953125" style="18" customWidth="1"/>
    <col min="12558" max="12558" width="24.81640625" style="18" customWidth="1"/>
    <col min="12559" max="12559" width="21.1796875" style="18" customWidth="1"/>
    <col min="12560" max="12560" width="21.453125" style="18" customWidth="1"/>
    <col min="12561" max="12561" width="27.81640625" style="18" customWidth="1"/>
    <col min="12562" max="12562" width="23.453125" style="18" customWidth="1"/>
    <col min="12563" max="12563" width="21.453125" style="18" customWidth="1"/>
    <col min="12564" max="12566" width="20.7265625" style="18" customWidth="1"/>
    <col min="12567" max="12567" width="32.26953125" style="18" bestFit="1" customWidth="1"/>
    <col min="12568" max="12568" width="20.7265625" style="18" customWidth="1"/>
    <col min="12569" max="12569" width="22" style="18" customWidth="1"/>
    <col min="12570" max="12573" width="21.26953125" style="18" customWidth="1"/>
    <col min="12574" max="12574" width="22.26953125" style="18" customWidth="1"/>
    <col min="12575" max="12576" width="11.453125" style="18"/>
    <col min="12577" max="12577" width="14.81640625" style="18" bestFit="1" customWidth="1"/>
    <col min="12578" max="12802" width="11.453125" style="18"/>
    <col min="12803" max="12803" width="34.453125" style="18" customWidth="1"/>
    <col min="12804" max="12805" width="19.453125" style="18" bestFit="1" customWidth="1"/>
    <col min="12806" max="12806" width="19.7265625" style="18" customWidth="1"/>
    <col min="12807" max="12808" width="20.453125" style="18" customWidth="1"/>
    <col min="12809" max="12810" width="19.7265625" style="18" customWidth="1"/>
    <col min="12811" max="12811" width="25.26953125" style="18" customWidth="1"/>
    <col min="12812" max="12812" width="26" style="18" customWidth="1"/>
    <col min="12813" max="12813" width="22.26953125" style="18" customWidth="1"/>
    <col min="12814" max="12814" width="24.81640625" style="18" customWidth="1"/>
    <col min="12815" max="12815" width="21.1796875" style="18" customWidth="1"/>
    <col min="12816" max="12816" width="21.453125" style="18" customWidth="1"/>
    <col min="12817" max="12817" width="27.81640625" style="18" customWidth="1"/>
    <col min="12818" max="12818" width="23.453125" style="18" customWidth="1"/>
    <col min="12819" max="12819" width="21.453125" style="18" customWidth="1"/>
    <col min="12820" max="12822" width="20.7265625" style="18" customWidth="1"/>
    <col min="12823" max="12823" width="32.26953125" style="18" bestFit="1" customWidth="1"/>
    <col min="12824" max="12824" width="20.7265625" style="18" customWidth="1"/>
    <col min="12825" max="12825" width="22" style="18" customWidth="1"/>
    <col min="12826" max="12829" width="21.26953125" style="18" customWidth="1"/>
    <col min="12830" max="12830" width="22.26953125" style="18" customWidth="1"/>
    <col min="12831" max="12832" width="11.453125" style="18"/>
    <col min="12833" max="12833" width="14.81640625" style="18" bestFit="1" customWidth="1"/>
    <col min="12834" max="13058" width="11.453125" style="18"/>
    <col min="13059" max="13059" width="34.453125" style="18" customWidth="1"/>
    <col min="13060" max="13061" width="19.453125" style="18" bestFit="1" customWidth="1"/>
    <col min="13062" max="13062" width="19.7265625" style="18" customWidth="1"/>
    <col min="13063" max="13064" width="20.453125" style="18" customWidth="1"/>
    <col min="13065" max="13066" width="19.7265625" style="18" customWidth="1"/>
    <col min="13067" max="13067" width="25.26953125" style="18" customWidth="1"/>
    <col min="13068" max="13068" width="26" style="18" customWidth="1"/>
    <col min="13069" max="13069" width="22.26953125" style="18" customWidth="1"/>
    <col min="13070" max="13070" width="24.81640625" style="18" customWidth="1"/>
    <col min="13071" max="13071" width="21.1796875" style="18" customWidth="1"/>
    <col min="13072" max="13072" width="21.453125" style="18" customWidth="1"/>
    <col min="13073" max="13073" width="27.81640625" style="18" customWidth="1"/>
    <col min="13074" max="13074" width="23.453125" style="18" customWidth="1"/>
    <col min="13075" max="13075" width="21.453125" style="18" customWidth="1"/>
    <col min="13076" max="13078" width="20.7265625" style="18" customWidth="1"/>
    <col min="13079" max="13079" width="32.26953125" style="18" bestFit="1" customWidth="1"/>
    <col min="13080" max="13080" width="20.7265625" style="18" customWidth="1"/>
    <col min="13081" max="13081" width="22" style="18" customWidth="1"/>
    <col min="13082" max="13085" width="21.26953125" style="18" customWidth="1"/>
    <col min="13086" max="13086" width="22.26953125" style="18" customWidth="1"/>
    <col min="13087" max="13088" width="11.453125" style="18"/>
    <col min="13089" max="13089" width="14.81640625" style="18" bestFit="1" customWidth="1"/>
    <col min="13090" max="13314" width="11.453125" style="18"/>
    <col min="13315" max="13315" width="34.453125" style="18" customWidth="1"/>
    <col min="13316" max="13317" width="19.453125" style="18" bestFit="1" customWidth="1"/>
    <col min="13318" max="13318" width="19.7265625" style="18" customWidth="1"/>
    <col min="13319" max="13320" width="20.453125" style="18" customWidth="1"/>
    <col min="13321" max="13322" width="19.7265625" style="18" customWidth="1"/>
    <col min="13323" max="13323" width="25.26953125" style="18" customWidth="1"/>
    <col min="13324" max="13324" width="26" style="18" customWidth="1"/>
    <col min="13325" max="13325" width="22.26953125" style="18" customWidth="1"/>
    <col min="13326" max="13326" width="24.81640625" style="18" customWidth="1"/>
    <col min="13327" max="13327" width="21.1796875" style="18" customWidth="1"/>
    <col min="13328" max="13328" width="21.453125" style="18" customWidth="1"/>
    <col min="13329" max="13329" width="27.81640625" style="18" customWidth="1"/>
    <col min="13330" max="13330" width="23.453125" style="18" customWidth="1"/>
    <col min="13331" max="13331" width="21.453125" style="18" customWidth="1"/>
    <col min="13332" max="13334" width="20.7265625" style="18" customWidth="1"/>
    <col min="13335" max="13335" width="32.26953125" style="18" bestFit="1" customWidth="1"/>
    <col min="13336" max="13336" width="20.7265625" style="18" customWidth="1"/>
    <col min="13337" max="13337" width="22" style="18" customWidth="1"/>
    <col min="13338" max="13341" width="21.26953125" style="18" customWidth="1"/>
    <col min="13342" max="13342" width="22.26953125" style="18" customWidth="1"/>
    <col min="13343" max="13344" width="11.453125" style="18"/>
    <col min="13345" max="13345" width="14.81640625" style="18" bestFit="1" customWidth="1"/>
    <col min="13346" max="13570" width="11.453125" style="18"/>
    <col min="13571" max="13571" width="34.453125" style="18" customWidth="1"/>
    <col min="13572" max="13573" width="19.453125" style="18" bestFit="1" customWidth="1"/>
    <col min="13574" max="13574" width="19.7265625" style="18" customWidth="1"/>
    <col min="13575" max="13576" width="20.453125" style="18" customWidth="1"/>
    <col min="13577" max="13578" width="19.7265625" style="18" customWidth="1"/>
    <col min="13579" max="13579" width="25.26953125" style="18" customWidth="1"/>
    <col min="13580" max="13580" width="26" style="18" customWidth="1"/>
    <col min="13581" max="13581" width="22.26953125" style="18" customWidth="1"/>
    <col min="13582" max="13582" width="24.81640625" style="18" customWidth="1"/>
    <col min="13583" max="13583" width="21.1796875" style="18" customWidth="1"/>
    <col min="13584" max="13584" width="21.453125" style="18" customWidth="1"/>
    <col min="13585" max="13585" width="27.81640625" style="18" customWidth="1"/>
    <col min="13586" max="13586" width="23.453125" style="18" customWidth="1"/>
    <col min="13587" max="13587" width="21.453125" style="18" customWidth="1"/>
    <col min="13588" max="13590" width="20.7265625" style="18" customWidth="1"/>
    <col min="13591" max="13591" width="32.26953125" style="18" bestFit="1" customWidth="1"/>
    <col min="13592" max="13592" width="20.7265625" style="18" customWidth="1"/>
    <col min="13593" max="13593" width="22" style="18" customWidth="1"/>
    <col min="13594" max="13597" width="21.26953125" style="18" customWidth="1"/>
    <col min="13598" max="13598" width="22.26953125" style="18" customWidth="1"/>
    <col min="13599" max="13600" width="11.453125" style="18"/>
    <col min="13601" max="13601" width="14.81640625" style="18" bestFit="1" customWidth="1"/>
    <col min="13602" max="13826" width="11.453125" style="18"/>
    <col min="13827" max="13827" width="34.453125" style="18" customWidth="1"/>
    <col min="13828" max="13829" width="19.453125" style="18" bestFit="1" customWidth="1"/>
    <col min="13830" max="13830" width="19.7265625" style="18" customWidth="1"/>
    <col min="13831" max="13832" width="20.453125" style="18" customWidth="1"/>
    <col min="13833" max="13834" width="19.7265625" style="18" customWidth="1"/>
    <col min="13835" max="13835" width="25.26953125" style="18" customWidth="1"/>
    <col min="13836" max="13836" width="26" style="18" customWidth="1"/>
    <col min="13837" max="13837" width="22.26953125" style="18" customWidth="1"/>
    <col min="13838" max="13838" width="24.81640625" style="18" customWidth="1"/>
    <col min="13839" max="13839" width="21.1796875" style="18" customWidth="1"/>
    <col min="13840" max="13840" width="21.453125" style="18" customWidth="1"/>
    <col min="13841" max="13841" width="27.81640625" style="18" customWidth="1"/>
    <col min="13842" max="13842" width="23.453125" style="18" customWidth="1"/>
    <col min="13843" max="13843" width="21.453125" style="18" customWidth="1"/>
    <col min="13844" max="13846" width="20.7265625" style="18" customWidth="1"/>
    <col min="13847" max="13847" width="32.26953125" style="18" bestFit="1" customWidth="1"/>
    <col min="13848" max="13848" width="20.7265625" style="18" customWidth="1"/>
    <col min="13849" max="13849" width="22" style="18" customWidth="1"/>
    <col min="13850" max="13853" width="21.26953125" style="18" customWidth="1"/>
    <col min="13854" max="13854" width="22.26953125" style="18" customWidth="1"/>
    <col min="13855" max="13856" width="11.453125" style="18"/>
    <col min="13857" max="13857" width="14.81640625" style="18" bestFit="1" customWidth="1"/>
    <col min="13858" max="14082" width="11.453125" style="18"/>
    <col min="14083" max="14083" width="34.453125" style="18" customWidth="1"/>
    <col min="14084" max="14085" width="19.453125" style="18" bestFit="1" customWidth="1"/>
    <col min="14086" max="14086" width="19.7265625" style="18" customWidth="1"/>
    <col min="14087" max="14088" width="20.453125" style="18" customWidth="1"/>
    <col min="14089" max="14090" width="19.7265625" style="18" customWidth="1"/>
    <col min="14091" max="14091" width="25.26953125" style="18" customWidth="1"/>
    <col min="14092" max="14092" width="26" style="18" customWidth="1"/>
    <col min="14093" max="14093" width="22.26953125" style="18" customWidth="1"/>
    <col min="14094" max="14094" width="24.81640625" style="18" customWidth="1"/>
    <col min="14095" max="14095" width="21.1796875" style="18" customWidth="1"/>
    <col min="14096" max="14096" width="21.453125" style="18" customWidth="1"/>
    <col min="14097" max="14097" width="27.81640625" style="18" customWidth="1"/>
    <col min="14098" max="14098" width="23.453125" style="18" customWidth="1"/>
    <col min="14099" max="14099" width="21.453125" style="18" customWidth="1"/>
    <col min="14100" max="14102" width="20.7265625" style="18" customWidth="1"/>
    <col min="14103" max="14103" width="32.26953125" style="18" bestFit="1" customWidth="1"/>
    <col min="14104" max="14104" width="20.7265625" style="18" customWidth="1"/>
    <col min="14105" max="14105" width="22" style="18" customWidth="1"/>
    <col min="14106" max="14109" width="21.26953125" style="18" customWidth="1"/>
    <col min="14110" max="14110" width="22.26953125" style="18" customWidth="1"/>
    <col min="14111" max="14112" width="11.453125" style="18"/>
    <col min="14113" max="14113" width="14.81640625" style="18" bestFit="1" customWidth="1"/>
    <col min="14114" max="14338" width="11.453125" style="18"/>
    <col min="14339" max="14339" width="34.453125" style="18" customWidth="1"/>
    <col min="14340" max="14341" width="19.453125" style="18" bestFit="1" customWidth="1"/>
    <col min="14342" max="14342" width="19.7265625" style="18" customWidth="1"/>
    <col min="14343" max="14344" width="20.453125" style="18" customWidth="1"/>
    <col min="14345" max="14346" width="19.7265625" style="18" customWidth="1"/>
    <col min="14347" max="14347" width="25.26953125" style="18" customWidth="1"/>
    <col min="14348" max="14348" width="26" style="18" customWidth="1"/>
    <col min="14349" max="14349" width="22.26953125" style="18" customWidth="1"/>
    <col min="14350" max="14350" width="24.81640625" style="18" customWidth="1"/>
    <col min="14351" max="14351" width="21.1796875" style="18" customWidth="1"/>
    <col min="14352" max="14352" width="21.453125" style="18" customWidth="1"/>
    <col min="14353" max="14353" width="27.81640625" style="18" customWidth="1"/>
    <col min="14354" max="14354" width="23.453125" style="18" customWidth="1"/>
    <col min="14355" max="14355" width="21.453125" style="18" customWidth="1"/>
    <col min="14356" max="14358" width="20.7265625" style="18" customWidth="1"/>
    <col min="14359" max="14359" width="32.26953125" style="18" bestFit="1" customWidth="1"/>
    <col min="14360" max="14360" width="20.7265625" style="18" customWidth="1"/>
    <col min="14361" max="14361" width="22" style="18" customWidth="1"/>
    <col min="14362" max="14365" width="21.26953125" style="18" customWidth="1"/>
    <col min="14366" max="14366" width="22.26953125" style="18" customWidth="1"/>
    <col min="14367" max="14368" width="11.453125" style="18"/>
    <col min="14369" max="14369" width="14.81640625" style="18" bestFit="1" customWidth="1"/>
    <col min="14370" max="14594" width="11.453125" style="18"/>
    <col min="14595" max="14595" width="34.453125" style="18" customWidth="1"/>
    <col min="14596" max="14597" width="19.453125" style="18" bestFit="1" customWidth="1"/>
    <col min="14598" max="14598" width="19.7265625" style="18" customWidth="1"/>
    <col min="14599" max="14600" width="20.453125" style="18" customWidth="1"/>
    <col min="14601" max="14602" width="19.7265625" style="18" customWidth="1"/>
    <col min="14603" max="14603" width="25.26953125" style="18" customWidth="1"/>
    <col min="14604" max="14604" width="26" style="18" customWidth="1"/>
    <col min="14605" max="14605" width="22.26953125" style="18" customWidth="1"/>
    <col min="14606" max="14606" width="24.81640625" style="18" customWidth="1"/>
    <col min="14607" max="14607" width="21.1796875" style="18" customWidth="1"/>
    <col min="14608" max="14608" width="21.453125" style="18" customWidth="1"/>
    <col min="14609" max="14609" width="27.81640625" style="18" customWidth="1"/>
    <col min="14610" max="14610" width="23.453125" style="18" customWidth="1"/>
    <col min="14611" max="14611" width="21.453125" style="18" customWidth="1"/>
    <col min="14612" max="14614" width="20.7265625" style="18" customWidth="1"/>
    <col min="14615" max="14615" width="32.26953125" style="18" bestFit="1" customWidth="1"/>
    <col min="14616" max="14616" width="20.7265625" style="18" customWidth="1"/>
    <col min="14617" max="14617" width="22" style="18" customWidth="1"/>
    <col min="14618" max="14621" width="21.26953125" style="18" customWidth="1"/>
    <col min="14622" max="14622" width="22.26953125" style="18" customWidth="1"/>
    <col min="14623" max="14624" width="11.453125" style="18"/>
    <col min="14625" max="14625" width="14.81640625" style="18" bestFit="1" customWidth="1"/>
    <col min="14626" max="14850" width="11.453125" style="18"/>
    <col min="14851" max="14851" width="34.453125" style="18" customWidth="1"/>
    <col min="14852" max="14853" width="19.453125" style="18" bestFit="1" customWidth="1"/>
    <col min="14854" max="14854" width="19.7265625" style="18" customWidth="1"/>
    <col min="14855" max="14856" width="20.453125" style="18" customWidth="1"/>
    <col min="14857" max="14858" width="19.7265625" style="18" customWidth="1"/>
    <col min="14859" max="14859" width="25.26953125" style="18" customWidth="1"/>
    <col min="14860" max="14860" width="26" style="18" customWidth="1"/>
    <col min="14861" max="14861" width="22.26953125" style="18" customWidth="1"/>
    <col min="14862" max="14862" width="24.81640625" style="18" customWidth="1"/>
    <col min="14863" max="14863" width="21.1796875" style="18" customWidth="1"/>
    <col min="14864" max="14864" width="21.453125" style="18" customWidth="1"/>
    <col min="14865" max="14865" width="27.81640625" style="18" customWidth="1"/>
    <col min="14866" max="14866" width="23.453125" style="18" customWidth="1"/>
    <col min="14867" max="14867" width="21.453125" style="18" customWidth="1"/>
    <col min="14868" max="14870" width="20.7265625" style="18" customWidth="1"/>
    <col min="14871" max="14871" width="32.26953125" style="18" bestFit="1" customWidth="1"/>
    <col min="14872" max="14872" width="20.7265625" style="18" customWidth="1"/>
    <col min="14873" max="14873" width="22" style="18" customWidth="1"/>
    <col min="14874" max="14877" width="21.26953125" style="18" customWidth="1"/>
    <col min="14878" max="14878" width="22.26953125" style="18" customWidth="1"/>
    <col min="14879" max="14880" width="11.453125" style="18"/>
    <col min="14881" max="14881" width="14.81640625" style="18" bestFit="1" customWidth="1"/>
    <col min="14882" max="15106" width="11.453125" style="18"/>
    <col min="15107" max="15107" width="34.453125" style="18" customWidth="1"/>
    <col min="15108" max="15109" width="19.453125" style="18" bestFit="1" customWidth="1"/>
    <col min="15110" max="15110" width="19.7265625" style="18" customWidth="1"/>
    <col min="15111" max="15112" width="20.453125" style="18" customWidth="1"/>
    <col min="15113" max="15114" width="19.7265625" style="18" customWidth="1"/>
    <col min="15115" max="15115" width="25.26953125" style="18" customWidth="1"/>
    <col min="15116" max="15116" width="26" style="18" customWidth="1"/>
    <col min="15117" max="15117" width="22.26953125" style="18" customWidth="1"/>
    <col min="15118" max="15118" width="24.81640625" style="18" customWidth="1"/>
    <col min="15119" max="15119" width="21.1796875" style="18" customWidth="1"/>
    <col min="15120" max="15120" width="21.453125" style="18" customWidth="1"/>
    <col min="15121" max="15121" width="27.81640625" style="18" customWidth="1"/>
    <col min="15122" max="15122" width="23.453125" style="18" customWidth="1"/>
    <col min="15123" max="15123" width="21.453125" style="18" customWidth="1"/>
    <col min="15124" max="15126" width="20.7265625" style="18" customWidth="1"/>
    <col min="15127" max="15127" width="32.26953125" style="18" bestFit="1" customWidth="1"/>
    <col min="15128" max="15128" width="20.7265625" style="18" customWidth="1"/>
    <col min="15129" max="15129" width="22" style="18" customWidth="1"/>
    <col min="15130" max="15133" width="21.26953125" style="18" customWidth="1"/>
    <col min="15134" max="15134" width="22.26953125" style="18" customWidth="1"/>
    <col min="15135" max="15136" width="11.453125" style="18"/>
    <col min="15137" max="15137" width="14.81640625" style="18" bestFit="1" customWidth="1"/>
    <col min="15138" max="15362" width="11.453125" style="18"/>
    <col min="15363" max="15363" width="34.453125" style="18" customWidth="1"/>
    <col min="15364" max="15365" width="19.453125" style="18" bestFit="1" customWidth="1"/>
    <col min="15366" max="15366" width="19.7265625" style="18" customWidth="1"/>
    <col min="15367" max="15368" width="20.453125" style="18" customWidth="1"/>
    <col min="15369" max="15370" width="19.7265625" style="18" customWidth="1"/>
    <col min="15371" max="15371" width="25.26953125" style="18" customWidth="1"/>
    <col min="15372" max="15372" width="26" style="18" customWidth="1"/>
    <col min="15373" max="15373" width="22.26953125" style="18" customWidth="1"/>
    <col min="15374" max="15374" width="24.81640625" style="18" customWidth="1"/>
    <col min="15375" max="15375" width="21.1796875" style="18" customWidth="1"/>
    <col min="15376" max="15376" width="21.453125" style="18" customWidth="1"/>
    <col min="15377" max="15377" width="27.81640625" style="18" customWidth="1"/>
    <col min="15378" max="15378" width="23.453125" style="18" customWidth="1"/>
    <col min="15379" max="15379" width="21.453125" style="18" customWidth="1"/>
    <col min="15380" max="15382" width="20.7265625" style="18" customWidth="1"/>
    <col min="15383" max="15383" width="32.26953125" style="18" bestFit="1" customWidth="1"/>
    <col min="15384" max="15384" width="20.7265625" style="18" customWidth="1"/>
    <col min="15385" max="15385" width="22" style="18" customWidth="1"/>
    <col min="15386" max="15389" width="21.26953125" style="18" customWidth="1"/>
    <col min="15390" max="15390" width="22.26953125" style="18" customWidth="1"/>
    <col min="15391" max="15392" width="11.453125" style="18"/>
    <col min="15393" max="15393" width="14.81640625" style="18" bestFit="1" customWidth="1"/>
    <col min="15394" max="15618" width="11.453125" style="18"/>
    <col min="15619" max="15619" width="34.453125" style="18" customWidth="1"/>
    <col min="15620" max="15621" width="19.453125" style="18" bestFit="1" customWidth="1"/>
    <col min="15622" max="15622" width="19.7265625" style="18" customWidth="1"/>
    <col min="15623" max="15624" width="20.453125" style="18" customWidth="1"/>
    <col min="15625" max="15626" width="19.7265625" style="18" customWidth="1"/>
    <col min="15627" max="15627" width="25.26953125" style="18" customWidth="1"/>
    <col min="15628" max="15628" width="26" style="18" customWidth="1"/>
    <col min="15629" max="15629" width="22.26953125" style="18" customWidth="1"/>
    <col min="15630" max="15630" width="24.81640625" style="18" customWidth="1"/>
    <col min="15631" max="15631" width="21.1796875" style="18" customWidth="1"/>
    <col min="15632" max="15632" width="21.453125" style="18" customWidth="1"/>
    <col min="15633" max="15633" width="27.81640625" style="18" customWidth="1"/>
    <col min="15634" max="15634" width="23.453125" style="18" customWidth="1"/>
    <col min="15635" max="15635" width="21.453125" style="18" customWidth="1"/>
    <col min="15636" max="15638" width="20.7265625" style="18" customWidth="1"/>
    <col min="15639" max="15639" width="32.26953125" style="18" bestFit="1" customWidth="1"/>
    <col min="15640" max="15640" width="20.7265625" style="18" customWidth="1"/>
    <col min="15641" max="15641" width="22" style="18" customWidth="1"/>
    <col min="15642" max="15645" width="21.26953125" style="18" customWidth="1"/>
    <col min="15646" max="15646" width="22.26953125" style="18" customWidth="1"/>
    <col min="15647" max="15648" width="11.453125" style="18"/>
    <col min="15649" max="15649" width="14.81640625" style="18" bestFit="1" customWidth="1"/>
    <col min="15650" max="15874" width="11.453125" style="18"/>
    <col min="15875" max="15875" width="34.453125" style="18" customWidth="1"/>
    <col min="15876" max="15877" width="19.453125" style="18" bestFit="1" customWidth="1"/>
    <col min="15878" max="15878" width="19.7265625" style="18" customWidth="1"/>
    <col min="15879" max="15880" width="20.453125" style="18" customWidth="1"/>
    <col min="15881" max="15882" width="19.7265625" style="18" customWidth="1"/>
    <col min="15883" max="15883" width="25.26953125" style="18" customWidth="1"/>
    <col min="15884" max="15884" width="26" style="18" customWidth="1"/>
    <col min="15885" max="15885" width="22.26953125" style="18" customWidth="1"/>
    <col min="15886" max="15886" width="24.81640625" style="18" customWidth="1"/>
    <col min="15887" max="15887" width="21.1796875" style="18" customWidth="1"/>
    <col min="15888" max="15888" width="21.453125" style="18" customWidth="1"/>
    <col min="15889" max="15889" width="27.81640625" style="18" customWidth="1"/>
    <col min="15890" max="15890" width="23.453125" style="18" customWidth="1"/>
    <col min="15891" max="15891" width="21.453125" style="18" customWidth="1"/>
    <col min="15892" max="15894" width="20.7265625" style="18" customWidth="1"/>
    <col min="15895" max="15895" width="32.26953125" style="18" bestFit="1" customWidth="1"/>
    <col min="15896" max="15896" width="20.7265625" style="18" customWidth="1"/>
    <col min="15897" max="15897" width="22" style="18" customWidth="1"/>
    <col min="15898" max="15901" width="21.26953125" style="18" customWidth="1"/>
    <col min="15902" max="15902" width="22.26953125" style="18" customWidth="1"/>
    <col min="15903" max="15904" width="11.453125" style="18"/>
    <col min="15905" max="15905" width="14.81640625" style="18" bestFit="1" customWidth="1"/>
    <col min="15906" max="16130" width="11.453125" style="18"/>
    <col min="16131" max="16131" width="34.453125" style="18" customWidth="1"/>
    <col min="16132" max="16133" width="19.453125" style="18" bestFit="1" customWidth="1"/>
    <col min="16134" max="16134" width="19.7265625" style="18" customWidth="1"/>
    <col min="16135" max="16136" width="20.453125" style="18" customWidth="1"/>
    <col min="16137" max="16138" width="19.7265625" style="18" customWidth="1"/>
    <col min="16139" max="16139" width="25.26953125" style="18" customWidth="1"/>
    <col min="16140" max="16140" width="26" style="18" customWidth="1"/>
    <col min="16141" max="16141" width="22.26953125" style="18" customWidth="1"/>
    <col min="16142" max="16142" width="24.81640625" style="18" customWidth="1"/>
    <col min="16143" max="16143" width="21.1796875" style="18" customWidth="1"/>
    <col min="16144" max="16144" width="21.453125" style="18" customWidth="1"/>
    <col min="16145" max="16145" width="27.81640625" style="18" customWidth="1"/>
    <col min="16146" max="16146" width="23.453125" style="18" customWidth="1"/>
    <col min="16147" max="16147" width="21.453125" style="18" customWidth="1"/>
    <col min="16148" max="16150" width="20.7265625" style="18" customWidth="1"/>
    <col min="16151" max="16151" width="32.26953125" style="18" bestFit="1" customWidth="1"/>
    <col min="16152" max="16152" width="20.7265625" style="18" customWidth="1"/>
    <col min="16153" max="16153" width="22" style="18" customWidth="1"/>
    <col min="16154" max="16157" width="21.26953125" style="18" customWidth="1"/>
    <col min="16158" max="16158" width="22.26953125" style="18" customWidth="1"/>
    <col min="16159" max="16160" width="11.453125" style="18"/>
    <col min="16161" max="16161" width="14.81640625" style="18" bestFit="1" customWidth="1"/>
    <col min="16162" max="16384" width="11.453125" style="18"/>
  </cols>
  <sheetData>
    <row r="1" spans="1:30" s="3" customFormat="1" ht="29.5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29.5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29.5" x14ac:dyDescent="0.35">
      <c r="A3" s="306" t="s">
        <v>0</v>
      </c>
      <c r="B3" s="306"/>
      <c r="C3" s="306"/>
      <c r="D3" s="286"/>
      <c r="E3" s="286"/>
      <c r="F3" s="286"/>
      <c r="G3" s="286"/>
      <c r="H3" s="286"/>
      <c r="I3" s="286"/>
      <c r="J3" s="286"/>
      <c r="K3" s="286"/>
      <c r="L3" s="286"/>
      <c r="M3" s="286"/>
      <c r="N3" s="286"/>
      <c r="O3" s="286"/>
      <c r="P3" s="286"/>
      <c r="Q3" s="286"/>
      <c r="R3" s="286"/>
      <c r="S3" s="286"/>
      <c r="T3" s="286"/>
      <c r="U3" s="286"/>
      <c r="V3" s="286"/>
      <c r="W3" s="286"/>
      <c r="X3" s="286"/>
      <c r="Y3" s="2"/>
      <c r="Z3" s="2"/>
      <c r="AA3" s="2"/>
      <c r="AB3" s="2"/>
      <c r="AC3" s="2"/>
      <c r="AD3" s="286"/>
    </row>
    <row r="4" spans="1:30" s="3" customFormat="1" ht="29.5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29.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29.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29.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29.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5" x14ac:dyDescent="0.35">
      <c r="A9" s="286" t="s">
        <v>1</v>
      </c>
      <c r="B9" s="286"/>
      <c r="C9" s="286"/>
      <c r="D9" s="1"/>
      <c r="E9" s="293" t="s">
        <v>2</v>
      </c>
      <c r="F9" s="293"/>
      <c r="G9" s="293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293"/>
      <c r="S9" s="293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35">
      <c r="A10" s="286"/>
      <c r="B10" s="286"/>
      <c r="C10" s="286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5" x14ac:dyDescent="0.35">
      <c r="A11" s="286" t="s">
        <v>4</v>
      </c>
      <c r="B11" s="286"/>
      <c r="C11" s="286"/>
      <c r="D11" s="1"/>
      <c r="E11" s="284">
        <v>2</v>
      </c>
      <c r="F11" s="1"/>
      <c r="G11" s="1"/>
      <c r="H11" s="1"/>
      <c r="I11" s="1"/>
      <c r="J11" s="1"/>
      <c r="K11" s="294" t="s">
        <v>67</v>
      </c>
      <c r="L11" s="294"/>
      <c r="M11" s="285"/>
      <c r="N11" s="285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5" x14ac:dyDescent="0.35">
      <c r="A12" s="286"/>
      <c r="B12" s="286"/>
      <c r="C12" s="286"/>
      <c r="D12" s="1"/>
      <c r="E12" s="5"/>
      <c r="F12" s="1"/>
      <c r="G12" s="1"/>
      <c r="H12" s="1"/>
      <c r="I12" s="1"/>
      <c r="J12" s="1"/>
      <c r="K12" s="285"/>
      <c r="L12" s="285"/>
      <c r="M12" s="285"/>
      <c r="N12" s="285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5" x14ac:dyDescent="0.35">
      <c r="A13" s="286"/>
      <c r="B13" s="286"/>
      <c r="C13" s="286"/>
      <c r="D13" s="286"/>
      <c r="E13" s="286"/>
      <c r="F13" s="286"/>
      <c r="G13" s="286"/>
      <c r="H13" s="286"/>
      <c r="I13" s="286"/>
      <c r="J13" s="286"/>
      <c r="K13" s="286"/>
      <c r="L13" s="285"/>
      <c r="M13" s="285"/>
      <c r="N13" s="285"/>
      <c r="O13" s="285"/>
      <c r="P13" s="285"/>
      <c r="Q13" s="285"/>
      <c r="R13" s="285"/>
      <c r="S13" s="285"/>
      <c r="T13" s="285"/>
      <c r="U13" s="285"/>
      <c r="V13" s="285"/>
      <c r="W13" s="1"/>
      <c r="X13" s="1"/>
      <c r="Y13" s="1"/>
    </row>
    <row r="14" spans="1:30" s="3" customFormat="1" ht="25.5" thickBot="1" x14ac:dyDescent="0.4">
      <c r="A14" s="286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5.5" thickBot="1" x14ac:dyDescent="0.4">
      <c r="A15" s="88" t="s">
        <v>7</v>
      </c>
      <c r="B15" s="307" t="s">
        <v>25</v>
      </c>
      <c r="C15" s="308"/>
      <c r="D15" s="308"/>
      <c r="E15" s="308"/>
      <c r="F15" s="308"/>
      <c r="G15" s="308"/>
      <c r="H15" s="308"/>
      <c r="I15" s="308"/>
      <c r="J15" s="308"/>
      <c r="K15" s="308"/>
      <c r="L15" s="308"/>
      <c r="M15" s="308"/>
      <c r="N15" s="308"/>
      <c r="O15" s="309"/>
      <c r="P15" s="310" t="s">
        <v>8</v>
      </c>
      <c r="Q15" s="311"/>
      <c r="R15" s="311"/>
      <c r="S15" s="311"/>
      <c r="T15" s="311"/>
      <c r="U15" s="311"/>
      <c r="V15" s="311"/>
      <c r="W15" s="311"/>
      <c r="X15" s="312"/>
      <c r="Y15" s="12"/>
    </row>
    <row r="16" spans="1:30" ht="40" customHeight="1" x14ac:dyDescent="0.35">
      <c r="A16" s="89" t="s">
        <v>9</v>
      </c>
      <c r="B16" s="135"/>
      <c r="C16" s="136"/>
      <c r="D16" s="137"/>
      <c r="E16" s="136"/>
      <c r="F16" s="136"/>
      <c r="G16" s="136"/>
      <c r="H16" s="137"/>
      <c r="I16" s="137"/>
      <c r="J16" s="137"/>
      <c r="K16" s="137"/>
      <c r="L16" s="137"/>
      <c r="M16" s="136"/>
      <c r="N16" s="136"/>
      <c r="O16" s="136"/>
      <c r="P16" s="129"/>
      <c r="Q16" s="130"/>
      <c r="R16" s="130"/>
      <c r="S16" s="130"/>
      <c r="T16" s="130"/>
      <c r="U16" s="130"/>
      <c r="V16" s="130"/>
      <c r="W16" s="130"/>
      <c r="X16" s="131"/>
      <c r="Y16" s="17" t="s">
        <v>10</v>
      </c>
      <c r="AA16" s="19"/>
      <c r="AB16" s="19"/>
    </row>
    <row r="17" spans="1:32" ht="40" customHeight="1" x14ac:dyDescent="0.35">
      <c r="A17" s="90" t="s">
        <v>11</v>
      </c>
      <c r="B17" s="14">
        <v>1</v>
      </c>
      <c r="C17" s="20">
        <v>2</v>
      </c>
      <c r="D17" s="20">
        <v>3</v>
      </c>
      <c r="E17" s="20">
        <v>4</v>
      </c>
      <c r="F17" s="20">
        <v>5</v>
      </c>
      <c r="G17" s="20">
        <v>6</v>
      </c>
      <c r="H17" s="20">
        <v>7</v>
      </c>
      <c r="I17" s="20">
        <v>8</v>
      </c>
      <c r="J17" s="20">
        <v>9</v>
      </c>
      <c r="K17" s="20">
        <v>10</v>
      </c>
      <c r="L17" s="20">
        <v>11</v>
      </c>
      <c r="M17" s="20">
        <v>12</v>
      </c>
      <c r="N17" s="20">
        <v>11</v>
      </c>
      <c r="O17" s="20">
        <v>12</v>
      </c>
      <c r="P17" s="14">
        <v>1</v>
      </c>
      <c r="Q17" s="20">
        <v>2</v>
      </c>
      <c r="R17" s="20">
        <v>3</v>
      </c>
      <c r="S17" s="20">
        <v>4</v>
      </c>
      <c r="T17" s="20">
        <v>5</v>
      </c>
      <c r="U17" s="20">
        <v>6</v>
      </c>
      <c r="V17" s="20">
        <v>7</v>
      </c>
      <c r="W17" s="20">
        <v>8</v>
      </c>
      <c r="X17" s="21">
        <v>9</v>
      </c>
      <c r="Y17" s="17"/>
      <c r="AA17" s="2"/>
      <c r="AB17" s="19"/>
    </row>
    <row r="18" spans="1:32" ht="40" customHeight="1" x14ac:dyDescent="0.35">
      <c r="A18" s="91" t="s">
        <v>12</v>
      </c>
      <c r="B18" s="22">
        <v>51.6748950617284</v>
      </c>
      <c r="C18" s="23">
        <v>36.187061728395065</v>
      </c>
      <c r="D18" s="23">
        <v>36.141950617283953</v>
      </c>
      <c r="E18" s="23">
        <v>44.258407407407411</v>
      </c>
      <c r="F18" s="23">
        <v>44.321623456790114</v>
      </c>
      <c r="G18" s="23">
        <v>50.61601851851853</v>
      </c>
      <c r="H18" s="23">
        <v>50.800265432098769</v>
      </c>
      <c r="I18" s="23">
        <v>41.299308641975308</v>
      </c>
      <c r="J18" s="23">
        <v>41.45382716049383</v>
      </c>
      <c r="K18" s="23">
        <v>56.283703703703701</v>
      </c>
      <c r="L18" s="23">
        <v>30.698333333333334</v>
      </c>
      <c r="M18" s="23">
        <v>27.949407407407403</v>
      </c>
      <c r="N18" s="23"/>
      <c r="O18" s="23"/>
      <c r="P18" s="22">
        <v>16.922666666666665</v>
      </c>
      <c r="Q18" s="23">
        <v>37.940388888888897</v>
      </c>
      <c r="R18" s="23">
        <v>52.9262962962963</v>
      </c>
      <c r="S18" s="23">
        <v>61.555629629629628</v>
      </c>
      <c r="T18" s="23">
        <v>67.049481481481479</v>
      </c>
      <c r="U18" s="23">
        <v>58.42488888888888</v>
      </c>
      <c r="V18" s="23">
        <v>52.362666666666676</v>
      </c>
      <c r="W18" s="23">
        <v>33.331740740740742</v>
      </c>
      <c r="X18" s="24">
        <v>32.946740740740729</v>
      </c>
      <c r="Y18" s="25">
        <f t="shared" ref="Y18:Y25" si="0">SUM(B18:X18)</f>
        <v>925.14530246913591</v>
      </c>
      <c r="Z18" s="138"/>
      <c r="AA18" s="2"/>
      <c r="AB18" s="19"/>
    </row>
    <row r="19" spans="1:32" ht="40" customHeight="1" x14ac:dyDescent="0.35">
      <c r="A19" s="92" t="s">
        <v>13</v>
      </c>
      <c r="B19" s="22">
        <v>51.6748950617284</v>
      </c>
      <c r="C19" s="23">
        <v>36.187061728395065</v>
      </c>
      <c r="D19" s="23">
        <v>36.141950617283953</v>
      </c>
      <c r="E19" s="23">
        <v>44.258407407407411</v>
      </c>
      <c r="F19" s="23">
        <v>44.321623456790114</v>
      </c>
      <c r="G19" s="23">
        <v>50.61601851851853</v>
      </c>
      <c r="H19" s="23">
        <v>50.800265432098769</v>
      </c>
      <c r="I19" s="23">
        <v>41.299308641975308</v>
      </c>
      <c r="J19" s="23">
        <v>41.45382716049383</v>
      </c>
      <c r="K19" s="23">
        <v>56.283703703703701</v>
      </c>
      <c r="L19" s="23">
        <v>30.698333333333334</v>
      </c>
      <c r="M19" s="23">
        <v>27.949407407407403</v>
      </c>
      <c r="N19" s="23"/>
      <c r="O19" s="23"/>
      <c r="P19" s="22">
        <v>16.922666666666665</v>
      </c>
      <c r="Q19" s="23">
        <v>37.940388888888897</v>
      </c>
      <c r="R19" s="23">
        <v>52.9262962962963</v>
      </c>
      <c r="S19" s="23">
        <v>61.555629629629628</v>
      </c>
      <c r="T19" s="23">
        <v>67.049481481481479</v>
      </c>
      <c r="U19" s="23">
        <v>58.42488888888888</v>
      </c>
      <c r="V19" s="23">
        <v>52.362666666666676</v>
      </c>
      <c r="W19" s="23">
        <v>33.331740740740742</v>
      </c>
      <c r="X19" s="24">
        <v>32.946740740740729</v>
      </c>
      <c r="Y19" s="25">
        <f t="shared" si="0"/>
        <v>925.14530246913591</v>
      </c>
      <c r="AA19" s="2"/>
      <c r="AB19" s="19"/>
    </row>
    <row r="20" spans="1:32" ht="39.75" customHeight="1" x14ac:dyDescent="0.35">
      <c r="A20" s="91" t="s">
        <v>14</v>
      </c>
      <c r="B20" s="76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2"/>
      <c r="Q20" s="23"/>
      <c r="R20" s="23"/>
      <c r="S20" s="23"/>
      <c r="T20" s="23"/>
      <c r="U20" s="23"/>
      <c r="V20" s="23"/>
      <c r="W20" s="23"/>
      <c r="X20" s="24"/>
      <c r="Y20" s="25">
        <f t="shared" si="0"/>
        <v>0</v>
      </c>
      <c r="AA20" s="2"/>
      <c r="AB20" s="19"/>
    </row>
    <row r="21" spans="1:32" ht="40" customHeight="1" x14ac:dyDescent="0.35">
      <c r="A21" s="92" t="s">
        <v>15</v>
      </c>
      <c r="B21" s="22">
        <v>55.952736625514412</v>
      </c>
      <c r="C21" s="23">
        <v>39.20195884773662</v>
      </c>
      <c r="D21" s="23">
        <v>39.097866255144027</v>
      </c>
      <c r="E21" s="23">
        <v>47.900395061728382</v>
      </c>
      <c r="F21" s="23">
        <v>47.858251028806585</v>
      </c>
      <c r="G21" s="23">
        <v>54.847987654320981</v>
      </c>
      <c r="H21" s="23">
        <v>55.117156378600818</v>
      </c>
      <c r="I21" s="23">
        <v>44.728127572016461</v>
      </c>
      <c r="J21" s="23">
        <v>44.754615226337449</v>
      </c>
      <c r="K21" s="23">
        <v>60.52303086419753</v>
      </c>
      <c r="L21" s="23">
        <v>33.071611111111118</v>
      </c>
      <c r="M21" s="23">
        <v>30.255061728395059</v>
      </c>
      <c r="N21" s="23"/>
      <c r="O21" s="23"/>
      <c r="P21" s="22">
        <v>17.55822222222222</v>
      </c>
      <c r="Q21" s="23">
        <v>39.822740740740734</v>
      </c>
      <c r="R21" s="23">
        <v>55.300469135802473</v>
      </c>
      <c r="S21" s="23">
        <v>65.894913580246921</v>
      </c>
      <c r="T21" s="23">
        <v>72.10467901234567</v>
      </c>
      <c r="U21" s="23">
        <v>62.825407407407418</v>
      </c>
      <c r="V21" s="23">
        <v>56.188388888888881</v>
      </c>
      <c r="W21" s="23">
        <v>36.998839506172835</v>
      </c>
      <c r="X21" s="24">
        <v>36.707172839506178</v>
      </c>
      <c r="Y21" s="25">
        <f t="shared" si="0"/>
        <v>996.70963168724279</v>
      </c>
      <c r="AA21" s="2"/>
      <c r="AB21" s="19"/>
    </row>
    <row r="22" spans="1:32" ht="40" customHeight="1" x14ac:dyDescent="0.35">
      <c r="A22" s="91" t="s">
        <v>16</v>
      </c>
      <c r="B22" s="22">
        <v>55.952736625514412</v>
      </c>
      <c r="C22" s="23">
        <v>39.20195884773662</v>
      </c>
      <c r="D22" s="23">
        <v>39.097866255144027</v>
      </c>
      <c r="E22" s="23">
        <v>47.900395061728382</v>
      </c>
      <c r="F22" s="23">
        <v>47.858251028806585</v>
      </c>
      <c r="G22" s="23">
        <v>54.847987654320981</v>
      </c>
      <c r="H22" s="23">
        <v>55.117156378600818</v>
      </c>
      <c r="I22" s="23">
        <v>44.728127572016461</v>
      </c>
      <c r="J22" s="23">
        <v>44.754615226337449</v>
      </c>
      <c r="K22" s="23">
        <v>60.52303086419753</v>
      </c>
      <c r="L22" s="23">
        <v>33.071611111111118</v>
      </c>
      <c r="M22" s="23">
        <v>30.255061728395059</v>
      </c>
      <c r="N22" s="23"/>
      <c r="O22" s="23"/>
      <c r="P22" s="22">
        <v>17.55822222222222</v>
      </c>
      <c r="Q22" s="23">
        <v>39.822740740740734</v>
      </c>
      <c r="R22" s="23">
        <v>55.300469135802473</v>
      </c>
      <c r="S22" s="23">
        <v>65.894913580246921</v>
      </c>
      <c r="T22" s="23">
        <v>72.10467901234567</v>
      </c>
      <c r="U22" s="23">
        <v>62.825407407407418</v>
      </c>
      <c r="V22" s="23">
        <v>56.188388888888881</v>
      </c>
      <c r="W22" s="23">
        <v>36.998839506172835</v>
      </c>
      <c r="X22" s="24">
        <v>36.707172839506178</v>
      </c>
      <c r="Y22" s="25">
        <f t="shared" si="0"/>
        <v>996.70963168724279</v>
      </c>
      <c r="AA22" s="2"/>
      <c r="AB22" s="19"/>
    </row>
    <row r="23" spans="1:32" ht="40" customHeight="1" x14ac:dyDescent="0.35">
      <c r="A23" s="92" t="s">
        <v>17</v>
      </c>
      <c r="B23" s="22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2"/>
      <c r="Q23" s="23"/>
      <c r="R23" s="23"/>
      <c r="S23" s="23"/>
      <c r="T23" s="23"/>
      <c r="U23" s="23"/>
      <c r="V23" s="23"/>
      <c r="W23" s="23"/>
      <c r="X23" s="24"/>
      <c r="Y23" s="25">
        <f t="shared" si="0"/>
        <v>0</v>
      </c>
      <c r="AA23" s="2"/>
      <c r="AB23" s="19"/>
    </row>
    <row r="24" spans="1:32" ht="40" customHeight="1" x14ac:dyDescent="0.35">
      <c r="A24" s="91" t="s">
        <v>18</v>
      </c>
      <c r="B24" s="22">
        <v>31.1</v>
      </c>
      <c r="C24" s="23">
        <v>49.3</v>
      </c>
      <c r="D24" s="23">
        <v>61.1</v>
      </c>
      <c r="E24" s="23">
        <v>16.5</v>
      </c>
      <c r="F24" s="23">
        <v>42.3</v>
      </c>
      <c r="G24" s="23">
        <v>42.3</v>
      </c>
      <c r="H24" s="23">
        <v>43.7</v>
      </c>
      <c r="I24" s="23">
        <v>43.7</v>
      </c>
      <c r="J24" s="23">
        <v>40.200000000000003</v>
      </c>
      <c r="K24" s="23">
        <v>40.299999999999997</v>
      </c>
      <c r="L24" s="23">
        <v>37.6</v>
      </c>
      <c r="M24" s="23">
        <v>37.6</v>
      </c>
      <c r="N24" s="23">
        <v>34.799999999999997</v>
      </c>
      <c r="O24" s="23">
        <v>34.799999999999997</v>
      </c>
      <c r="P24" s="22">
        <v>17.55822222222222</v>
      </c>
      <c r="Q24" s="23">
        <v>39.822740740740734</v>
      </c>
      <c r="R24" s="23">
        <v>55.300469135802473</v>
      </c>
      <c r="S24" s="23">
        <v>65.894913580246921</v>
      </c>
      <c r="T24" s="23">
        <v>72.10467901234567</v>
      </c>
      <c r="U24" s="23">
        <v>62.825407407407418</v>
      </c>
      <c r="V24" s="23">
        <v>56.188388888888881</v>
      </c>
      <c r="W24" s="23">
        <v>36.998839506172835</v>
      </c>
      <c r="X24" s="24">
        <v>36.707172839506178</v>
      </c>
      <c r="Y24" s="25">
        <f t="shared" si="0"/>
        <v>998.70083333333321</v>
      </c>
      <c r="AA24" s="2"/>
    </row>
    <row r="25" spans="1:32" ht="41.5" customHeight="1" x14ac:dyDescent="0.35">
      <c r="A25" s="92" t="s">
        <v>10</v>
      </c>
      <c r="B25" s="26">
        <f t="shared" ref="B25:O25" si="1">SUM(B18:B24)</f>
        <v>246.35526337448562</v>
      </c>
      <c r="C25" s="27">
        <f t="shared" si="1"/>
        <v>200.07804115226338</v>
      </c>
      <c r="D25" s="27">
        <f t="shared" si="1"/>
        <v>211.57963374485595</v>
      </c>
      <c r="E25" s="27">
        <f t="shared" si="1"/>
        <v>200.81760493827159</v>
      </c>
      <c r="F25" s="27">
        <f t="shared" si="1"/>
        <v>226.65974897119338</v>
      </c>
      <c r="G25" s="27">
        <f t="shared" si="1"/>
        <v>253.22801234567902</v>
      </c>
      <c r="H25" s="27">
        <f t="shared" si="1"/>
        <v>255.53484362139915</v>
      </c>
      <c r="I25" s="27">
        <f t="shared" si="1"/>
        <v>215.75487242798351</v>
      </c>
      <c r="J25" s="27">
        <f t="shared" si="1"/>
        <v>212.61688477366255</v>
      </c>
      <c r="K25" s="27">
        <f t="shared" si="1"/>
        <v>273.91346913580247</v>
      </c>
      <c r="L25" s="27">
        <f t="shared" si="1"/>
        <v>165.13988888888889</v>
      </c>
      <c r="M25" s="27">
        <f t="shared" si="1"/>
        <v>154.00893827160493</v>
      </c>
      <c r="N25" s="27">
        <f t="shared" si="1"/>
        <v>34.799999999999997</v>
      </c>
      <c r="O25" s="27">
        <f t="shared" si="1"/>
        <v>34.799999999999997</v>
      </c>
      <c r="P25" s="26">
        <f>SUM(P18:P24)</f>
        <v>86.519999999999982</v>
      </c>
      <c r="Q25" s="27">
        <f t="shared" ref="Q25:S25" si="2">SUM(Q18:Q24)</f>
        <v>195.34899999999999</v>
      </c>
      <c r="R25" s="27">
        <f t="shared" si="2"/>
        <v>271.75400000000002</v>
      </c>
      <c r="S25" s="27">
        <f t="shared" si="2"/>
        <v>320.79599999999999</v>
      </c>
      <c r="T25" s="27">
        <f>SUM(T18:T24)</f>
        <v>350.41300000000001</v>
      </c>
      <c r="U25" s="27">
        <f t="shared" ref="U25:X25" si="3">SUM(U18:U24)</f>
        <v>305.32600000000002</v>
      </c>
      <c r="V25" s="27">
        <f t="shared" si="3"/>
        <v>273.29050000000001</v>
      </c>
      <c r="W25" s="27">
        <f t="shared" si="3"/>
        <v>177.65999999999997</v>
      </c>
      <c r="X25" s="28">
        <f t="shared" si="3"/>
        <v>176.01499999999999</v>
      </c>
      <c r="Y25" s="25">
        <f t="shared" si="0"/>
        <v>4842.4107016460912</v>
      </c>
    </row>
    <row r="26" spans="1:32" s="2" customFormat="1" ht="36.75" customHeight="1" x14ac:dyDescent="0.35">
      <c r="A26" s="93" t="s">
        <v>19</v>
      </c>
      <c r="B26" s="29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29">
        <v>60</v>
      </c>
      <c r="Q26" s="30">
        <v>59</v>
      </c>
      <c r="R26" s="30">
        <v>59</v>
      </c>
      <c r="S26" s="30">
        <v>57</v>
      </c>
      <c r="T26" s="30">
        <v>56.5</v>
      </c>
      <c r="U26" s="30">
        <v>56.5</v>
      </c>
      <c r="V26" s="30">
        <v>56.5</v>
      </c>
      <c r="W26" s="30">
        <v>54</v>
      </c>
      <c r="X26" s="31">
        <v>53.5</v>
      </c>
      <c r="Y26" s="32">
        <f>+((Y25/Y27)/7)*1000</f>
        <v>127.39833469208342</v>
      </c>
    </row>
    <row r="27" spans="1:32" s="2" customFormat="1" ht="33" customHeight="1" x14ac:dyDescent="0.35">
      <c r="A27" s="94" t="s">
        <v>20</v>
      </c>
      <c r="B27" s="33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3">
        <v>206</v>
      </c>
      <c r="Q27" s="34">
        <v>473</v>
      </c>
      <c r="R27" s="34">
        <v>658</v>
      </c>
      <c r="S27" s="34">
        <v>804</v>
      </c>
      <c r="T27" s="34">
        <v>886</v>
      </c>
      <c r="U27" s="34">
        <v>772</v>
      </c>
      <c r="V27" s="34">
        <v>691</v>
      </c>
      <c r="W27" s="34">
        <v>470</v>
      </c>
      <c r="X27" s="35">
        <v>470</v>
      </c>
      <c r="Y27" s="36">
        <f>SUM(B27:X27)</f>
        <v>5430</v>
      </c>
      <c r="Z27" s="2">
        <f>((Y25*1000)/Y27)/7</f>
        <v>127.39833469208342</v>
      </c>
    </row>
    <row r="28" spans="1:32" s="2" customFormat="1" ht="33" customHeight="1" x14ac:dyDescent="0.35">
      <c r="A28" s="95" t="s">
        <v>21</v>
      </c>
      <c r="B28" s="37">
        <f>((B27*B26)*7/1000-B18-B19)/3</f>
        <v>-34.449930041152264</v>
      </c>
      <c r="C28" s="38">
        <f t="shared" ref="C28:X28" si="4">((C27*C26)*7/1000-C18-C19)/3</f>
        <v>-24.124707818930045</v>
      </c>
      <c r="D28" s="38">
        <f t="shared" si="4"/>
        <v>-24.094633744855969</v>
      </c>
      <c r="E28" s="38">
        <f t="shared" si="4"/>
        <v>-29.505604938271606</v>
      </c>
      <c r="F28" s="38">
        <f t="shared" si="4"/>
        <v>-29.54774897119341</v>
      </c>
      <c r="G28" s="38">
        <f t="shared" si="4"/>
        <v>-33.744012345679018</v>
      </c>
      <c r="H28" s="38">
        <f t="shared" si="4"/>
        <v>-33.866843621399177</v>
      </c>
      <c r="I28" s="38">
        <f t="shared" si="4"/>
        <v>-27.532872427983538</v>
      </c>
      <c r="J28" s="38">
        <f t="shared" si="4"/>
        <v>-27.635884773662553</v>
      </c>
      <c r="K28" s="38">
        <f t="shared" ref="K28:L28" si="5">((K27*K26)*7/1000-K18-K19)/3</f>
        <v>-37.522469135802467</v>
      </c>
      <c r="L28" s="38">
        <f t="shared" si="5"/>
        <v>-20.465555555555557</v>
      </c>
      <c r="M28" s="38">
        <f t="shared" si="4"/>
        <v>-18.632938271604935</v>
      </c>
      <c r="N28" s="38">
        <f t="shared" si="4"/>
        <v>0</v>
      </c>
      <c r="O28" s="38">
        <f t="shared" si="4"/>
        <v>0</v>
      </c>
      <c r="P28" s="37">
        <f t="shared" si="4"/>
        <v>17.55822222222222</v>
      </c>
      <c r="Q28" s="38">
        <f t="shared" si="4"/>
        <v>39.822740740740734</v>
      </c>
      <c r="R28" s="38">
        <f t="shared" si="4"/>
        <v>55.300469135802473</v>
      </c>
      <c r="S28" s="38">
        <f t="shared" si="4"/>
        <v>65.894913580246921</v>
      </c>
      <c r="T28" s="38">
        <f t="shared" si="4"/>
        <v>72.10467901234567</v>
      </c>
      <c r="U28" s="38">
        <f t="shared" si="4"/>
        <v>62.825407407407418</v>
      </c>
      <c r="V28" s="38">
        <f t="shared" si="4"/>
        <v>56.188388888888881</v>
      </c>
      <c r="W28" s="38">
        <f t="shared" si="4"/>
        <v>36.998839506172835</v>
      </c>
      <c r="X28" s="39">
        <f t="shared" si="4"/>
        <v>36.707172839506178</v>
      </c>
      <c r="Y28" s="40"/>
    </row>
    <row r="29" spans="1:32" ht="33.75" customHeight="1" x14ac:dyDescent="0.35">
      <c r="A29" s="96" t="s">
        <v>22</v>
      </c>
      <c r="B29" s="41">
        <f t="shared" ref="B29:C29" si="6">((B27*B26)*7)/1000</f>
        <v>0</v>
      </c>
      <c r="C29" s="42">
        <f t="shared" si="6"/>
        <v>0</v>
      </c>
      <c r="D29" s="42">
        <f>((D27*D26)*7)/1000</f>
        <v>0</v>
      </c>
      <c r="E29" s="42">
        <f>((E27*E26)*7)/1000</f>
        <v>0</v>
      </c>
      <c r="F29" s="42">
        <f t="shared" ref="F29:G29" si="7">((F27*F26)*7)/1000</f>
        <v>0</v>
      </c>
      <c r="G29" s="42">
        <f t="shared" si="7"/>
        <v>0</v>
      </c>
      <c r="H29" s="42">
        <f>((H27*H26)*7)/1000</f>
        <v>0</v>
      </c>
      <c r="I29" s="42">
        <f t="shared" ref="I29:L29" si="8">((I27*I26)*7)/1000</f>
        <v>0</v>
      </c>
      <c r="J29" s="42">
        <f t="shared" si="8"/>
        <v>0</v>
      </c>
      <c r="K29" s="42">
        <f t="shared" si="8"/>
        <v>0</v>
      </c>
      <c r="L29" s="42">
        <f t="shared" si="8"/>
        <v>0</v>
      </c>
      <c r="M29" s="42">
        <f>((M27*M26)*7)/1000</f>
        <v>0</v>
      </c>
      <c r="N29" s="42">
        <f>((N27*N26)*7)/1000</f>
        <v>0</v>
      </c>
      <c r="O29" s="42">
        <f t="shared" ref="O29" si="9">((O27*O26)*7)/1000</f>
        <v>0</v>
      </c>
      <c r="P29" s="41">
        <f>((P27*P26)*7)/1000</f>
        <v>86.52</v>
      </c>
      <c r="Q29" s="42">
        <f>((Q27*Q26)*7)/1000</f>
        <v>195.34899999999999</v>
      </c>
      <c r="R29" s="42">
        <f t="shared" ref="R29:X29" si="10">((R27*R26)*7)/1000</f>
        <v>271.75400000000002</v>
      </c>
      <c r="S29" s="42">
        <f t="shared" si="10"/>
        <v>320.79599999999999</v>
      </c>
      <c r="T29" s="43">
        <f t="shared" si="10"/>
        <v>350.41300000000001</v>
      </c>
      <c r="U29" s="43">
        <f t="shared" si="10"/>
        <v>305.32600000000002</v>
      </c>
      <c r="V29" s="43">
        <f t="shared" si="10"/>
        <v>273.29050000000001</v>
      </c>
      <c r="W29" s="43">
        <f t="shared" si="10"/>
        <v>177.66</v>
      </c>
      <c r="X29" s="44">
        <f t="shared" si="10"/>
        <v>176.01499999999999</v>
      </c>
      <c r="Y29" s="45"/>
    </row>
    <row r="30" spans="1:32" ht="33.75" customHeight="1" thickBot="1" x14ac:dyDescent="0.4">
      <c r="A30" s="97" t="s">
        <v>23</v>
      </c>
      <c r="B30" s="46" t="e">
        <f t="shared" ref="B30:C30" si="11">+(B25/B27)/7*1000</f>
        <v>#DIV/0!</v>
      </c>
      <c r="C30" s="47" t="e">
        <f t="shared" si="11"/>
        <v>#DIV/0!</v>
      </c>
      <c r="D30" s="47" t="e">
        <f>+(D25/D27)/7*1000</f>
        <v>#DIV/0!</v>
      </c>
      <c r="E30" s="47" t="e">
        <f t="shared" ref="E30:G30" si="12">+(E25/E27)/7*1000</f>
        <v>#DIV/0!</v>
      </c>
      <c r="F30" s="47" t="e">
        <f t="shared" si="12"/>
        <v>#DIV/0!</v>
      </c>
      <c r="G30" s="47" t="e">
        <f t="shared" si="12"/>
        <v>#DIV/0!</v>
      </c>
      <c r="H30" s="47" t="e">
        <f>+(H25/H27)/7*1000</f>
        <v>#DIV/0!</v>
      </c>
      <c r="I30" s="47" t="e">
        <f t="shared" ref="I30:O30" si="13">+(I25/I27)/7*1000</f>
        <v>#DIV/0!</v>
      </c>
      <c r="J30" s="47" t="e">
        <f t="shared" si="13"/>
        <v>#DIV/0!</v>
      </c>
      <c r="K30" s="47" t="e">
        <f t="shared" ref="K30:L30" si="14">+(K25/K27)/7*1000</f>
        <v>#DIV/0!</v>
      </c>
      <c r="L30" s="47" t="e">
        <f t="shared" si="14"/>
        <v>#DIV/0!</v>
      </c>
      <c r="M30" s="47" t="e">
        <f t="shared" si="13"/>
        <v>#DIV/0!</v>
      </c>
      <c r="N30" s="47" t="e">
        <f t="shared" si="13"/>
        <v>#DIV/0!</v>
      </c>
      <c r="O30" s="47" t="e">
        <f t="shared" si="13"/>
        <v>#DIV/0!</v>
      </c>
      <c r="P30" s="46">
        <f>+(P25/P27)/7*1000</f>
        <v>59.999999999999993</v>
      </c>
      <c r="Q30" s="47">
        <f t="shared" ref="Q30:X30" si="15">+(Q25/Q27)/7*1000</f>
        <v>59</v>
      </c>
      <c r="R30" s="47">
        <f t="shared" si="15"/>
        <v>59.000000000000007</v>
      </c>
      <c r="S30" s="47">
        <f t="shared" si="15"/>
        <v>56.999999999999993</v>
      </c>
      <c r="T30" s="47">
        <f t="shared" si="15"/>
        <v>56.5</v>
      </c>
      <c r="U30" s="47">
        <f t="shared" si="15"/>
        <v>56.5</v>
      </c>
      <c r="V30" s="47">
        <f t="shared" si="15"/>
        <v>56.5</v>
      </c>
      <c r="W30" s="47">
        <f t="shared" si="15"/>
        <v>53.999999999999993</v>
      </c>
      <c r="X30" s="48">
        <f t="shared" si="15"/>
        <v>53.499999999999993</v>
      </c>
      <c r="Y30" s="49"/>
    </row>
    <row r="31" spans="1:32" ht="33.75" customHeight="1" x14ac:dyDescent="0.35">
      <c r="A31" s="50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</row>
    <row r="32" spans="1:32" ht="33.75" customHeight="1" x14ac:dyDescent="0.35">
      <c r="A32" s="50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0"/>
    </row>
    <row r="33" spans="1:30" ht="33.75" customHeight="1" x14ac:dyDescent="0.35">
      <c r="A33" s="50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0"/>
    </row>
    <row r="34" spans="1:30" ht="33.75" customHeight="1" x14ac:dyDescent="0.35">
      <c r="A34" s="50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0"/>
    </row>
    <row r="35" spans="1:30" s="2" customFormat="1" ht="33.75" customHeight="1" thickBot="1" x14ac:dyDescent="0.4"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3"/>
    </row>
    <row r="36" spans="1:30" ht="33.75" customHeight="1" x14ac:dyDescent="0.35">
      <c r="A36" s="88" t="s">
        <v>24</v>
      </c>
      <c r="B36" s="300" t="s">
        <v>8</v>
      </c>
      <c r="C36" s="301"/>
      <c r="D36" s="301"/>
      <c r="E36" s="301"/>
      <c r="F36" s="301"/>
      <c r="G36" s="301"/>
      <c r="H36" s="295"/>
      <c r="I36" s="99"/>
      <c r="J36" s="53" t="s">
        <v>26</v>
      </c>
      <c r="K36" s="107"/>
      <c r="L36" s="301" t="s">
        <v>8</v>
      </c>
      <c r="M36" s="301"/>
      <c r="N36" s="301"/>
      <c r="O36" s="301"/>
      <c r="P36" s="295"/>
      <c r="Q36" s="111"/>
      <c r="R36" s="54"/>
      <c r="S36" s="54"/>
      <c r="T36" s="3"/>
      <c r="U36" s="3"/>
      <c r="V36" s="55"/>
      <c r="W36" s="3"/>
      <c r="X36" s="54"/>
      <c r="Y36" s="54"/>
      <c r="Z36" s="54"/>
      <c r="AA36" s="3"/>
    </row>
    <row r="37" spans="1:30" ht="33.75" customHeight="1" x14ac:dyDescent="0.35">
      <c r="A37" s="89" t="s">
        <v>27</v>
      </c>
      <c r="B37" s="98"/>
      <c r="C37" s="15"/>
      <c r="D37" s="15"/>
      <c r="E37" s="15"/>
      <c r="F37" s="15"/>
      <c r="G37" s="15"/>
      <c r="H37" s="15"/>
      <c r="I37" s="100" t="s">
        <v>10</v>
      </c>
      <c r="K37" s="108"/>
      <c r="L37" s="98"/>
      <c r="M37" s="15"/>
      <c r="N37" s="15"/>
      <c r="O37" s="15"/>
      <c r="P37" s="15"/>
      <c r="Q37" s="100" t="s">
        <v>10</v>
      </c>
      <c r="R37" s="57"/>
      <c r="S37" s="57"/>
      <c r="T37" s="58"/>
      <c r="U37" s="3"/>
      <c r="V37" s="3"/>
      <c r="W37" s="55"/>
      <c r="X37" s="3"/>
      <c r="Y37" s="54"/>
      <c r="Z37" s="54"/>
      <c r="AA37" s="54"/>
    </row>
    <row r="38" spans="1:30" ht="33.75" customHeight="1" x14ac:dyDescent="0.35">
      <c r="A38" s="90" t="s">
        <v>11</v>
      </c>
      <c r="B38" s="78">
        <v>1</v>
      </c>
      <c r="C38" s="20">
        <v>2</v>
      </c>
      <c r="D38" s="20">
        <v>3</v>
      </c>
      <c r="E38" s="20">
        <v>4</v>
      </c>
      <c r="F38" s="20">
        <v>5</v>
      </c>
      <c r="G38" s="20">
        <v>6</v>
      </c>
      <c r="H38" s="20">
        <v>7</v>
      </c>
      <c r="I38" s="100"/>
      <c r="K38" s="109" t="s">
        <v>11</v>
      </c>
      <c r="L38" s="98">
        <v>1</v>
      </c>
      <c r="M38" s="56">
        <v>2</v>
      </c>
      <c r="N38" s="56">
        <v>3</v>
      </c>
      <c r="O38" s="56">
        <v>4</v>
      </c>
      <c r="P38" s="56">
        <v>5</v>
      </c>
      <c r="Q38" s="100"/>
      <c r="R38" s="57"/>
      <c r="S38" s="57"/>
      <c r="T38" s="59"/>
      <c r="U38" s="2"/>
      <c r="V38" s="60"/>
      <c r="W38" s="60"/>
      <c r="X38" s="2"/>
      <c r="Y38" s="2"/>
      <c r="Z38" s="2"/>
      <c r="AA38" s="2"/>
    </row>
    <row r="39" spans="1:30" ht="33.75" customHeight="1" x14ac:dyDescent="0.35">
      <c r="A39" s="91" t="s">
        <v>12</v>
      </c>
      <c r="B39" s="22">
        <v>20.808141975308644</v>
      </c>
      <c r="C39" s="79">
        <v>44.992592592592587</v>
      </c>
      <c r="D39" s="79">
        <v>66.105253086419765</v>
      </c>
      <c r="E39" s="79">
        <v>42.141327160493809</v>
      </c>
      <c r="F39" s="79">
        <v>42.31243827160494</v>
      </c>
      <c r="G39" s="79">
        <v>51.861080246913588</v>
      </c>
      <c r="H39" s="79">
        <v>50.210506172839509</v>
      </c>
      <c r="I39" s="101">
        <f t="shared" ref="I39:I46" si="16">SUM(B39:H39)</f>
        <v>318.43133950617283</v>
      </c>
      <c r="J39" s="138"/>
      <c r="K39" s="91" t="s">
        <v>12</v>
      </c>
      <c r="L39" s="79">
        <v>15.7</v>
      </c>
      <c r="M39" s="79">
        <v>8.1999999999999993</v>
      </c>
      <c r="N39" s="79">
        <v>21.9</v>
      </c>
      <c r="O39" s="79"/>
      <c r="P39" s="79"/>
      <c r="Q39" s="101">
        <f t="shared" ref="Q39:Q46" si="17">SUM(L39:P39)</f>
        <v>45.8</v>
      </c>
      <c r="R39" s="2"/>
      <c r="S39" s="61"/>
      <c r="T39" s="62"/>
      <c r="U39" s="2"/>
      <c r="V39" s="60"/>
      <c r="W39" s="60"/>
      <c r="X39" s="2"/>
      <c r="Y39" s="2"/>
      <c r="Z39" s="2"/>
      <c r="AA39" s="2"/>
    </row>
    <row r="40" spans="1:30" ht="33.75" customHeight="1" x14ac:dyDescent="0.35">
      <c r="A40" s="92" t="s">
        <v>13</v>
      </c>
      <c r="B40" s="22">
        <v>20.808141975308644</v>
      </c>
      <c r="C40" s="79">
        <v>44.992592592592587</v>
      </c>
      <c r="D40" s="79">
        <v>66.105253086419765</v>
      </c>
      <c r="E40" s="79">
        <v>42.141327160493809</v>
      </c>
      <c r="F40" s="79">
        <v>42.31243827160494</v>
      </c>
      <c r="G40" s="79">
        <v>51.861080246913588</v>
      </c>
      <c r="H40" s="79">
        <v>50.210506172839509</v>
      </c>
      <c r="I40" s="101">
        <f t="shared" si="16"/>
        <v>318.43133950617283</v>
      </c>
      <c r="J40" s="2"/>
      <c r="K40" s="92" t="s">
        <v>13</v>
      </c>
      <c r="L40" s="79">
        <v>15.7</v>
      </c>
      <c r="M40" s="79">
        <v>8.1999999999999993</v>
      </c>
      <c r="N40" s="79">
        <v>21.9</v>
      </c>
      <c r="O40" s="79"/>
      <c r="P40" s="79"/>
      <c r="Q40" s="101">
        <f t="shared" si="17"/>
        <v>45.8</v>
      </c>
      <c r="R40" s="2"/>
      <c r="S40" s="61"/>
      <c r="T40" s="59"/>
      <c r="U40" s="2"/>
      <c r="V40" s="60"/>
      <c r="W40" s="60"/>
      <c r="X40" s="2"/>
      <c r="Y40" s="2"/>
      <c r="Z40" s="2"/>
      <c r="AA40" s="2"/>
    </row>
    <row r="41" spans="1:30" ht="33.75" customHeight="1" x14ac:dyDescent="0.35">
      <c r="A41" s="91" t="s">
        <v>14</v>
      </c>
      <c r="B41" s="80"/>
      <c r="C41" s="23"/>
      <c r="D41" s="23"/>
      <c r="E41" s="23"/>
      <c r="F41" s="23"/>
      <c r="G41" s="23"/>
      <c r="H41" s="23"/>
      <c r="I41" s="101">
        <f t="shared" si="16"/>
        <v>0</v>
      </c>
      <c r="J41" s="2"/>
      <c r="K41" s="91" t="s">
        <v>14</v>
      </c>
      <c r="L41" s="79"/>
      <c r="M41" s="23"/>
      <c r="N41" s="23"/>
      <c r="O41" s="23"/>
      <c r="P41" s="23"/>
      <c r="Q41" s="101">
        <f t="shared" si="17"/>
        <v>0</v>
      </c>
      <c r="R41" s="2"/>
      <c r="S41" s="61"/>
      <c r="T41" s="52"/>
      <c r="U41" s="2"/>
      <c r="V41" s="60"/>
      <c r="W41" s="60"/>
      <c r="X41" s="2"/>
      <c r="Y41" s="2"/>
      <c r="Z41" s="2"/>
      <c r="AA41" s="2"/>
    </row>
    <row r="42" spans="1:30" ht="33.75" customHeight="1" x14ac:dyDescent="0.35">
      <c r="A42" s="92" t="s">
        <v>15</v>
      </c>
      <c r="B42" s="79">
        <v>21.615572016460902</v>
      </c>
      <c r="C42" s="79">
        <v>47.004938271604942</v>
      </c>
      <c r="D42" s="79">
        <v>68.654331275720139</v>
      </c>
      <c r="E42" s="79">
        <v>44.093281893004132</v>
      </c>
      <c r="F42" s="79">
        <v>43.979207818930036</v>
      </c>
      <c r="G42" s="79">
        <v>53.655113168724277</v>
      </c>
      <c r="H42" s="79">
        <v>51.765329218107006</v>
      </c>
      <c r="I42" s="101">
        <f t="shared" si="16"/>
        <v>330.76777366255141</v>
      </c>
      <c r="J42" s="2"/>
      <c r="K42" s="92" t="s">
        <v>15</v>
      </c>
      <c r="L42" s="79">
        <v>15.9</v>
      </c>
      <c r="M42" s="79">
        <v>8.3000000000000007</v>
      </c>
      <c r="N42" s="79">
        <v>22</v>
      </c>
      <c r="O42" s="79"/>
      <c r="P42" s="79"/>
      <c r="Q42" s="101">
        <f t="shared" si="17"/>
        <v>46.2</v>
      </c>
      <c r="R42" s="2"/>
      <c r="S42" s="61"/>
      <c r="T42" s="52"/>
      <c r="U42" s="2"/>
      <c r="V42" s="60"/>
      <c r="W42" s="60"/>
      <c r="X42" s="2"/>
      <c r="Y42" s="2"/>
      <c r="Z42" s="2"/>
      <c r="AA42" s="2"/>
    </row>
    <row r="43" spans="1:30" ht="33.75" customHeight="1" x14ac:dyDescent="0.35">
      <c r="A43" s="91" t="s">
        <v>16</v>
      </c>
      <c r="B43" s="79">
        <v>21.615572016460902</v>
      </c>
      <c r="C43" s="79">
        <v>47.004938271604942</v>
      </c>
      <c r="D43" s="79">
        <v>68.654331275720139</v>
      </c>
      <c r="E43" s="79">
        <v>44.093281893004132</v>
      </c>
      <c r="F43" s="79">
        <v>43.979207818930036</v>
      </c>
      <c r="G43" s="79">
        <v>53.655113168724277</v>
      </c>
      <c r="H43" s="79">
        <v>51.765329218107006</v>
      </c>
      <c r="I43" s="101">
        <f t="shared" si="16"/>
        <v>330.76777366255141</v>
      </c>
      <c r="J43" s="2"/>
      <c r="K43" s="91" t="s">
        <v>16</v>
      </c>
      <c r="L43" s="79">
        <v>16</v>
      </c>
      <c r="M43" s="79">
        <v>8.3000000000000007</v>
      </c>
      <c r="N43" s="79">
        <v>22</v>
      </c>
      <c r="O43" s="79"/>
      <c r="P43" s="79"/>
      <c r="Q43" s="101">
        <f t="shared" si="17"/>
        <v>46.3</v>
      </c>
      <c r="R43" s="2"/>
      <c r="S43" s="61"/>
      <c r="T43" s="52"/>
      <c r="U43" s="2"/>
      <c r="V43" s="60"/>
      <c r="W43" s="60"/>
      <c r="X43" s="2"/>
      <c r="Y43" s="2"/>
      <c r="Z43" s="2"/>
      <c r="AA43" s="2"/>
    </row>
    <row r="44" spans="1:30" ht="33.75" customHeight="1" x14ac:dyDescent="0.35">
      <c r="A44" s="92" t="s">
        <v>17</v>
      </c>
      <c r="B44" s="79"/>
      <c r="C44" s="79"/>
      <c r="D44" s="79"/>
      <c r="E44" s="79"/>
      <c r="F44" s="79"/>
      <c r="G44" s="79"/>
      <c r="H44" s="79"/>
      <c r="I44" s="101">
        <f t="shared" si="16"/>
        <v>0</v>
      </c>
      <c r="J44" s="2"/>
      <c r="K44" s="92" t="s">
        <v>17</v>
      </c>
      <c r="L44" s="79"/>
      <c r="M44" s="79"/>
      <c r="N44" s="79"/>
      <c r="O44" s="79"/>
      <c r="P44" s="79"/>
      <c r="Q44" s="101">
        <f t="shared" si="17"/>
        <v>0</v>
      </c>
      <c r="R44" s="2"/>
      <c r="S44" s="61"/>
      <c r="T44" s="52"/>
      <c r="U44" s="2"/>
      <c r="V44" s="60"/>
      <c r="W44" s="60"/>
      <c r="X44" s="2"/>
      <c r="Y44" s="2"/>
      <c r="Z44" s="2"/>
      <c r="AA44" s="2"/>
    </row>
    <row r="45" spans="1:30" ht="33.75" customHeight="1" x14ac:dyDescent="0.35">
      <c r="A45" s="91" t="s">
        <v>18</v>
      </c>
      <c r="B45" s="79">
        <v>21.615572016460902</v>
      </c>
      <c r="C45" s="79">
        <v>47.004938271604942</v>
      </c>
      <c r="D45" s="79">
        <v>68.654331275720139</v>
      </c>
      <c r="E45" s="79">
        <v>44.093281893004132</v>
      </c>
      <c r="F45" s="79">
        <v>43.979207818930036</v>
      </c>
      <c r="G45" s="79">
        <v>53.655113168724277</v>
      </c>
      <c r="H45" s="79">
        <v>51.765329218107006</v>
      </c>
      <c r="I45" s="101">
        <f t="shared" si="16"/>
        <v>330.76777366255141</v>
      </c>
      <c r="J45" s="2"/>
      <c r="K45" s="91" t="s">
        <v>18</v>
      </c>
      <c r="L45" s="79">
        <v>16</v>
      </c>
      <c r="M45" s="79">
        <v>8.4</v>
      </c>
      <c r="N45" s="79">
        <v>22.1</v>
      </c>
      <c r="O45" s="79"/>
      <c r="P45" s="79"/>
      <c r="Q45" s="101">
        <f t="shared" si="17"/>
        <v>46.5</v>
      </c>
      <c r="R45" s="2"/>
      <c r="S45" s="61"/>
      <c r="T45" s="52"/>
      <c r="U45" s="2"/>
      <c r="V45" s="60"/>
      <c r="W45" s="60"/>
      <c r="X45" s="2"/>
      <c r="Y45" s="2"/>
      <c r="Z45" s="2"/>
      <c r="AA45" s="2"/>
    </row>
    <row r="46" spans="1:30" ht="33.75" customHeight="1" x14ac:dyDescent="0.35">
      <c r="A46" s="92" t="s">
        <v>10</v>
      </c>
      <c r="B46" s="81">
        <f t="shared" ref="B46:H46" si="18">SUM(B39:B45)</f>
        <v>106.46299999999999</v>
      </c>
      <c r="C46" s="27">
        <f t="shared" si="18"/>
        <v>231</v>
      </c>
      <c r="D46" s="27">
        <f t="shared" si="18"/>
        <v>338.17349999999999</v>
      </c>
      <c r="E46" s="27">
        <f t="shared" si="18"/>
        <v>216.5625</v>
      </c>
      <c r="F46" s="27">
        <f t="shared" si="18"/>
        <v>216.5625</v>
      </c>
      <c r="G46" s="27">
        <f t="shared" si="18"/>
        <v>264.6875</v>
      </c>
      <c r="H46" s="27">
        <f t="shared" si="18"/>
        <v>255.71700000000004</v>
      </c>
      <c r="I46" s="101">
        <f t="shared" si="16"/>
        <v>1629.1660000000002</v>
      </c>
      <c r="K46" s="77" t="s">
        <v>10</v>
      </c>
      <c r="L46" s="81">
        <f>SUM(L39:L45)</f>
        <v>79.3</v>
      </c>
      <c r="M46" s="27">
        <f>SUM(M39:M45)</f>
        <v>41.4</v>
      </c>
      <c r="N46" s="27">
        <f>SUM(N39:N45)</f>
        <v>109.9</v>
      </c>
      <c r="O46" s="27">
        <f>SUM(O39:O45)</f>
        <v>0</v>
      </c>
      <c r="P46" s="27">
        <f>SUM(P39:P45)</f>
        <v>0</v>
      </c>
      <c r="Q46" s="101">
        <f t="shared" si="17"/>
        <v>230.6</v>
      </c>
      <c r="R46" s="61"/>
      <c r="S46" s="61"/>
      <c r="T46" s="2"/>
      <c r="U46" s="2"/>
      <c r="V46" s="2"/>
      <c r="W46" s="2"/>
      <c r="X46" s="2"/>
      <c r="Y46" s="2"/>
      <c r="Z46" s="2"/>
      <c r="AA46" s="2"/>
    </row>
    <row r="47" spans="1:30" ht="33.75" customHeight="1" x14ac:dyDescent="0.35">
      <c r="A47" s="93" t="s">
        <v>19</v>
      </c>
      <c r="B47" s="82">
        <v>67</v>
      </c>
      <c r="C47" s="30">
        <v>66</v>
      </c>
      <c r="D47" s="30">
        <v>64.5</v>
      </c>
      <c r="E47" s="30">
        <v>62.5</v>
      </c>
      <c r="F47" s="30">
        <v>62.5</v>
      </c>
      <c r="G47" s="30">
        <v>62.5</v>
      </c>
      <c r="H47" s="30">
        <v>61.5</v>
      </c>
      <c r="I47" s="102">
        <f>+((I46/I48)/7)*1000</f>
        <v>63.502864938608475</v>
      </c>
      <c r="K47" s="110" t="s">
        <v>19</v>
      </c>
      <c r="L47" s="82">
        <v>69.5</v>
      </c>
      <c r="M47" s="30">
        <v>69.5</v>
      </c>
      <c r="N47" s="30">
        <v>69.5</v>
      </c>
      <c r="O47" s="30"/>
      <c r="P47" s="30"/>
      <c r="Q47" s="102">
        <f>+((Q46/Q48)/7)*1000</f>
        <v>69.49969861362267</v>
      </c>
      <c r="R47" s="63"/>
      <c r="S47" s="63"/>
    </row>
    <row r="48" spans="1:30" ht="33.75" customHeight="1" x14ac:dyDescent="0.35">
      <c r="A48" s="94" t="s">
        <v>20</v>
      </c>
      <c r="B48" s="83">
        <v>227</v>
      </c>
      <c r="C48" s="34">
        <v>500</v>
      </c>
      <c r="D48" s="34">
        <v>749</v>
      </c>
      <c r="E48" s="34">
        <v>495</v>
      </c>
      <c r="F48" s="34">
        <v>495</v>
      </c>
      <c r="G48" s="34">
        <v>605</v>
      </c>
      <c r="H48" s="34">
        <v>594</v>
      </c>
      <c r="I48" s="103">
        <f>SUM(B48:H48)</f>
        <v>3665</v>
      </c>
      <c r="J48" s="64"/>
      <c r="K48" s="94" t="s">
        <v>20</v>
      </c>
      <c r="L48" s="106">
        <v>163</v>
      </c>
      <c r="M48" s="65">
        <v>85</v>
      </c>
      <c r="N48" s="65">
        <v>226</v>
      </c>
      <c r="O48" s="65"/>
      <c r="P48" s="65"/>
      <c r="Q48" s="112">
        <f>SUM(L48:P48)</f>
        <v>474</v>
      </c>
      <c r="R48" s="66"/>
      <c r="S48" s="66"/>
    </row>
    <row r="49" spans="1:30" ht="33.75" customHeight="1" x14ac:dyDescent="0.35">
      <c r="A49" s="95" t="s">
        <v>21</v>
      </c>
      <c r="B49" s="84">
        <f t="shared" ref="B49:H49" si="19">((B48*B47)*7/1000-B39-B40)/3</f>
        <v>21.615572016460902</v>
      </c>
      <c r="C49" s="38">
        <f t="shared" si="19"/>
        <v>47.004938271604942</v>
      </c>
      <c r="D49" s="38">
        <f t="shared" si="19"/>
        <v>68.654331275720139</v>
      </c>
      <c r="E49" s="38">
        <f t="shared" si="19"/>
        <v>44.093281893004132</v>
      </c>
      <c r="F49" s="38">
        <f t="shared" si="19"/>
        <v>43.979207818930036</v>
      </c>
      <c r="G49" s="38">
        <f t="shared" si="19"/>
        <v>53.655113168724277</v>
      </c>
      <c r="H49" s="38">
        <f t="shared" si="19"/>
        <v>51.765329218107006</v>
      </c>
      <c r="I49" s="104">
        <f>((I46*1000)/I48)/7</f>
        <v>63.502864938608468</v>
      </c>
      <c r="K49" s="95" t="s">
        <v>21</v>
      </c>
      <c r="L49" s="84">
        <f t="shared" ref="L49:P49" si="20">((L48*L47)*7/1000-L39-L40)/3</f>
        <v>15.966499999999996</v>
      </c>
      <c r="M49" s="38">
        <f t="shared" si="20"/>
        <v>8.3175000000000008</v>
      </c>
      <c r="N49" s="38">
        <f t="shared" si="20"/>
        <v>22.049666666666667</v>
      </c>
      <c r="O49" s="38">
        <f t="shared" si="20"/>
        <v>0</v>
      </c>
      <c r="P49" s="38">
        <f t="shared" si="20"/>
        <v>0</v>
      </c>
      <c r="Q49" s="113">
        <f>((Q46*1000)/Q48)/7</f>
        <v>69.49969861362267</v>
      </c>
      <c r="R49" s="66"/>
      <c r="S49" s="66"/>
    </row>
    <row r="50" spans="1:30" ht="33.75" customHeight="1" x14ac:dyDescent="0.35">
      <c r="A50" s="96" t="s">
        <v>22</v>
      </c>
      <c r="B50" s="85">
        <f t="shared" ref="B50:H50" si="21">((B48*B47)*7)/1000</f>
        <v>106.46299999999999</v>
      </c>
      <c r="C50" s="42">
        <f t="shared" si="21"/>
        <v>231</v>
      </c>
      <c r="D50" s="42">
        <f t="shared" si="21"/>
        <v>338.17349999999999</v>
      </c>
      <c r="E50" s="42">
        <f t="shared" si="21"/>
        <v>216.5625</v>
      </c>
      <c r="F50" s="42">
        <f t="shared" si="21"/>
        <v>216.5625</v>
      </c>
      <c r="G50" s="42">
        <f t="shared" si="21"/>
        <v>264.6875</v>
      </c>
      <c r="H50" s="42">
        <f t="shared" si="21"/>
        <v>255.71700000000001</v>
      </c>
      <c r="I50" s="87"/>
      <c r="K50" s="96" t="s">
        <v>22</v>
      </c>
      <c r="L50" s="85">
        <f>((L48*L47)*7)/1000</f>
        <v>79.299499999999995</v>
      </c>
      <c r="M50" s="42">
        <f>((M48*M47)*7)/1000</f>
        <v>41.352499999999999</v>
      </c>
      <c r="N50" s="42">
        <f>((N48*N47)*7)/1000</f>
        <v>109.949</v>
      </c>
      <c r="O50" s="42">
        <f>((O48*O47)*7)/1000</f>
        <v>0</v>
      </c>
      <c r="P50" s="42">
        <f>((P48*P47)*7)/1000</f>
        <v>0</v>
      </c>
      <c r="Q50" s="114"/>
    </row>
    <row r="51" spans="1:30" ht="33.75" customHeight="1" thickBot="1" x14ac:dyDescent="0.4">
      <c r="A51" s="97" t="s">
        <v>23</v>
      </c>
      <c r="B51" s="86">
        <f t="shared" ref="B51:H51" si="22">+(B46/B48)/7*1000</f>
        <v>66.999999999999986</v>
      </c>
      <c r="C51" s="47">
        <f t="shared" si="22"/>
        <v>66</v>
      </c>
      <c r="D51" s="47">
        <f t="shared" si="22"/>
        <v>64.5</v>
      </c>
      <c r="E51" s="47">
        <f t="shared" si="22"/>
        <v>62.5</v>
      </c>
      <c r="F51" s="47">
        <f t="shared" si="22"/>
        <v>62.5</v>
      </c>
      <c r="G51" s="47">
        <f t="shared" si="22"/>
        <v>62.5</v>
      </c>
      <c r="H51" s="47">
        <f t="shared" si="22"/>
        <v>61.500000000000007</v>
      </c>
      <c r="I51" s="105"/>
      <c r="J51" s="50"/>
      <c r="K51" s="97" t="s">
        <v>23</v>
      </c>
      <c r="L51" s="86">
        <f>+(L46/L48)/7*1000</f>
        <v>69.50043821209465</v>
      </c>
      <c r="M51" s="47">
        <f>+(M46/M48)/7*1000</f>
        <v>69.579831932773104</v>
      </c>
      <c r="N51" s="47">
        <f>+(N46/N48)/7*1000</f>
        <v>69.469026548672574</v>
      </c>
      <c r="O51" s="47" t="e">
        <f>+(O46/O48)/7*1000</f>
        <v>#DIV/0!</v>
      </c>
      <c r="P51" s="47" t="e">
        <f>+(P46/P48)/7*1000</f>
        <v>#DIV/0!</v>
      </c>
      <c r="Q51" s="48"/>
      <c r="R51" s="51"/>
      <c r="S51" s="51"/>
    </row>
    <row r="52" spans="1:30" ht="33.75" customHeight="1" x14ac:dyDescent="0.35">
      <c r="A52" s="50"/>
      <c r="B52" s="13"/>
      <c r="C52" s="13"/>
      <c r="D52" s="13"/>
      <c r="E52" s="13"/>
      <c r="F52" s="13"/>
      <c r="G52" s="13"/>
      <c r="H52" s="50"/>
      <c r="I52" s="50"/>
      <c r="J52" s="50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2"/>
      <c r="V52" s="2"/>
      <c r="W52" s="2"/>
      <c r="X52" s="2"/>
      <c r="Y52" s="2"/>
    </row>
    <row r="53" spans="1:30" ht="33.75" customHeight="1" x14ac:dyDescent="0.35">
      <c r="A53" s="50"/>
      <c r="B53" s="51"/>
      <c r="C53" s="51"/>
      <c r="D53" s="51"/>
      <c r="E53" s="51"/>
      <c r="F53" s="51"/>
      <c r="G53" s="51"/>
      <c r="H53" s="50"/>
      <c r="I53" s="50"/>
      <c r="J53" s="51"/>
      <c r="K53" s="51"/>
      <c r="L53" s="51"/>
      <c r="M53" s="51"/>
      <c r="N53" s="51"/>
      <c r="O53" s="51"/>
      <c r="P53" s="51"/>
      <c r="Q53" s="51"/>
      <c r="R53" s="52"/>
      <c r="S53" s="52"/>
      <c r="T53" s="52"/>
      <c r="U53" s="2"/>
      <c r="V53" s="2"/>
      <c r="W53" s="2"/>
      <c r="X53" s="2"/>
      <c r="AB53" s="3"/>
    </row>
    <row r="54" spans="1:30" ht="33.75" customHeight="1" thickBot="1" x14ac:dyDescent="0.4">
      <c r="A54" s="67"/>
      <c r="B54" s="68"/>
      <c r="C54" s="68"/>
      <c r="D54" s="68"/>
      <c r="E54" s="68"/>
      <c r="F54" s="68"/>
      <c r="G54" s="68"/>
      <c r="H54" s="68"/>
      <c r="I54" s="68"/>
      <c r="J54" s="302"/>
      <c r="K54" s="302"/>
      <c r="L54" s="68"/>
      <c r="M54" s="68"/>
      <c r="N54" s="68"/>
      <c r="O54" s="69"/>
      <c r="T54" s="52"/>
      <c r="U54" s="52"/>
      <c r="V54" s="52"/>
      <c r="W54" s="2"/>
      <c r="X54" s="2"/>
      <c r="Y54" s="2"/>
      <c r="Z54" s="2"/>
      <c r="AB54" s="2"/>
      <c r="AC54" s="2"/>
      <c r="AD54" s="2"/>
    </row>
    <row r="55" spans="1:30" ht="33.75" customHeight="1" x14ac:dyDescent="0.35">
      <c r="A55" s="118" t="s">
        <v>28</v>
      </c>
      <c r="B55" s="300" t="s">
        <v>25</v>
      </c>
      <c r="C55" s="301"/>
      <c r="D55" s="301"/>
      <c r="E55" s="301"/>
      <c r="F55" s="295"/>
      <c r="G55" s="115"/>
      <c r="H55" s="70"/>
      <c r="I55" s="70"/>
      <c r="J55" s="71"/>
      <c r="K55" s="71"/>
      <c r="T55" s="52"/>
      <c r="U55" s="52"/>
      <c r="V55" s="52"/>
      <c r="W55" s="2"/>
      <c r="X55" s="2"/>
      <c r="Y55" s="2"/>
      <c r="Z55" s="2"/>
      <c r="AB55" s="2"/>
      <c r="AC55" s="2"/>
      <c r="AD55" s="2"/>
    </row>
    <row r="56" spans="1:30" ht="33.75" customHeight="1" x14ac:dyDescent="0.35">
      <c r="A56" s="89" t="s">
        <v>27</v>
      </c>
      <c r="B56" s="98"/>
      <c r="C56" s="15"/>
      <c r="D56" s="15"/>
      <c r="E56" s="15"/>
      <c r="F56" s="15"/>
      <c r="G56" s="100" t="s">
        <v>10</v>
      </c>
      <c r="I56" s="54"/>
      <c r="J56" s="54"/>
      <c r="K56" s="54"/>
      <c r="L56" s="54"/>
      <c r="M56" s="72"/>
      <c r="N56" s="72"/>
      <c r="O56" s="72"/>
      <c r="P56" s="54"/>
      <c r="Q56" s="54"/>
      <c r="R56" s="73"/>
      <c r="S56" s="73"/>
      <c r="T56" s="73"/>
      <c r="U56" s="2"/>
      <c r="V56" s="2"/>
      <c r="W56" s="2"/>
      <c r="X56" s="2"/>
      <c r="Z56" s="2"/>
      <c r="AA56" s="2"/>
      <c r="AB56" s="2"/>
    </row>
    <row r="57" spans="1:30" ht="33.75" customHeight="1" x14ac:dyDescent="0.35">
      <c r="A57" s="89" t="s">
        <v>11</v>
      </c>
      <c r="B57" s="98">
        <v>1</v>
      </c>
      <c r="C57" s="56">
        <v>2</v>
      </c>
      <c r="D57" s="56">
        <v>3</v>
      </c>
      <c r="E57" s="56">
        <v>4</v>
      </c>
      <c r="F57" s="56">
        <v>5</v>
      </c>
      <c r="G57" s="100"/>
      <c r="H57" s="54"/>
      <c r="I57" s="54"/>
      <c r="J57" s="54"/>
      <c r="K57" s="54"/>
      <c r="L57" s="54"/>
      <c r="M57" s="72"/>
      <c r="N57" s="72"/>
      <c r="O57" s="72"/>
      <c r="P57" s="54"/>
      <c r="Q57" s="54"/>
      <c r="R57" s="73"/>
      <c r="S57" s="73"/>
      <c r="T57" s="73"/>
      <c r="U57" s="2"/>
      <c r="V57" s="2"/>
      <c r="W57" s="2"/>
      <c r="X57" s="2"/>
      <c r="Y57" s="2"/>
      <c r="Z57" s="2"/>
      <c r="AA57" s="2"/>
      <c r="AB57" s="2"/>
    </row>
    <row r="58" spans="1:30" ht="33.75" customHeight="1" x14ac:dyDescent="0.35">
      <c r="A58" s="91" t="s">
        <v>12</v>
      </c>
      <c r="B58" s="79">
        <v>40.200000000000003</v>
      </c>
      <c r="C58" s="79">
        <v>48.8</v>
      </c>
      <c r="D58" s="79">
        <v>39.5</v>
      </c>
      <c r="E58" s="79">
        <v>36.700000000000003</v>
      </c>
      <c r="F58" s="79"/>
      <c r="G58" s="101">
        <f t="shared" ref="G58:G65" si="23">SUM(B58:F58)</f>
        <v>165.2</v>
      </c>
      <c r="H58" s="74"/>
      <c r="I58" s="2"/>
      <c r="J58" s="54"/>
      <c r="K58" s="54"/>
      <c r="L58" s="54"/>
      <c r="M58" s="72"/>
      <c r="N58" s="72"/>
      <c r="O58" s="72"/>
      <c r="P58" s="54"/>
      <c r="Q58" s="54"/>
      <c r="R58" s="73"/>
      <c r="S58" s="73"/>
      <c r="T58" s="73"/>
      <c r="U58" s="2"/>
      <c r="V58" s="2"/>
      <c r="W58" s="2"/>
      <c r="X58" s="2"/>
      <c r="Y58" s="2"/>
      <c r="Z58" s="2"/>
      <c r="AA58" s="2"/>
      <c r="AB58" s="2"/>
    </row>
    <row r="59" spans="1:30" ht="33.75" customHeight="1" x14ac:dyDescent="0.35">
      <c r="A59" s="92" t="s">
        <v>13</v>
      </c>
      <c r="B59" s="79">
        <v>40.200000000000003</v>
      </c>
      <c r="C59" s="79">
        <v>48.8</v>
      </c>
      <c r="D59" s="79">
        <v>39.5</v>
      </c>
      <c r="E59" s="79">
        <v>36.700000000000003</v>
      </c>
      <c r="F59" s="79"/>
      <c r="G59" s="101">
        <f t="shared" si="23"/>
        <v>165.2</v>
      </c>
      <c r="H59" s="74"/>
      <c r="I59" s="2"/>
      <c r="J59" s="54"/>
      <c r="K59" s="54"/>
      <c r="L59" s="54"/>
      <c r="M59" s="72"/>
      <c r="N59" s="72"/>
      <c r="O59" s="72"/>
      <c r="P59" s="54"/>
      <c r="Q59" s="54"/>
      <c r="R59" s="73"/>
      <c r="S59" s="73"/>
      <c r="T59" s="73"/>
      <c r="U59" s="2"/>
      <c r="V59" s="2"/>
      <c r="W59" s="2"/>
      <c r="X59" s="2"/>
      <c r="Y59" s="2"/>
      <c r="Z59" s="2"/>
      <c r="AA59" s="2"/>
      <c r="AB59" s="2"/>
    </row>
    <row r="60" spans="1:30" ht="33.75" customHeight="1" x14ac:dyDescent="0.35">
      <c r="A60" s="91" t="s">
        <v>14</v>
      </c>
      <c r="B60" s="79"/>
      <c r="C60" s="23"/>
      <c r="D60" s="23"/>
      <c r="E60" s="23"/>
      <c r="F60" s="23"/>
      <c r="G60" s="101">
        <f t="shared" si="23"/>
        <v>0</v>
      </c>
      <c r="H60" s="74"/>
      <c r="I60" s="2"/>
      <c r="J60" s="54"/>
      <c r="K60" s="54"/>
      <c r="L60" s="54"/>
      <c r="M60" s="72"/>
      <c r="N60" s="72"/>
      <c r="O60" s="72"/>
      <c r="P60" s="54"/>
      <c r="Q60" s="54"/>
      <c r="R60" s="73"/>
      <c r="S60" s="73"/>
      <c r="T60" s="73"/>
      <c r="U60" s="2"/>
      <c r="V60" s="2"/>
      <c r="W60" s="2"/>
      <c r="X60" s="2"/>
      <c r="Y60" s="2"/>
      <c r="Z60" s="2"/>
      <c r="AA60" s="2"/>
      <c r="AB60" s="2"/>
    </row>
    <row r="61" spans="1:30" ht="33.75" customHeight="1" x14ac:dyDescent="0.35">
      <c r="A61" s="92" t="s">
        <v>15</v>
      </c>
      <c r="B61" s="79">
        <v>40.700000000000003</v>
      </c>
      <c r="C61" s="79">
        <v>49.9</v>
      </c>
      <c r="D61" s="79">
        <v>40.299999999999997</v>
      </c>
      <c r="E61" s="79">
        <v>37.5</v>
      </c>
      <c r="F61" s="79"/>
      <c r="G61" s="101">
        <f t="shared" si="23"/>
        <v>168.39999999999998</v>
      </c>
      <c r="H61" s="74"/>
      <c r="I61" s="2"/>
      <c r="J61" s="54"/>
      <c r="K61" s="54"/>
      <c r="L61" s="54"/>
      <c r="M61" s="72"/>
      <c r="N61" s="72"/>
      <c r="O61" s="72"/>
      <c r="P61" s="54"/>
      <c r="Q61" s="54"/>
      <c r="R61" s="73"/>
      <c r="S61" s="73"/>
      <c r="T61" s="73"/>
      <c r="U61" s="3"/>
      <c r="V61" s="3"/>
      <c r="W61" s="2"/>
      <c r="X61" s="2"/>
      <c r="Y61" s="2"/>
      <c r="Z61" s="2"/>
      <c r="AA61" s="2"/>
      <c r="AB61" s="2"/>
    </row>
    <row r="62" spans="1:30" ht="33.75" customHeight="1" x14ac:dyDescent="0.35">
      <c r="A62" s="91" t="s">
        <v>16</v>
      </c>
      <c r="B62" s="79">
        <v>40.799999999999997</v>
      </c>
      <c r="C62" s="79">
        <v>49.9</v>
      </c>
      <c r="D62" s="79">
        <v>40.299999999999997</v>
      </c>
      <c r="E62" s="79">
        <v>37.5</v>
      </c>
      <c r="F62" s="79"/>
      <c r="G62" s="101">
        <f t="shared" si="23"/>
        <v>168.5</v>
      </c>
      <c r="H62" s="74"/>
      <c r="I62" s="2"/>
      <c r="J62" s="54"/>
      <c r="K62" s="54"/>
      <c r="L62" s="54"/>
      <c r="M62" s="72"/>
      <c r="N62" s="72"/>
      <c r="O62" s="72"/>
      <c r="P62" s="54"/>
      <c r="Q62" s="54"/>
      <c r="R62" s="73"/>
      <c r="S62" s="73"/>
      <c r="T62" s="73"/>
      <c r="U62" s="3"/>
      <c r="V62" s="3"/>
      <c r="W62" s="2"/>
      <c r="X62" s="2"/>
      <c r="Y62" s="2"/>
      <c r="Z62" s="2"/>
      <c r="AA62" s="2"/>
      <c r="AB62" s="2"/>
    </row>
    <row r="63" spans="1:30" ht="33.75" customHeight="1" x14ac:dyDescent="0.35">
      <c r="A63" s="92" t="s">
        <v>17</v>
      </c>
      <c r="B63" s="79"/>
      <c r="C63" s="79"/>
      <c r="D63" s="79"/>
      <c r="E63" s="79"/>
      <c r="F63" s="79"/>
      <c r="G63" s="101">
        <f t="shared" si="23"/>
        <v>0</v>
      </c>
      <c r="H63" s="74"/>
      <c r="I63" s="2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3"/>
      <c r="V63" s="3"/>
      <c r="Y63" s="2"/>
      <c r="Z63" s="2"/>
      <c r="AA63" s="2"/>
      <c r="AB63" s="2"/>
    </row>
    <row r="64" spans="1:30" ht="33.75" customHeight="1" x14ac:dyDescent="0.35">
      <c r="A64" s="91" t="s">
        <v>18</v>
      </c>
      <c r="B64" s="79">
        <v>40.799999999999997</v>
      </c>
      <c r="C64" s="79">
        <v>49.9</v>
      </c>
      <c r="D64" s="79">
        <v>40.299999999999997</v>
      </c>
      <c r="E64" s="79">
        <v>37.5</v>
      </c>
      <c r="F64" s="79"/>
      <c r="G64" s="101">
        <f t="shared" si="23"/>
        <v>168.5</v>
      </c>
      <c r="H64" s="74"/>
      <c r="I64" s="2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3"/>
      <c r="V64" s="3"/>
      <c r="Y64" s="2"/>
      <c r="Z64" s="2"/>
      <c r="AA64" s="2"/>
      <c r="AB64" s="2"/>
    </row>
    <row r="65" spans="1:28" ht="33.75" customHeight="1" x14ac:dyDescent="0.35">
      <c r="A65" s="119" t="s">
        <v>10</v>
      </c>
      <c r="B65" s="81">
        <f>SUM(B58:B64)</f>
        <v>202.7</v>
      </c>
      <c r="C65" s="27">
        <f t="shared" ref="C65:F65" si="24">SUM(C58:C64)</f>
        <v>247.3</v>
      </c>
      <c r="D65" s="27">
        <f t="shared" si="24"/>
        <v>199.89999999999998</v>
      </c>
      <c r="E65" s="27">
        <f t="shared" si="24"/>
        <v>185.9</v>
      </c>
      <c r="F65" s="27">
        <f t="shared" si="24"/>
        <v>0</v>
      </c>
      <c r="G65" s="101">
        <f t="shared" si="23"/>
        <v>835.8</v>
      </c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3"/>
      <c r="V65" s="3"/>
      <c r="W65" s="3"/>
      <c r="X65" s="3"/>
      <c r="Y65" s="2"/>
      <c r="Z65" s="2"/>
      <c r="AA65" s="2"/>
      <c r="AB65" s="2"/>
    </row>
    <row r="66" spans="1:28" ht="33.75" customHeight="1" x14ac:dyDescent="0.35">
      <c r="A66" s="93" t="s">
        <v>19</v>
      </c>
      <c r="B66" s="82">
        <v>75</v>
      </c>
      <c r="C66" s="30">
        <v>75</v>
      </c>
      <c r="D66" s="30">
        <v>75</v>
      </c>
      <c r="E66" s="30">
        <v>75</v>
      </c>
      <c r="F66" s="30"/>
      <c r="G66" s="102">
        <f>+((G65/G67)/7)*1000</f>
        <v>75</v>
      </c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3"/>
      <c r="V66" s="3"/>
      <c r="W66" s="3"/>
      <c r="X66" s="3"/>
      <c r="Y66" s="2"/>
      <c r="Z66" s="2"/>
      <c r="AA66" s="2"/>
      <c r="AB66" s="2"/>
    </row>
    <row r="67" spans="1:28" ht="33.75" customHeight="1" x14ac:dyDescent="0.35">
      <c r="A67" s="94" t="s">
        <v>20</v>
      </c>
      <c r="B67" s="106">
        <v>386</v>
      </c>
      <c r="C67" s="65">
        <v>471</v>
      </c>
      <c r="D67" s="65">
        <v>381</v>
      </c>
      <c r="E67" s="65">
        <v>354</v>
      </c>
      <c r="F67" s="65"/>
      <c r="G67" s="112">
        <f>SUM(B67:F67)</f>
        <v>1592</v>
      </c>
      <c r="I67" s="75"/>
      <c r="M67" s="3"/>
      <c r="N67" s="3"/>
      <c r="O67" s="3"/>
      <c r="P67" s="3"/>
      <c r="Q67" s="3"/>
    </row>
    <row r="68" spans="1:28" ht="33.75" customHeight="1" x14ac:dyDescent="0.35">
      <c r="A68" s="95" t="s">
        <v>21</v>
      </c>
      <c r="B68" s="84">
        <f t="shared" ref="B68:F68" si="25">((B67*B66)*7/1000-B58-B59)/3</f>
        <v>40.749999999999993</v>
      </c>
      <c r="C68" s="38">
        <f t="shared" si="25"/>
        <v>49.891666666666673</v>
      </c>
      <c r="D68" s="38">
        <f t="shared" si="25"/>
        <v>40.341666666666669</v>
      </c>
      <c r="E68" s="38">
        <f t="shared" si="25"/>
        <v>37.483333333333327</v>
      </c>
      <c r="F68" s="38">
        <f t="shared" si="25"/>
        <v>0</v>
      </c>
      <c r="G68" s="116">
        <f>((G65*1000)/G67)/7</f>
        <v>75</v>
      </c>
      <c r="M68" s="3"/>
      <c r="N68" s="3"/>
      <c r="O68" s="3"/>
      <c r="P68" s="3"/>
      <c r="Q68" s="3"/>
    </row>
    <row r="69" spans="1:28" ht="33.75" customHeight="1" x14ac:dyDescent="0.35">
      <c r="A69" s="96" t="s">
        <v>22</v>
      </c>
      <c r="B69" s="85">
        <f>((B67*B66)*7)/1000</f>
        <v>202.65</v>
      </c>
      <c r="C69" s="42">
        <f>((C67*C66)*7)/1000</f>
        <v>247.27500000000001</v>
      </c>
      <c r="D69" s="42">
        <f>((D67*D66)*7)/1000</f>
        <v>200.02500000000001</v>
      </c>
      <c r="E69" s="42">
        <f>((E67*E66)*7)/1000</f>
        <v>185.85</v>
      </c>
      <c r="F69" s="42">
        <f>((F67*F66)*7)/1000</f>
        <v>0</v>
      </c>
      <c r="G69" s="87"/>
      <c r="H69" s="50"/>
      <c r="Q69" s="3"/>
    </row>
    <row r="70" spans="1:28" ht="33.75" customHeight="1" thickBot="1" x14ac:dyDescent="0.4">
      <c r="A70" s="97" t="s">
        <v>23</v>
      </c>
      <c r="B70" s="86">
        <f>+(B65/B67)/7*1000</f>
        <v>75.018504811250921</v>
      </c>
      <c r="C70" s="47">
        <f>+(C65/C67)/7*1000</f>
        <v>75.007582650894761</v>
      </c>
      <c r="D70" s="47">
        <f>+(D65/D67)/7*1000</f>
        <v>74.953130858642666</v>
      </c>
      <c r="E70" s="47">
        <f>+(E65/E67)/7*1000</f>
        <v>75.020177562550444</v>
      </c>
      <c r="F70" s="47" t="e">
        <f>+(F65/F67)/7*1000</f>
        <v>#DIV/0!</v>
      </c>
      <c r="G70" s="117"/>
      <c r="Q70" s="3"/>
    </row>
    <row r="71" spans="1:28" ht="33.75" customHeight="1" x14ac:dyDescent="0.35"/>
    <row r="72" spans="1:28" ht="33.75" customHeight="1" x14ac:dyDescent="0.35">
      <c r="B72" s="54"/>
      <c r="C72" s="54"/>
      <c r="D72" s="54"/>
      <c r="E72" s="54"/>
      <c r="F72" s="54"/>
      <c r="G72" s="54"/>
      <c r="H72" s="54"/>
      <c r="I72" s="66"/>
    </row>
    <row r="73" spans="1:28" ht="33.75" customHeight="1" x14ac:dyDescent="0.35"/>
    <row r="74" spans="1:28" ht="33.75" customHeight="1" x14ac:dyDescent="0.35">
      <c r="A74" s="54"/>
      <c r="B74" s="73"/>
      <c r="C74" s="73"/>
      <c r="D74" s="73"/>
      <c r="E74" s="73"/>
      <c r="F74" s="73"/>
      <c r="G74" s="73"/>
      <c r="H74" s="54"/>
      <c r="I74" s="54"/>
      <c r="J74" s="54"/>
    </row>
    <row r="75" spans="1:28" ht="33.75" customHeight="1" x14ac:dyDescent="0.35">
      <c r="A75" s="54"/>
      <c r="B75" s="54"/>
      <c r="C75" s="54"/>
      <c r="D75" s="54"/>
      <c r="E75" s="54"/>
      <c r="F75" s="54"/>
      <c r="G75" s="54"/>
      <c r="H75" s="54"/>
      <c r="I75" s="54"/>
      <c r="J75" s="54"/>
    </row>
    <row r="76" spans="1:28" ht="33.75" customHeight="1" x14ac:dyDescent="0.35">
      <c r="A76" s="54"/>
      <c r="B76" s="54"/>
      <c r="C76" s="54"/>
      <c r="D76" s="54"/>
      <c r="E76" s="54"/>
      <c r="F76" s="54"/>
      <c r="G76" s="54"/>
      <c r="H76" s="54"/>
      <c r="I76" s="54"/>
      <c r="J76" s="54"/>
    </row>
    <row r="77" spans="1:28" ht="33.75" customHeight="1" x14ac:dyDescent="0.35">
      <c r="A77" s="54"/>
      <c r="B77" s="54"/>
      <c r="C77" s="54"/>
      <c r="D77" s="54"/>
      <c r="E77" s="54"/>
      <c r="F77" s="54"/>
      <c r="G77" s="54"/>
      <c r="H77" s="54"/>
      <c r="I77" s="54"/>
      <c r="J77" s="54"/>
    </row>
    <row r="78" spans="1:28" ht="33.75" customHeight="1" x14ac:dyDescent="0.35">
      <c r="A78" s="54"/>
      <c r="B78" s="54"/>
      <c r="C78" s="54"/>
      <c r="D78" s="54"/>
      <c r="E78" s="54"/>
      <c r="F78" s="54"/>
      <c r="G78" s="54"/>
      <c r="H78" s="54"/>
      <c r="I78" s="54"/>
      <c r="J78" s="54"/>
    </row>
    <row r="79" spans="1:28" ht="33.75" customHeight="1" x14ac:dyDescent="0.35">
      <c r="A79" s="54"/>
      <c r="B79" s="54"/>
      <c r="C79" s="54"/>
      <c r="D79" s="54"/>
      <c r="E79" s="54"/>
      <c r="F79" s="54"/>
      <c r="G79" s="54"/>
      <c r="H79" s="54"/>
      <c r="I79" s="54"/>
      <c r="J79" s="54"/>
    </row>
    <row r="80" spans="1:28" ht="33.75" customHeight="1" x14ac:dyDescent="0.35"/>
    <row r="81" ht="33.75" customHeight="1" x14ac:dyDescent="0.35"/>
    <row r="82" ht="33.75" customHeight="1" x14ac:dyDescent="0.35"/>
    <row r="83" ht="33.75" customHeight="1" x14ac:dyDescent="0.35"/>
    <row r="84" ht="33.75" customHeight="1" x14ac:dyDescent="0.35"/>
    <row r="85" ht="33.75" customHeight="1" x14ac:dyDescent="0.35"/>
    <row r="86" ht="33.75" customHeight="1" x14ac:dyDescent="0.35"/>
    <row r="87" ht="33.75" customHeight="1" x14ac:dyDescent="0.35"/>
    <row r="88" ht="33.75" customHeight="1" x14ac:dyDescent="0.35"/>
    <row r="89" ht="33.75" customHeight="1" x14ac:dyDescent="0.35"/>
    <row r="90" ht="33.75" customHeight="1" x14ac:dyDescent="0.35"/>
    <row r="91" ht="33.75" customHeight="1" x14ac:dyDescent="0.35"/>
    <row r="92" ht="33.75" customHeight="1" x14ac:dyDescent="0.35"/>
    <row r="93" ht="33.75" customHeight="1" x14ac:dyDescent="0.35"/>
    <row r="94" ht="33.75" customHeight="1" x14ac:dyDescent="0.35"/>
    <row r="95" ht="33.75" customHeight="1" x14ac:dyDescent="0.35"/>
    <row r="96" ht="33.75" customHeight="1" x14ac:dyDescent="0.35"/>
    <row r="97" ht="33.75" customHeight="1" x14ac:dyDescent="0.35"/>
    <row r="98" ht="33.75" customHeight="1" x14ac:dyDescent="0.35"/>
    <row r="99" ht="33.75" customHeight="1" x14ac:dyDescent="0.35"/>
    <row r="100" ht="33.75" customHeight="1" x14ac:dyDescent="0.35"/>
    <row r="101" ht="33.75" customHeight="1" x14ac:dyDescent="0.35"/>
    <row r="102" ht="33.75" customHeight="1" x14ac:dyDescent="0.35"/>
    <row r="103" ht="33.75" customHeight="1" x14ac:dyDescent="0.35"/>
    <row r="104" ht="33.75" customHeight="1" x14ac:dyDescent="0.35"/>
    <row r="105" ht="33.75" customHeight="1" x14ac:dyDescent="0.35"/>
    <row r="106" ht="33.75" customHeight="1" x14ac:dyDescent="0.35"/>
    <row r="107" ht="33.75" customHeight="1" x14ac:dyDescent="0.35"/>
    <row r="108" ht="33.75" customHeight="1" x14ac:dyDescent="0.35"/>
    <row r="109" ht="33.75" customHeight="1" x14ac:dyDescent="0.35"/>
    <row r="110" ht="33.75" customHeight="1" x14ac:dyDescent="0.35"/>
    <row r="111" ht="33.75" customHeight="1" x14ac:dyDescent="0.35"/>
    <row r="112" ht="33.75" customHeight="1" x14ac:dyDescent="0.35"/>
    <row r="113" ht="33.75" customHeight="1" x14ac:dyDescent="0.35"/>
    <row r="114" ht="33.75" customHeight="1" x14ac:dyDescent="0.35"/>
    <row r="115" ht="33.75" customHeight="1" x14ac:dyDescent="0.35"/>
    <row r="116" ht="33.75" customHeight="1" x14ac:dyDescent="0.35"/>
    <row r="117" ht="33.75" customHeight="1" x14ac:dyDescent="0.35"/>
    <row r="118" ht="33.75" customHeight="1" x14ac:dyDescent="0.35"/>
    <row r="119" ht="33.75" customHeight="1" x14ac:dyDescent="0.35"/>
    <row r="120" ht="33.75" customHeight="1" x14ac:dyDescent="0.35"/>
    <row r="121" ht="33.75" customHeight="1" x14ac:dyDescent="0.35"/>
    <row r="122" ht="33.75" customHeight="1" x14ac:dyDescent="0.35"/>
    <row r="123" ht="33.75" customHeight="1" x14ac:dyDescent="0.35"/>
    <row r="124" ht="33.75" customHeight="1" x14ac:dyDescent="0.35"/>
    <row r="125" ht="33.75" customHeight="1" x14ac:dyDescent="0.35"/>
    <row r="126" ht="33.75" customHeight="1" x14ac:dyDescent="0.35"/>
    <row r="127" ht="33.75" customHeight="1" x14ac:dyDescent="0.35"/>
    <row r="128" ht="33.75" customHeight="1" x14ac:dyDescent="0.35"/>
    <row r="129" ht="33.75" customHeight="1" x14ac:dyDescent="0.35"/>
    <row r="130" ht="33.75" customHeight="1" x14ac:dyDescent="0.35"/>
    <row r="131" ht="33.75" customHeight="1" x14ac:dyDescent="0.35"/>
    <row r="132" ht="33.75" customHeight="1" x14ac:dyDescent="0.35"/>
    <row r="133" ht="33.75" customHeight="1" x14ac:dyDescent="0.35"/>
    <row r="134" ht="33.75" customHeight="1" x14ac:dyDescent="0.35"/>
    <row r="135" ht="33.75" customHeight="1" x14ac:dyDescent="0.35"/>
    <row r="136" ht="33.75" customHeight="1" x14ac:dyDescent="0.35"/>
    <row r="137" ht="33.75" customHeight="1" x14ac:dyDescent="0.35"/>
    <row r="138" ht="33.75" customHeight="1" x14ac:dyDescent="0.35"/>
    <row r="139" ht="33.75" customHeight="1" x14ac:dyDescent="0.35"/>
    <row r="140" ht="33.75" customHeight="1" x14ac:dyDescent="0.35"/>
    <row r="141" ht="33.75" customHeight="1" x14ac:dyDescent="0.35"/>
    <row r="142" ht="33.75" customHeight="1" x14ac:dyDescent="0.35"/>
    <row r="143" ht="33.75" customHeight="1" x14ac:dyDescent="0.35"/>
    <row r="144" ht="33.75" customHeight="1" x14ac:dyDescent="0.35"/>
    <row r="145" ht="33.75" customHeight="1" x14ac:dyDescent="0.35"/>
    <row r="146" ht="33.75" customHeight="1" x14ac:dyDescent="0.35"/>
    <row r="147" ht="33.75" customHeight="1" x14ac:dyDescent="0.35"/>
    <row r="148" ht="33.75" customHeight="1" x14ac:dyDescent="0.35"/>
    <row r="149" ht="33.75" customHeight="1" x14ac:dyDescent="0.35"/>
    <row r="150" ht="33.75" customHeight="1" x14ac:dyDescent="0.35"/>
    <row r="151" ht="33.75" customHeight="1" x14ac:dyDescent="0.35"/>
    <row r="152" ht="33.75" customHeight="1" x14ac:dyDescent="0.35"/>
    <row r="153" ht="33.75" customHeight="1" x14ac:dyDescent="0.35"/>
    <row r="154" ht="33.75" customHeight="1" x14ac:dyDescent="0.35"/>
    <row r="155" ht="33.75" customHeight="1" x14ac:dyDescent="0.35"/>
    <row r="156" ht="33.75" customHeight="1" x14ac:dyDescent="0.35"/>
    <row r="157" ht="33.75" customHeight="1" x14ac:dyDescent="0.35"/>
    <row r="158" ht="33.75" customHeight="1" x14ac:dyDescent="0.35"/>
    <row r="159" ht="33.75" customHeight="1" x14ac:dyDescent="0.35"/>
    <row r="160" ht="33.75" customHeight="1" x14ac:dyDescent="0.35"/>
    <row r="161" ht="33.75" customHeight="1" x14ac:dyDescent="0.35"/>
    <row r="162" ht="33.75" customHeight="1" x14ac:dyDescent="0.35"/>
    <row r="163" ht="33.75" customHeight="1" x14ac:dyDescent="0.35"/>
    <row r="164" ht="33.75" customHeight="1" x14ac:dyDescent="0.35"/>
    <row r="165" ht="33.75" customHeight="1" x14ac:dyDescent="0.35"/>
    <row r="166" ht="33.75" customHeight="1" x14ac:dyDescent="0.35"/>
    <row r="167" ht="33.75" customHeight="1" x14ac:dyDescent="0.35"/>
    <row r="168" ht="33.75" customHeight="1" x14ac:dyDescent="0.35"/>
    <row r="169" ht="33.75" customHeight="1" x14ac:dyDescent="0.35"/>
    <row r="170" ht="33.75" customHeight="1" x14ac:dyDescent="0.35"/>
    <row r="171" ht="33.75" customHeight="1" x14ac:dyDescent="0.35"/>
    <row r="172" ht="33.75" customHeight="1" x14ac:dyDescent="0.35"/>
    <row r="173" ht="33.75" customHeight="1" x14ac:dyDescent="0.35"/>
    <row r="174" ht="33.75" customHeight="1" x14ac:dyDescent="0.35"/>
    <row r="175" ht="33.75" customHeight="1" x14ac:dyDescent="0.35"/>
    <row r="176" ht="33.75" customHeight="1" x14ac:dyDescent="0.35"/>
    <row r="177" ht="33.75" customHeight="1" x14ac:dyDescent="0.35"/>
    <row r="178" ht="33.75" customHeight="1" x14ac:dyDescent="0.35"/>
    <row r="179" ht="33.75" customHeight="1" x14ac:dyDescent="0.35"/>
    <row r="180" ht="33.75" customHeight="1" x14ac:dyDescent="0.35"/>
    <row r="181" ht="33.75" customHeight="1" x14ac:dyDescent="0.35"/>
    <row r="182" ht="33.75" customHeight="1" x14ac:dyDescent="0.35"/>
    <row r="183" ht="33.75" customHeight="1" x14ac:dyDescent="0.35"/>
    <row r="184" ht="33.75" customHeight="1" x14ac:dyDescent="0.35"/>
    <row r="185" ht="33.75" customHeight="1" x14ac:dyDescent="0.35"/>
    <row r="186" ht="33.75" customHeight="1" x14ac:dyDescent="0.35"/>
    <row r="187" ht="33.75" customHeight="1" x14ac:dyDescent="0.35"/>
    <row r="188" ht="33.75" customHeight="1" x14ac:dyDescent="0.35"/>
    <row r="189" ht="33.75" customHeight="1" x14ac:dyDescent="0.35"/>
    <row r="190" ht="33.75" customHeight="1" x14ac:dyDescent="0.35"/>
    <row r="191" ht="33.75" customHeight="1" x14ac:dyDescent="0.35"/>
    <row r="192" ht="33.75" customHeight="1" x14ac:dyDescent="0.35"/>
    <row r="193" ht="33.75" customHeight="1" x14ac:dyDescent="0.35"/>
    <row r="194" ht="33.75" customHeight="1" x14ac:dyDescent="0.35"/>
    <row r="195" ht="33.75" customHeight="1" x14ac:dyDescent="0.35"/>
    <row r="196" ht="33.75" customHeight="1" x14ac:dyDescent="0.35"/>
    <row r="197" ht="33.75" customHeight="1" x14ac:dyDescent="0.35"/>
    <row r="198" ht="33.75" customHeight="1" x14ac:dyDescent="0.35"/>
    <row r="199" ht="33.75" customHeight="1" x14ac:dyDescent="0.35"/>
    <row r="200" ht="33.75" customHeight="1" x14ac:dyDescent="0.35"/>
    <row r="201" ht="33.75" customHeight="1" x14ac:dyDescent="0.35"/>
    <row r="202" ht="33.75" customHeight="1" x14ac:dyDescent="0.35"/>
    <row r="203" ht="33.75" customHeight="1" x14ac:dyDescent="0.35"/>
    <row r="204" ht="33.75" customHeight="1" x14ac:dyDescent="0.35"/>
    <row r="205" ht="33.75" customHeight="1" x14ac:dyDescent="0.35"/>
    <row r="206" ht="33.75" customHeight="1" x14ac:dyDescent="0.35"/>
    <row r="207" ht="33.75" customHeight="1" x14ac:dyDescent="0.35"/>
    <row r="208" ht="33.75" customHeight="1" x14ac:dyDescent="0.35"/>
    <row r="209" ht="33.75" customHeight="1" x14ac:dyDescent="0.35"/>
    <row r="210" ht="33.75" customHeight="1" x14ac:dyDescent="0.35"/>
    <row r="211" ht="33.75" customHeight="1" x14ac:dyDescent="0.35"/>
    <row r="212" ht="33.75" customHeight="1" x14ac:dyDescent="0.35"/>
    <row r="213" ht="33.75" customHeight="1" x14ac:dyDescent="0.35"/>
    <row r="214" ht="33.75" customHeight="1" x14ac:dyDescent="0.35"/>
    <row r="215" ht="33.75" customHeight="1" x14ac:dyDescent="0.35"/>
    <row r="216" ht="33.75" customHeight="1" x14ac:dyDescent="0.35"/>
    <row r="217" ht="33.75" customHeight="1" x14ac:dyDescent="0.35"/>
    <row r="218" ht="33.75" customHeight="1" x14ac:dyDescent="0.35"/>
    <row r="219" ht="33.75" customHeight="1" x14ac:dyDescent="0.35"/>
    <row r="220" ht="33.75" customHeight="1" x14ac:dyDescent="0.35"/>
    <row r="221" ht="33.75" customHeight="1" x14ac:dyDescent="0.35"/>
    <row r="222" ht="33.75" customHeight="1" x14ac:dyDescent="0.35"/>
    <row r="223" ht="33.75" customHeight="1" x14ac:dyDescent="0.35"/>
    <row r="224" ht="33.75" customHeight="1" x14ac:dyDescent="0.35"/>
    <row r="225" ht="33.75" customHeight="1" x14ac:dyDescent="0.35"/>
    <row r="226" ht="33.75" customHeight="1" x14ac:dyDescent="0.35"/>
    <row r="227" ht="33.75" customHeight="1" x14ac:dyDescent="0.35"/>
    <row r="228" ht="33.75" customHeight="1" x14ac:dyDescent="0.35"/>
    <row r="229" ht="33.75" customHeight="1" x14ac:dyDescent="0.35"/>
    <row r="230" ht="33.75" customHeight="1" x14ac:dyDescent="0.35"/>
    <row r="231" ht="33.75" customHeight="1" x14ac:dyDescent="0.35"/>
    <row r="232" ht="33.75" customHeight="1" x14ac:dyDescent="0.35"/>
    <row r="233" ht="33.75" customHeight="1" x14ac:dyDescent="0.35"/>
    <row r="234" ht="33.75" customHeight="1" x14ac:dyDescent="0.35"/>
    <row r="235" ht="33.75" customHeight="1" x14ac:dyDescent="0.35"/>
    <row r="236" ht="33.75" customHeight="1" x14ac:dyDescent="0.35"/>
    <row r="237" ht="33.75" customHeight="1" x14ac:dyDescent="0.35"/>
    <row r="238" ht="33.75" customHeight="1" x14ac:dyDescent="0.35"/>
    <row r="239" ht="33.75" customHeight="1" x14ac:dyDescent="0.35"/>
  </sheetData>
  <mergeCells count="10">
    <mergeCell ref="J54:K54"/>
    <mergeCell ref="B55:F55"/>
    <mergeCell ref="A3:C3"/>
    <mergeCell ref="E9:G9"/>
    <mergeCell ref="R9:S9"/>
    <mergeCell ref="K11:L11"/>
    <mergeCell ref="P15:X15"/>
    <mergeCell ref="B15:O15"/>
    <mergeCell ref="B36:H36"/>
    <mergeCell ref="L36:P3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9"/>
  <sheetViews>
    <sheetView topLeftCell="A40" zoomScale="30" zoomScaleNormal="30" workbookViewId="0">
      <selection activeCell="B67" sqref="B67:E67"/>
    </sheetView>
  </sheetViews>
  <sheetFormatPr baseColWidth="10" defaultRowHeight="14.5" x14ac:dyDescent="0.35"/>
  <cols>
    <col min="1" max="1" width="52.453125" style="18" bestFit="1" customWidth="1"/>
    <col min="2" max="3" width="22.7265625" style="18" bestFit="1" customWidth="1"/>
    <col min="4" max="7" width="21.26953125" style="18" bestFit="1" customWidth="1"/>
    <col min="8" max="8" width="21.1796875" style="18" bestFit="1" customWidth="1"/>
    <col min="9" max="9" width="28.26953125" style="18" bestFit="1" customWidth="1"/>
    <col min="10" max="11" width="33.453125" style="18" bestFit="1" customWidth="1"/>
    <col min="12" max="12" width="21.26953125" style="18" bestFit="1" customWidth="1"/>
    <col min="13" max="14" width="21.26953125" style="18" customWidth="1"/>
    <col min="15" max="15" width="21.26953125" style="18" bestFit="1" customWidth="1"/>
    <col min="16" max="16" width="21.26953125" style="18" customWidth="1"/>
    <col min="17" max="17" width="27.81640625" style="18" customWidth="1"/>
    <col min="18" max="18" width="23.453125" style="18" customWidth="1"/>
    <col min="19" max="19" width="21.453125" style="18" customWidth="1"/>
    <col min="20" max="22" width="20.7265625" style="18" customWidth="1"/>
    <col min="23" max="23" width="32.26953125" style="18" bestFit="1" customWidth="1"/>
    <col min="24" max="24" width="20.7265625" style="18" customWidth="1"/>
    <col min="25" max="25" width="22" style="18" customWidth="1"/>
    <col min="26" max="29" width="21.26953125" style="18" customWidth="1"/>
    <col min="30" max="30" width="22.26953125" style="18" customWidth="1"/>
    <col min="31" max="32" width="10.90625" style="18"/>
    <col min="33" max="33" width="14.81640625" style="18" bestFit="1" customWidth="1"/>
    <col min="34" max="258" width="10.90625" style="18"/>
    <col min="259" max="259" width="34.453125" style="18" customWidth="1"/>
    <col min="260" max="261" width="19.453125" style="18" bestFit="1" customWidth="1"/>
    <col min="262" max="262" width="19.7265625" style="18" customWidth="1"/>
    <col min="263" max="264" width="20.453125" style="18" customWidth="1"/>
    <col min="265" max="266" width="19.7265625" style="18" customWidth="1"/>
    <col min="267" max="267" width="25.26953125" style="18" customWidth="1"/>
    <col min="268" max="268" width="26" style="18" customWidth="1"/>
    <col min="269" max="269" width="22.26953125" style="18" customWidth="1"/>
    <col min="270" max="270" width="24.81640625" style="18" customWidth="1"/>
    <col min="271" max="271" width="21.1796875" style="18" customWidth="1"/>
    <col min="272" max="272" width="21.453125" style="18" customWidth="1"/>
    <col min="273" max="273" width="27.81640625" style="18" customWidth="1"/>
    <col min="274" max="274" width="23.453125" style="18" customWidth="1"/>
    <col min="275" max="275" width="21.453125" style="18" customWidth="1"/>
    <col min="276" max="278" width="20.7265625" style="18" customWidth="1"/>
    <col min="279" max="279" width="32.26953125" style="18" bestFit="1" customWidth="1"/>
    <col min="280" max="280" width="20.7265625" style="18" customWidth="1"/>
    <col min="281" max="281" width="22" style="18" customWidth="1"/>
    <col min="282" max="285" width="21.26953125" style="18" customWidth="1"/>
    <col min="286" max="286" width="22.26953125" style="18" customWidth="1"/>
    <col min="287" max="288" width="10.90625" style="18"/>
    <col min="289" max="289" width="14.81640625" style="18" bestFit="1" customWidth="1"/>
    <col min="290" max="514" width="10.90625" style="18"/>
    <col min="515" max="515" width="34.453125" style="18" customWidth="1"/>
    <col min="516" max="517" width="19.453125" style="18" bestFit="1" customWidth="1"/>
    <col min="518" max="518" width="19.7265625" style="18" customWidth="1"/>
    <col min="519" max="520" width="20.453125" style="18" customWidth="1"/>
    <col min="521" max="522" width="19.7265625" style="18" customWidth="1"/>
    <col min="523" max="523" width="25.26953125" style="18" customWidth="1"/>
    <col min="524" max="524" width="26" style="18" customWidth="1"/>
    <col min="525" max="525" width="22.26953125" style="18" customWidth="1"/>
    <col min="526" max="526" width="24.81640625" style="18" customWidth="1"/>
    <col min="527" max="527" width="21.1796875" style="18" customWidth="1"/>
    <col min="528" max="528" width="21.453125" style="18" customWidth="1"/>
    <col min="529" max="529" width="27.81640625" style="18" customWidth="1"/>
    <col min="530" max="530" width="23.453125" style="18" customWidth="1"/>
    <col min="531" max="531" width="21.453125" style="18" customWidth="1"/>
    <col min="532" max="534" width="20.7265625" style="18" customWidth="1"/>
    <col min="535" max="535" width="32.26953125" style="18" bestFit="1" customWidth="1"/>
    <col min="536" max="536" width="20.7265625" style="18" customWidth="1"/>
    <col min="537" max="537" width="22" style="18" customWidth="1"/>
    <col min="538" max="541" width="21.26953125" style="18" customWidth="1"/>
    <col min="542" max="542" width="22.26953125" style="18" customWidth="1"/>
    <col min="543" max="544" width="10.90625" style="18"/>
    <col min="545" max="545" width="14.81640625" style="18" bestFit="1" customWidth="1"/>
    <col min="546" max="770" width="10.90625" style="18"/>
    <col min="771" max="771" width="34.453125" style="18" customWidth="1"/>
    <col min="772" max="773" width="19.453125" style="18" bestFit="1" customWidth="1"/>
    <col min="774" max="774" width="19.7265625" style="18" customWidth="1"/>
    <col min="775" max="776" width="20.453125" style="18" customWidth="1"/>
    <col min="777" max="778" width="19.7265625" style="18" customWidth="1"/>
    <col min="779" max="779" width="25.26953125" style="18" customWidth="1"/>
    <col min="780" max="780" width="26" style="18" customWidth="1"/>
    <col min="781" max="781" width="22.26953125" style="18" customWidth="1"/>
    <col min="782" max="782" width="24.81640625" style="18" customWidth="1"/>
    <col min="783" max="783" width="21.1796875" style="18" customWidth="1"/>
    <col min="784" max="784" width="21.453125" style="18" customWidth="1"/>
    <col min="785" max="785" width="27.81640625" style="18" customWidth="1"/>
    <col min="786" max="786" width="23.453125" style="18" customWidth="1"/>
    <col min="787" max="787" width="21.453125" style="18" customWidth="1"/>
    <col min="788" max="790" width="20.7265625" style="18" customWidth="1"/>
    <col min="791" max="791" width="32.26953125" style="18" bestFit="1" customWidth="1"/>
    <col min="792" max="792" width="20.7265625" style="18" customWidth="1"/>
    <col min="793" max="793" width="22" style="18" customWidth="1"/>
    <col min="794" max="797" width="21.26953125" style="18" customWidth="1"/>
    <col min="798" max="798" width="22.26953125" style="18" customWidth="1"/>
    <col min="799" max="800" width="10.90625" style="18"/>
    <col min="801" max="801" width="14.81640625" style="18" bestFit="1" customWidth="1"/>
    <col min="802" max="1026" width="10.90625" style="18"/>
    <col min="1027" max="1027" width="34.453125" style="18" customWidth="1"/>
    <col min="1028" max="1029" width="19.453125" style="18" bestFit="1" customWidth="1"/>
    <col min="1030" max="1030" width="19.7265625" style="18" customWidth="1"/>
    <col min="1031" max="1032" width="20.453125" style="18" customWidth="1"/>
    <col min="1033" max="1034" width="19.7265625" style="18" customWidth="1"/>
    <col min="1035" max="1035" width="25.26953125" style="18" customWidth="1"/>
    <col min="1036" max="1036" width="26" style="18" customWidth="1"/>
    <col min="1037" max="1037" width="22.26953125" style="18" customWidth="1"/>
    <col min="1038" max="1038" width="24.81640625" style="18" customWidth="1"/>
    <col min="1039" max="1039" width="21.1796875" style="18" customWidth="1"/>
    <col min="1040" max="1040" width="21.453125" style="18" customWidth="1"/>
    <col min="1041" max="1041" width="27.81640625" style="18" customWidth="1"/>
    <col min="1042" max="1042" width="23.453125" style="18" customWidth="1"/>
    <col min="1043" max="1043" width="21.453125" style="18" customWidth="1"/>
    <col min="1044" max="1046" width="20.7265625" style="18" customWidth="1"/>
    <col min="1047" max="1047" width="32.26953125" style="18" bestFit="1" customWidth="1"/>
    <col min="1048" max="1048" width="20.7265625" style="18" customWidth="1"/>
    <col min="1049" max="1049" width="22" style="18" customWidth="1"/>
    <col min="1050" max="1053" width="21.26953125" style="18" customWidth="1"/>
    <col min="1054" max="1054" width="22.26953125" style="18" customWidth="1"/>
    <col min="1055" max="1056" width="10.90625" style="18"/>
    <col min="1057" max="1057" width="14.81640625" style="18" bestFit="1" customWidth="1"/>
    <col min="1058" max="1282" width="10.90625" style="18"/>
    <col min="1283" max="1283" width="34.453125" style="18" customWidth="1"/>
    <col min="1284" max="1285" width="19.453125" style="18" bestFit="1" customWidth="1"/>
    <col min="1286" max="1286" width="19.7265625" style="18" customWidth="1"/>
    <col min="1287" max="1288" width="20.453125" style="18" customWidth="1"/>
    <col min="1289" max="1290" width="19.7265625" style="18" customWidth="1"/>
    <col min="1291" max="1291" width="25.26953125" style="18" customWidth="1"/>
    <col min="1292" max="1292" width="26" style="18" customWidth="1"/>
    <col min="1293" max="1293" width="22.26953125" style="18" customWidth="1"/>
    <col min="1294" max="1294" width="24.81640625" style="18" customWidth="1"/>
    <col min="1295" max="1295" width="21.1796875" style="18" customWidth="1"/>
    <col min="1296" max="1296" width="21.453125" style="18" customWidth="1"/>
    <col min="1297" max="1297" width="27.81640625" style="18" customWidth="1"/>
    <col min="1298" max="1298" width="23.453125" style="18" customWidth="1"/>
    <col min="1299" max="1299" width="21.453125" style="18" customWidth="1"/>
    <col min="1300" max="1302" width="20.7265625" style="18" customWidth="1"/>
    <col min="1303" max="1303" width="32.26953125" style="18" bestFit="1" customWidth="1"/>
    <col min="1304" max="1304" width="20.7265625" style="18" customWidth="1"/>
    <col min="1305" max="1305" width="22" style="18" customWidth="1"/>
    <col min="1306" max="1309" width="21.26953125" style="18" customWidth="1"/>
    <col min="1310" max="1310" width="22.26953125" style="18" customWidth="1"/>
    <col min="1311" max="1312" width="10.90625" style="18"/>
    <col min="1313" max="1313" width="14.81640625" style="18" bestFit="1" customWidth="1"/>
    <col min="1314" max="1538" width="10.90625" style="18"/>
    <col min="1539" max="1539" width="34.453125" style="18" customWidth="1"/>
    <col min="1540" max="1541" width="19.453125" style="18" bestFit="1" customWidth="1"/>
    <col min="1542" max="1542" width="19.7265625" style="18" customWidth="1"/>
    <col min="1543" max="1544" width="20.453125" style="18" customWidth="1"/>
    <col min="1545" max="1546" width="19.7265625" style="18" customWidth="1"/>
    <col min="1547" max="1547" width="25.26953125" style="18" customWidth="1"/>
    <col min="1548" max="1548" width="26" style="18" customWidth="1"/>
    <col min="1549" max="1549" width="22.26953125" style="18" customWidth="1"/>
    <col min="1550" max="1550" width="24.81640625" style="18" customWidth="1"/>
    <col min="1551" max="1551" width="21.1796875" style="18" customWidth="1"/>
    <col min="1552" max="1552" width="21.453125" style="18" customWidth="1"/>
    <col min="1553" max="1553" width="27.81640625" style="18" customWidth="1"/>
    <col min="1554" max="1554" width="23.453125" style="18" customWidth="1"/>
    <col min="1555" max="1555" width="21.453125" style="18" customWidth="1"/>
    <col min="1556" max="1558" width="20.7265625" style="18" customWidth="1"/>
    <col min="1559" max="1559" width="32.26953125" style="18" bestFit="1" customWidth="1"/>
    <col min="1560" max="1560" width="20.7265625" style="18" customWidth="1"/>
    <col min="1561" max="1561" width="22" style="18" customWidth="1"/>
    <col min="1562" max="1565" width="21.26953125" style="18" customWidth="1"/>
    <col min="1566" max="1566" width="22.26953125" style="18" customWidth="1"/>
    <col min="1567" max="1568" width="10.90625" style="18"/>
    <col min="1569" max="1569" width="14.81640625" style="18" bestFit="1" customWidth="1"/>
    <col min="1570" max="1794" width="10.90625" style="18"/>
    <col min="1795" max="1795" width="34.453125" style="18" customWidth="1"/>
    <col min="1796" max="1797" width="19.453125" style="18" bestFit="1" customWidth="1"/>
    <col min="1798" max="1798" width="19.7265625" style="18" customWidth="1"/>
    <col min="1799" max="1800" width="20.453125" style="18" customWidth="1"/>
    <col min="1801" max="1802" width="19.7265625" style="18" customWidth="1"/>
    <col min="1803" max="1803" width="25.26953125" style="18" customWidth="1"/>
    <col min="1804" max="1804" width="26" style="18" customWidth="1"/>
    <col min="1805" max="1805" width="22.26953125" style="18" customWidth="1"/>
    <col min="1806" max="1806" width="24.81640625" style="18" customWidth="1"/>
    <col min="1807" max="1807" width="21.1796875" style="18" customWidth="1"/>
    <col min="1808" max="1808" width="21.453125" style="18" customWidth="1"/>
    <col min="1809" max="1809" width="27.81640625" style="18" customWidth="1"/>
    <col min="1810" max="1810" width="23.453125" style="18" customWidth="1"/>
    <col min="1811" max="1811" width="21.453125" style="18" customWidth="1"/>
    <col min="1812" max="1814" width="20.7265625" style="18" customWidth="1"/>
    <col min="1815" max="1815" width="32.26953125" style="18" bestFit="1" customWidth="1"/>
    <col min="1816" max="1816" width="20.7265625" style="18" customWidth="1"/>
    <col min="1817" max="1817" width="22" style="18" customWidth="1"/>
    <col min="1818" max="1821" width="21.26953125" style="18" customWidth="1"/>
    <col min="1822" max="1822" width="22.26953125" style="18" customWidth="1"/>
    <col min="1823" max="1824" width="10.90625" style="18"/>
    <col min="1825" max="1825" width="14.81640625" style="18" bestFit="1" customWidth="1"/>
    <col min="1826" max="2050" width="10.90625" style="18"/>
    <col min="2051" max="2051" width="34.453125" style="18" customWidth="1"/>
    <col min="2052" max="2053" width="19.453125" style="18" bestFit="1" customWidth="1"/>
    <col min="2054" max="2054" width="19.7265625" style="18" customWidth="1"/>
    <col min="2055" max="2056" width="20.453125" style="18" customWidth="1"/>
    <col min="2057" max="2058" width="19.7265625" style="18" customWidth="1"/>
    <col min="2059" max="2059" width="25.26953125" style="18" customWidth="1"/>
    <col min="2060" max="2060" width="26" style="18" customWidth="1"/>
    <col min="2061" max="2061" width="22.26953125" style="18" customWidth="1"/>
    <col min="2062" max="2062" width="24.81640625" style="18" customWidth="1"/>
    <col min="2063" max="2063" width="21.1796875" style="18" customWidth="1"/>
    <col min="2064" max="2064" width="21.453125" style="18" customWidth="1"/>
    <col min="2065" max="2065" width="27.81640625" style="18" customWidth="1"/>
    <col min="2066" max="2066" width="23.453125" style="18" customWidth="1"/>
    <col min="2067" max="2067" width="21.453125" style="18" customWidth="1"/>
    <col min="2068" max="2070" width="20.7265625" style="18" customWidth="1"/>
    <col min="2071" max="2071" width="32.26953125" style="18" bestFit="1" customWidth="1"/>
    <col min="2072" max="2072" width="20.7265625" style="18" customWidth="1"/>
    <col min="2073" max="2073" width="22" style="18" customWidth="1"/>
    <col min="2074" max="2077" width="21.26953125" style="18" customWidth="1"/>
    <col min="2078" max="2078" width="22.26953125" style="18" customWidth="1"/>
    <col min="2079" max="2080" width="10.90625" style="18"/>
    <col min="2081" max="2081" width="14.81640625" style="18" bestFit="1" customWidth="1"/>
    <col min="2082" max="2306" width="10.90625" style="18"/>
    <col min="2307" max="2307" width="34.453125" style="18" customWidth="1"/>
    <col min="2308" max="2309" width="19.453125" style="18" bestFit="1" customWidth="1"/>
    <col min="2310" max="2310" width="19.7265625" style="18" customWidth="1"/>
    <col min="2311" max="2312" width="20.453125" style="18" customWidth="1"/>
    <col min="2313" max="2314" width="19.7265625" style="18" customWidth="1"/>
    <col min="2315" max="2315" width="25.26953125" style="18" customWidth="1"/>
    <col min="2316" max="2316" width="26" style="18" customWidth="1"/>
    <col min="2317" max="2317" width="22.26953125" style="18" customWidth="1"/>
    <col min="2318" max="2318" width="24.81640625" style="18" customWidth="1"/>
    <col min="2319" max="2319" width="21.1796875" style="18" customWidth="1"/>
    <col min="2320" max="2320" width="21.453125" style="18" customWidth="1"/>
    <col min="2321" max="2321" width="27.81640625" style="18" customWidth="1"/>
    <col min="2322" max="2322" width="23.453125" style="18" customWidth="1"/>
    <col min="2323" max="2323" width="21.453125" style="18" customWidth="1"/>
    <col min="2324" max="2326" width="20.7265625" style="18" customWidth="1"/>
    <col min="2327" max="2327" width="32.26953125" style="18" bestFit="1" customWidth="1"/>
    <col min="2328" max="2328" width="20.7265625" style="18" customWidth="1"/>
    <col min="2329" max="2329" width="22" style="18" customWidth="1"/>
    <col min="2330" max="2333" width="21.26953125" style="18" customWidth="1"/>
    <col min="2334" max="2334" width="22.26953125" style="18" customWidth="1"/>
    <col min="2335" max="2336" width="10.90625" style="18"/>
    <col min="2337" max="2337" width="14.81640625" style="18" bestFit="1" customWidth="1"/>
    <col min="2338" max="2562" width="10.90625" style="18"/>
    <col min="2563" max="2563" width="34.453125" style="18" customWidth="1"/>
    <col min="2564" max="2565" width="19.453125" style="18" bestFit="1" customWidth="1"/>
    <col min="2566" max="2566" width="19.7265625" style="18" customWidth="1"/>
    <col min="2567" max="2568" width="20.453125" style="18" customWidth="1"/>
    <col min="2569" max="2570" width="19.7265625" style="18" customWidth="1"/>
    <col min="2571" max="2571" width="25.26953125" style="18" customWidth="1"/>
    <col min="2572" max="2572" width="26" style="18" customWidth="1"/>
    <col min="2573" max="2573" width="22.26953125" style="18" customWidth="1"/>
    <col min="2574" max="2574" width="24.81640625" style="18" customWidth="1"/>
    <col min="2575" max="2575" width="21.1796875" style="18" customWidth="1"/>
    <col min="2576" max="2576" width="21.453125" style="18" customWidth="1"/>
    <col min="2577" max="2577" width="27.81640625" style="18" customWidth="1"/>
    <col min="2578" max="2578" width="23.453125" style="18" customWidth="1"/>
    <col min="2579" max="2579" width="21.453125" style="18" customWidth="1"/>
    <col min="2580" max="2582" width="20.7265625" style="18" customWidth="1"/>
    <col min="2583" max="2583" width="32.26953125" style="18" bestFit="1" customWidth="1"/>
    <col min="2584" max="2584" width="20.7265625" style="18" customWidth="1"/>
    <col min="2585" max="2585" width="22" style="18" customWidth="1"/>
    <col min="2586" max="2589" width="21.26953125" style="18" customWidth="1"/>
    <col min="2590" max="2590" width="22.26953125" style="18" customWidth="1"/>
    <col min="2591" max="2592" width="10.90625" style="18"/>
    <col min="2593" max="2593" width="14.81640625" style="18" bestFit="1" customWidth="1"/>
    <col min="2594" max="2818" width="10.90625" style="18"/>
    <col min="2819" max="2819" width="34.453125" style="18" customWidth="1"/>
    <col min="2820" max="2821" width="19.453125" style="18" bestFit="1" customWidth="1"/>
    <col min="2822" max="2822" width="19.7265625" style="18" customWidth="1"/>
    <col min="2823" max="2824" width="20.453125" style="18" customWidth="1"/>
    <col min="2825" max="2826" width="19.7265625" style="18" customWidth="1"/>
    <col min="2827" max="2827" width="25.26953125" style="18" customWidth="1"/>
    <col min="2828" max="2828" width="26" style="18" customWidth="1"/>
    <col min="2829" max="2829" width="22.26953125" style="18" customWidth="1"/>
    <col min="2830" max="2830" width="24.81640625" style="18" customWidth="1"/>
    <col min="2831" max="2831" width="21.1796875" style="18" customWidth="1"/>
    <col min="2832" max="2832" width="21.453125" style="18" customWidth="1"/>
    <col min="2833" max="2833" width="27.81640625" style="18" customWidth="1"/>
    <col min="2834" max="2834" width="23.453125" style="18" customWidth="1"/>
    <col min="2835" max="2835" width="21.453125" style="18" customWidth="1"/>
    <col min="2836" max="2838" width="20.7265625" style="18" customWidth="1"/>
    <col min="2839" max="2839" width="32.26953125" style="18" bestFit="1" customWidth="1"/>
    <col min="2840" max="2840" width="20.7265625" style="18" customWidth="1"/>
    <col min="2841" max="2841" width="22" style="18" customWidth="1"/>
    <col min="2842" max="2845" width="21.26953125" style="18" customWidth="1"/>
    <col min="2846" max="2846" width="22.26953125" style="18" customWidth="1"/>
    <col min="2847" max="2848" width="10.90625" style="18"/>
    <col min="2849" max="2849" width="14.81640625" style="18" bestFit="1" customWidth="1"/>
    <col min="2850" max="3074" width="10.90625" style="18"/>
    <col min="3075" max="3075" width="34.453125" style="18" customWidth="1"/>
    <col min="3076" max="3077" width="19.453125" style="18" bestFit="1" customWidth="1"/>
    <col min="3078" max="3078" width="19.7265625" style="18" customWidth="1"/>
    <col min="3079" max="3080" width="20.453125" style="18" customWidth="1"/>
    <col min="3081" max="3082" width="19.7265625" style="18" customWidth="1"/>
    <col min="3083" max="3083" width="25.26953125" style="18" customWidth="1"/>
    <col min="3084" max="3084" width="26" style="18" customWidth="1"/>
    <col min="3085" max="3085" width="22.26953125" style="18" customWidth="1"/>
    <col min="3086" max="3086" width="24.81640625" style="18" customWidth="1"/>
    <col min="3087" max="3087" width="21.1796875" style="18" customWidth="1"/>
    <col min="3088" max="3088" width="21.453125" style="18" customWidth="1"/>
    <col min="3089" max="3089" width="27.81640625" style="18" customWidth="1"/>
    <col min="3090" max="3090" width="23.453125" style="18" customWidth="1"/>
    <col min="3091" max="3091" width="21.453125" style="18" customWidth="1"/>
    <col min="3092" max="3094" width="20.7265625" style="18" customWidth="1"/>
    <col min="3095" max="3095" width="32.26953125" style="18" bestFit="1" customWidth="1"/>
    <col min="3096" max="3096" width="20.7265625" style="18" customWidth="1"/>
    <col min="3097" max="3097" width="22" style="18" customWidth="1"/>
    <col min="3098" max="3101" width="21.26953125" style="18" customWidth="1"/>
    <col min="3102" max="3102" width="22.26953125" style="18" customWidth="1"/>
    <col min="3103" max="3104" width="10.90625" style="18"/>
    <col min="3105" max="3105" width="14.81640625" style="18" bestFit="1" customWidth="1"/>
    <col min="3106" max="3330" width="10.90625" style="18"/>
    <col min="3331" max="3331" width="34.453125" style="18" customWidth="1"/>
    <col min="3332" max="3333" width="19.453125" style="18" bestFit="1" customWidth="1"/>
    <col min="3334" max="3334" width="19.7265625" style="18" customWidth="1"/>
    <col min="3335" max="3336" width="20.453125" style="18" customWidth="1"/>
    <col min="3337" max="3338" width="19.7265625" style="18" customWidth="1"/>
    <col min="3339" max="3339" width="25.26953125" style="18" customWidth="1"/>
    <col min="3340" max="3340" width="26" style="18" customWidth="1"/>
    <col min="3341" max="3341" width="22.26953125" style="18" customWidth="1"/>
    <col min="3342" max="3342" width="24.81640625" style="18" customWidth="1"/>
    <col min="3343" max="3343" width="21.1796875" style="18" customWidth="1"/>
    <col min="3344" max="3344" width="21.453125" style="18" customWidth="1"/>
    <col min="3345" max="3345" width="27.81640625" style="18" customWidth="1"/>
    <col min="3346" max="3346" width="23.453125" style="18" customWidth="1"/>
    <col min="3347" max="3347" width="21.453125" style="18" customWidth="1"/>
    <col min="3348" max="3350" width="20.7265625" style="18" customWidth="1"/>
    <col min="3351" max="3351" width="32.26953125" style="18" bestFit="1" customWidth="1"/>
    <col min="3352" max="3352" width="20.7265625" style="18" customWidth="1"/>
    <col min="3353" max="3353" width="22" style="18" customWidth="1"/>
    <col min="3354" max="3357" width="21.26953125" style="18" customWidth="1"/>
    <col min="3358" max="3358" width="22.26953125" style="18" customWidth="1"/>
    <col min="3359" max="3360" width="10.90625" style="18"/>
    <col min="3361" max="3361" width="14.81640625" style="18" bestFit="1" customWidth="1"/>
    <col min="3362" max="3586" width="10.90625" style="18"/>
    <col min="3587" max="3587" width="34.453125" style="18" customWidth="1"/>
    <col min="3588" max="3589" width="19.453125" style="18" bestFit="1" customWidth="1"/>
    <col min="3590" max="3590" width="19.7265625" style="18" customWidth="1"/>
    <col min="3591" max="3592" width="20.453125" style="18" customWidth="1"/>
    <col min="3593" max="3594" width="19.7265625" style="18" customWidth="1"/>
    <col min="3595" max="3595" width="25.26953125" style="18" customWidth="1"/>
    <col min="3596" max="3596" width="26" style="18" customWidth="1"/>
    <col min="3597" max="3597" width="22.26953125" style="18" customWidth="1"/>
    <col min="3598" max="3598" width="24.81640625" style="18" customWidth="1"/>
    <col min="3599" max="3599" width="21.1796875" style="18" customWidth="1"/>
    <col min="3600" max="3600" width="21.453125" style="18" customWidth="1"/>
    <col min="3601" max="3601" width="27.81640625" style="18" customWidth="1"/>
    <col min="3602" max="3602" width="23.453125" style="18" customWidth="1"/>
    <col min="3603" max="3603" width="21.453125" style="18" customWidth="1"/>
    <col min="3604" max="3606" width="20.7265625" style="18" customWidth="1"/>
    <col min="3607" max="3607" width="32.26953125" style="18" bestFit="1" customWidth="1"/>
    <col min="3608" max="3608" width="20.7265625" style="18" customWidth="1"/>
    <col min="3609" max="3609" width="22" style="18" customWidth="1"/>
    <col min="3610" max="3613" width="21.26953125" style="18" customWidth="1"/>
    <col min="3614" max="3614" width="22.26953125" style="18" customWidth="1"/>
    <col min="3615" max="3616" width="10.90625" style="18"/>
    <col min="3617" max="3617" width="14.81640625" style="18" bestFit="1" customWidth="1"/>
    <col min="3618" max="3842" width="10.90625" style="18"/>
    <col min="3843" max="3843" width="34.453125" style="18" customWidth="1"/>
    <col min="3844" max="3845" width="19.453125" style="18" bestFit="1" customWidth="1"/>
    <col min="3846" max="3846" width="19.7265625" style="18" customWidth="1"/>
    <col min="3847" max="3848" width="20.453125" style="18" customWidth="1"/>
    <col min="3849" max="3850" width="19.7265625" style="18" customWidth="1"/>
    <col min="3851" max="3851" width="25.26953125" style="18" customWidth="1"/>
    <col min="3852" max="3852" width="26" style="18" customWidth="1"/>
    <col min="3853" max="3853" width="22.26953125" style="18" customWidth="1"/>
    <col min="3854" max="3854" width="24.81640625" style="18" customWidth="1"/>
    <col min="3855" max="3855" width="21.1796875" style="18" customWidth="1"/>
    <col min="3856" max="3856" width="21.453125" style="18" customWidth="1"/>
    <col min="3857" max="3857" width="27.81640625" style="18" customWidth="1"/>
    <col min="3858" max="3858" width="23.453125" style="18" customWidth="1"/>
    <col min="3859" max="3859" width="21.453125" style="18" customWidth="1"/>
    <col min="3860" max="3862" width="20.7265625" style="18" customWidth="1"/>
    <col min="3863" max="3863" width="32.26953125" style="18" bestFit="1" customWidth="1"/>
    <col min="3864" max="3864" width="20.7265625" style="18" customWidth="1"/>
    <col min="3865" max="3865" width="22" style="18" customWidth="1"/>
    <col min="3866" max="3869" width="21.26953125" style="18" customWidth="1"/>
    <col min="3870" max="3870" width="22.26953125" style="18" customWidth="1"/>
    <col min="3871" max="3872" width="10.90625" style="18"/>
    <col min="3873" max="3873" width="14.81640625" style="18" bestFit="1" customWidth="1"/>
    <col min="3874" max="4098" width="10.90625" style="18"/>
    <col min="4099" max="4099" width="34.453125" style="18" customWidth="1"/>
    <col min="4100" max="4101" width="19.453125" style="18" bestFit="1" customWidth="1"/>
    <col min="4102" max="4102" width="19.7265625" style="18" customWidth="1"/>
    <col min="4103" max="4104" width="20.453125" style="18" customWidth="1"/>
    <col min="4105" max="4106" width="19.7265625" style="18" customWidth="1"/>
    <col min="4107" max="4107" width="25.26953125" style="18" customWidth="1"/>
    <col min="4108" max="4108" width="26" style="18" customWidth="1"/>
    <col min="4109" max="4109" width="22.26953125" style="18" customWidth="1"/>
    <col min="4110" max="4110" width="24.81640625" style="18" customWidth="1"/>
    <col min="4111" max="4111" width="21.1796875" style="18" customWidth="1"/>
    <col min="4112" max="4112" width="21.453125" style="18" customWidth="1"/>
    <col min="4113" max="4113" width="27.81640625" style="18" customWidth="1"/>
    <col min="4114" max="4114" width="23.453125" style="18" customWidth="1"/>
    <col min="4115" max="4115" width="21.453125" style="18" customWidth="1"/>
    <col min="4116" max="4118" width="20.7265625" style="18" customWidth="1"/>
    <col min="4119" max="4119" width="32.26953125" style="18" bestFit="1" customWidth="1"/>
    <col min="4120" max="4120" width="20.7265625" style="18" customWidth="1"/>
    <col min="4121" max="4121" width="22" style="18" customWidth="1"/>
    <col min="4122" max="4125" width="21.26953125" style="18" customWidth="1"/>
    <col min="4126" max="4126" width="22.26953125" style="18" customWidth="1"/>
    <col min="4127" max="4128" width="10.90625" style="18"/>
    <col min="4129" max="4129" width="14.81640625" style="18" bestFit="1" customWidth="1"/>
    <col min="4130" max="4354" width="10.90625" style="18"/>
    <col min="4355" max="4355" width="34.453125" style="18" customWidth="1"/>
    <col min="4356" max="4357" width="19.453125" style="18" bestFit="1" customWidth="1"/>
    <col min="4358" max="4358" width="19.7265625" style="18" customWidth="1"/>
    <col min="4359" max="4360" width="20.453125" style="18" customWidth="1"/>
    <col min="4361" max="4362" width="19.7265625" style="18" customWidth="1"/>
    <col min="4363" max="4363" width="25.26953125" style="18" customWidth="1"/>
    <col min="4364" max="4364" width="26" style="18" customWidth="1"/>
    <col min="4365" max="4365" width="22.26953125" style="18" customWidth="1"/>
    <col min="4366" max="4366" width="24.81640625" style="18" customWidth="1"/>
    <col min="4367" max="4367" width="21.1796875" style="18" customWidth="1"/>
    <col min="4368" max="4368" width="21.453125" style="18" customWidth="1"/>
    <col min="4369" max="4369" width="27.81640625" style="18" customWidth="1"/>
    <col min="4370" max="4370" width="23.453125" style="18" customWidth="1"/>
    <col min="4371" max="4371" width="21.453125" style="18" customWidth="1"/>
    <col min="4372" max="4374" width="20.7265625" style="18" customWidth="1"/>
    <col min="4375" max="4375" width="32.26953125" style="18" bestFit="1" customWidth="1"/>
    <col min="4376" max="4376" width="20.7265625" style="18" customWidth="1"/>
    <col min="4377" max="4377" width="22" style="18" customWidth="1"/>
    <col min="4378" max="4381" width="21.26953125" style="18" customWidth="1"/>
    <col min="4382" max="4382" width="22.26953125" style="18" customWidth="1"/>
    <col min="4383" max="4384" width="10.90625" style="18"/>
    <col min="4385" max="4385" width="14.81640625" style="18" bestFit="1" customWidth="1"/>
    <col min="4386" max="4610" width="10.90625" style="18"/>
    <col min="4611" max="4611" width="34.453125" style="18" customWidth="1"/>
    <col min="4612" max="4613" width="19.453125" style="18" bestFit="1" customWidth="1"/>
    <col min="4614" max="4614" width="19.7265625" style="18" customWidth="1"/>
    <col min="4615" max="4616" width="20.453125" style="18" customWidth="1"/>
    <col min="4617" max="4618" width="19.7265625" style="18" customWidth="1"/>
    <col min="4619" max="4619" width="25.26953125" style="18" customWidth="1"/>
    <col min="4620" max="4620" width="26" style="18" customWidth="1"/>
    <col min="4621" max="4621" width="22.26953125" style="18" customWidth="1"/>
    <col min="4622" max="4622" width="24.81640625" style="18" customWidth="1"/>
    <col min="4623" max="4623" width="21.1796875" style="18" customWidth="1"/>
    <col min="4624" max="4624" width="21.453125" style="18" customWidth="1"/>
    <col min="4625" max="4625" width="27.81640625" style="18" customWidth="1"/>
    <col min="4626" max="4626" width="23.453125" style="18" customWidth="1"/>
    <col min="4627" max="4627" width="21.453125" style="18" customWidth="1"/>
    <col min="4628" max="4630" width="20.7265625" style="18" customWidth="1"/>
    <col min="4631" max="4631" width="32.26953125" style="18" bestFit="1" customWidth="1"/>
    <col min="4632" max="4632" width="20.7265625" style="18" customWidth="1"/>
    <col min="4633" max="4633" width="22" style="18" customWidth="1"/>
    <col min="4634" max="4637" width="21.26953125" style="18" customWidth="1"/>
    <col min="4638" max="4638" width="22.26953125" style="18" customWidth="1"/>
    <col min="4639" max="4640" width="10.90625" style="18"/>
    <col min="4641" max="4641" width="14.81640625" style="18" bestFit="1" customWidth="1"/>
    <col min="4642" max="4866" width="10.90625" style="18"/>
    <col min="4867" max="4867" width="34.453125" style="18" customWidth="1"/>
    <col min="4868" max="4869" width="19.453125" style="18" bestFit="1" customWidth="1"/>
    <col min="4870" max="4870" width="19.7265625" style="18" customWidth="1"/>
    <col min="4871" max="4872" width="20.453125" style="18" customWidth="1"/>
    <col min="4873" max="4874" width="19.7265625" style="18" customWidth="1"/>
    <col min="4875" max="4875" width="25.26953125" style="18" customWidth="1"/>
    <col min="4876" max="4876" width="26" style="18" customWidth="1"/>
    <col min="4877" max="4877" width="22.26953125" style="18" customWidth="1"/>
    <col min="4878" max="4878" width="24.81640625" style="18" customWidth="1"/>
    <col min="4879" max="4879" width="21.1796875" style="18" customWidth="1"/>
    <col min="4880" max="4880" width="21.453125" style="18" customWidth="1"/>
    <col min="4881" max="4881" width="27.81640625" style="18" customWidth="1"/>
    <col min="4882" max="4882" width="23.453125" style="18" customWidth="1"/>
    <col min="4883" max="4883" width="21.453125" style="18" customWidth="1"/>
    <col min="4884" max="4886" width="20.7265625" style="18" customWidth="1"/>
    <col min="4887" max="4887" width="32.26953125" style="18" bestFit="1" customWidth="1"/>
    <col min="4888" max="4888" width="20.7265625" style="18" customWidth="1"/>
    <col min="4889" max="4889" width="22" style="18" customWidth="1"/>
    <col min="4890" max="4893" width="21.26953125" style="18" customWidth="1"/>
    <col min="4894" max="4894" width="22.26953125" style="18" customWidth="1"/>
    <col min="4895" max="4896" width="10.90625" style="18"/>
    <col min="4897" max="4897" width="14.81640625" style="18" bestFit="1" customWidth="1"/>
    <col min="4898" max="5122" width="10.90625" style="18"/>
    <col min="5123" max="5123" width="34.453125" style="18" customWidth="1"/>
    <col min="5124" max="5125" width="19.453125" style="18" bestFit="1" customWidth="1"/>
    <col min="5126" max="5126" width="19.7265625" style="18" customWidth="1"/>
    <col min="5127" max="5128" width="20.453125" style="18" customWidth="1"/>
    <col min="5129" max="5130" width="19.7265625" style="18" customWidth="1"/>
    <col min="5131" max="5131" width="25.26953125" style="18" customWidth="1"/>
    <col min="5132" max="5132" width="26" style="18" customWidth="1"/>
    <col min="5133" max="5133" width="22.26953125" style="18" customWidth="1"/>
    <col min="5134" max="5134" width="24.81640625" style="18" customWidth="1"/>
    <col min="5135" max="5135" width="21.1796875" style="18" customWidth="1"/>
    <col min="5136" max="5136" width="21.453125" style="18" customWidth="1"/>
    <col min="5137" max="5137" width="27.81640625" style="18" customWidth="1"/>
    <col min="5138" max="5138" width="23.453125" style="18" customWidth="1"/>
    <col min="5139" max="5139" width="21.453125" style="18" customWidth="1"/>
    <col min="5140" max="5142" width="20.7265625" style="18" customWidth="1"/>
    <col min="5143" max="5143" width="32.26953125" style="18" bestFit="1" customWidth="1"/>
    <col min="5144" max="5144" width="20.7265625" style="18" customWidth="1"/>
    <col min="5145" max="5145" width="22" style="18" customWidth="1"/>
    <col min="5146" max="5149" width="21.26953125" style="18" customWidth="1"/>
    <col min="5150" max="5150" width="22.26953125" style="18" customWidth="1"/>
    <col min="5151" max="5152" width="10.90625" style="18"/>
    <col min="5153" max="5153" width="14.81640625" style="18" bestFit="1" customWidth="1"/>
    <col min="5154" max="5378" width="10.90625" style="18"/>
    <col min="5379" max="5379" width="34.453125" style="18" customWidth="1"/>
    <col min="5380" max="5381" width="19.453125" style="18" bestFit="1" customWidth="1"/>
    <col min="5382" max="5382" width="19.7265625" style="18" customWidth="1"/>
    <col min="5383" max="5384" width="20.453125" style="18" customWidth="1"/>
    <col min="5385" max="5386" width="19.7265625" style="18" customWidth="1"/>
    <col min="5387" max="5387" width="25.26953125" style="18" customWidth="1"/>
    <col min="5388" max="5388" width="26" style="18" customWidth="1"/>
    <col min="5389" max="5389" width="22.26953125" style="18" customWidth="1"/>
    <col min="5390" max="5390" width="24.81640625" style="18" customWidth="1"/>
    <col min="5391" max="5391" width="21.1796875" style="18" customWidth="1"/>
    <col min="5392" max="5392" width="21.453125" style="18" customWidth="1"/>
    <col min="5393" max="5393" width="27.81640625" style="18" customWidth="1"/>
    <col min="5394" max="5394" width="23.453125" style="18" customWidth="1"/>
    <col min="5395" max="5395" width="21.453125" style="18" customWidth="1"/>
    <col min="5396" max="5398" width="20.7265625" style="18" customWidth="1"/>
    <col min="5399" max="5399" width="32.26953125" style="18" bestFit="1" customWidth="1"/>
    <col min="5400" max="5400" width="20.7265625" style="18" customWidth="1"/>
    <col min="5401" max="5401" width="22" style="18" customWidth="1"/>
    <col min="5402" max="5405" width="21.26953125" style="18" customWidth="1"/>
    <col min="5406" max="5406" width="22.26953125" style="18" customWidth="1"/>
    <col min="5407" max="5408" width="10.90625" style="18"/>
    <col min="5409" max="5409" width="14.81640625" style="18" bestFit="1" customWidth="1"/>
    <col min="5410" max="5634" width="10.90625" style="18"/>
    <col min="5635" max="5635" width="34.453125" style="18" customWidth="1"/>
    <col min="5636" max="5637" width="19.453125" style="18" bestFit="1" customWidth="1"/>
    <col min="5638" max="5638" width="19.7265625" style="18" customWidth="1"/>
    <col min="5639" max="5640" width="20.453125" style="18" customWidth="1"/>
    <col min="5641" max="5642" width="19.7265625" style="18" customWidth="1"/>
    <col min="5643" max="5643" width="25.26953125" style="18" customWidth="1"/>
    <col min="5644" max="5644" width="26" style="18" customWidth="1"/>
    <col min="5645" max="5645" width="22.26953125" style="18" customWidth="1"/>
    <col min="5646" max="5646" width="24.81640625" style="18" customWidth="1"/>
    <col min="5647" max="5647" width="21.1796875" style="18" customWidth="1"/>
    <col min="5648" max="5648" width="21.453125" style="18" customWidth="1"/>
    <col min="5649" max="5649" width="27.81640625" style="18" customWidth="1"/>
    <col min="5650" max="5650" width="23.453125" style="18" customWidth="1"/>
    <col min="5651" max="5651" width="21.453125" style="18" customWidth="1"/>
    <col min="5652" max="5654" width="20.7265625" style="18" customWidth="1"/>
    <col min="5655" max="5655" width="32.26953125" style="18" bestFit="1" customWidth="1"/>
    <col min="5656" max="5656" width="20.7265625" style="18" customWidth="1"/>
    <col min="5657" max="5657" width="22" style="18" customWidth="1"/>
    <col min="5658" max="5661" width="21.26953125" style="18" customWidth="1"/>
    <col min="5662" max="5662" width="22.26953125" style="18" customWidth="1"/>
    <col min="5663" max="5664" width="10.90625" style="18"/>
    <col min="5665" max="5665" width="14.81640625" style="18" bestFit="1" customWidth="1"/>
    <col min="5666" max="5890" width="10.90625" style="18"/>
    <col min="5891" max="5891" width="34.453125" style="18" customWidth="1"/>
    <col min="5892" max="5893" width="19.453125" style="18" bestFit="1" customWidth="1"/>
    <col min="5894" max="5894" width="19.7265625" style="18" customWidth="1"/>
    <col min="5895" max="5896" width="20.453125" style="18" customWidth="1"/>
    <col min="5897" max="5898" width="19.7265625" style="18" customWidth="1"/>
    <col min="5899" max="5899" width="25.26953125" style="18" customWidth="1"/>
    <col min="5900" max="5900" width="26" style="18" customWidth="1"/>
    <col min="5901" max="5901" width="22.26953125" style="18" customWidth="1"/>
    <col min="5902" max="5902" width="24.81640625" style="18" customWidth="1"/>
    <col min="5903" max="5903" width="21.1796875" style="18" customWidth="1"/>
    <col min="5904" max="5904" width="21.453125" style="18" customWidth="1"/>
    <col min="5905" max="5905" width="27.81640625" style="18" customWidth="1"/>
    <col min="5906" max="5906" width="23.453125" style="18" customWidth="1"/>
    <col min="5907" max="5907" width="21.453125" style="18" customWidth="1"/>
    <col min="5908" max="5910" width="20.7265625" style="18" customWidth="1"/>
    <col min="5911" max="5911" width="32.26953125" style="18" bestFit="1" customWidth="1"/>
    <col min="5912" max="5912" width="20.7265625" style="18" customWidth="1"/>
    <col min="5913" max="5913" width="22" style="18" customWidth="1"/>
    <col min="5914" max="5917" width="21.26953125" style="18" customWidth="1"/>
    <col min="5918" max="5918" width="22.26953125" style="18" customWidth="1"/>
    <col min="5919" max="5920" width="10.90625" style="18"/>
    <col min="5921" max="5921" width="14.81640625" style="18" bestFit="1" customWidth="1"/>
    <col min="5922" max="6146" width="10.90625" style="18"/>
    <col min="6147" max="6147" width="34.453125" style="18" customWidth="1"/>
    <col min="6148" max="6149" width="19.453125" style="18" bestFit="1" customWidth="1"/>
    <col min="6150" max="6150" width="19.7265625" style="18" customWidth="1"/>
    <col min="6151" max="6152" width="20.453125" style="18" customWidth="1"/>
    <col min="6153" max="6154" width="19.7265625" style="18" customWidth="1"/>
    <col min="6155" max="6155" width="25.26953125" style="18" customWidth="1"/>
    <col min="6156" max="6156" width="26" style="18" customWidth="1"/>
    <col min="6157" max="6157" width="22.26953125" style="18" customWidth="1"/>
    <col min="6158" max="6158" width="24.81640625" style="18" customWidth="1"/>
    <col min="6159" max="6159" width="21.1796875" style="18" customWidth="1"/>
    <col min="6160" max="6160" width="21.453125" style="18" customWidth="1"/>
    <col min="6161" max="6161" width="27.81640625" style="18" customWidth="1"/>
    <col min="6162" max="6162" width="23.453125" style="18" customWidth="1"/>
    <col min="6163" max="6163" width="21.453125" style="18" customWidth="1"/>
    <col min="6164" max="6166" width="20.7265625" style="18" customWidth="1"/>
    <col min="6167" max="6167" width="32.26953125" style="18" bestFit="1" customWidth="1"/>
    <col min="6168" max="6168" width="20.7265625" style="18" customWidth="1"/>
    <col min="6169" max="6169" width="22" style="18" customWidth="1"/>
    <col min="6170" max="6173" width="21.26953125" style="18" customWidth="1"/>
    <col min="6174" max="6174" width="22.26953125" style="18" customWidth="1"/>
    <col min="6175" max="6176" width="10.90625" style="18"/>
    <col min="6177" max="6177" width="14.81640625" style="18" bestFit="1" customWidth="1"/>
    <col min="6178" max="6402" width="10.90625" style="18"/>
    <col min="6403" max="6403" width="34.453125" style="18" customWidth="1"/>
    <col min="6404" max="6405" width="19.453125" style="18" bestFit="1" customWidth="1"/>
    <col min="6406" max="6406" width="19.7265625" style="18" customWidth="1"/>
    <col min="6407" max="6408" width="20.453125" style="18" customWidth="1"/>
    <col min="6409" max="6410" width="19.7265625" style="18" customWidth="1"/>
    <col min="6411" max="6411" width="25.26953125" style="18" customWidth="1"/>
    <col min="6412" max="6412" width="26" style="18" customWidth="1"/>
    <col min="6413" max="6413" width="22.26953125" style="18" customWidth="1"/>
    <col min="6414" max="6414" width="24.81640625" style="18" customWidth="1"/>
    <col min="6415" max="6415" width="21.1796875" style="18" customWidth="1"/>
    <col min="6416" max="6416" width="21.453125" style="18" customWidth="1"/>
    <col min="6417" max="6417" width="27.81640625" style="18" customWidth="1"/>
    <col min="6418" max="6418" width="23.453125" style="18" customWidth="1"/>
    <col min="6419" max="6419" width="21.453125" style="18" customWidth="1"/>
    <col min="6420" max="6422" width="20.7265625" style="18" customWidth="1"/>
    <col min="6423" max="6423" width="32.26953125" style="18" bestFit="1" customWidth="1"/>
    <col min="6424" max="6424" width="20.7265625" style="18" customWidth="1"/>
    <col min="6425" max="6425" width="22" style="18" customWidth="1"/>
    <col min="6426" max="6429" width="21.26953125" style="18" customWidth="1"/>
    <col min="6430" max="6430" width="22.26953125" style="18" customWidth="1"/>
    <col min="6431" max="6432" width="10.90625" style="18"/>
    <col min="6433" max="6433" width="14.81640625" style="18" bestFit="1" customWidth="1"/>
    <col min="6434" max="6658" width="10.90625" style="18"/>
    <col min="6659" max="6659" width="34.453125" style="18" customWidth="1"/>
    <col min="6660" max="6661" width="19.453125" style="18" bestFit="1" customWidth="1"/>
    <col min="6662" max="6662" width="19.7265625" style="18" customWidth="1"/>
    <col min="6663" max="6664" width="20.453125" style="18" customWidth="1"/>
    <col min="6665" max="6666" width="19.7265625" style="18" customWidth="1"/>
    <col min="6667" max="6667" width="25.26953125" style="18" customWidth="1"/>
    <col min="6668" max="6668" width="26" style="18" customWidth="1"/>
    <col min="6669" max="6669" width="22.26953125" style="18" customWidth="1"/>
    <col min="6670" max="6670" width="24.81640625" style="18" customWidth="1"/>
    <col min="6671" max="6671" width="21.1796875" style="18" customWidth="1"/>
    <col min="6672" max="6672" width="21.453125" style="18" customWidth="1"/>
    <col min="6673" max="6673" width="27.81640625" style="18" customWidth="1"/>
    <col min="6674" max="6674" width="23.453125" style="18" customWidth="1"/>
    <col min="6675" max="6675" width="21.453125" style="18" customWidth="1"/>
    <col min="6676" max="6678" width="20.7265625" style="18" customWidth="1"/>
    <col min="6679" max="6679" width="32.26953125" style="18" bestFit="1" customWidth="1"/>
    <col min="6680" max="6680" width="20.7265625" style="18" customWidth="1"/>
    <col min="6681" max="6681" width="22" style="18" customWidth="1"/>
    <col min="6682" max="6685" width="21.26953125" style="18" customWidth="1"/>
    <col min="6686" max="6686" width="22.26953125" style="18" customWidth="1"/>
    <col min="6687" max="6688" width="10.90625" style="18"/>
    <col min="6689" max="6689" width="14.81640625" style="18" bestFit="1" customWidth="1"/>
    <col min="6690" max="6914" width="10.90625" style="18"/>
    <col min="6915" max="6915" width="34.453125" style="18" customWidth="1"/>
    <col min="6916" max="6917" width="19.453125" style="18" bestFit="1" customWidth="1"/>
    <col min="6918" max="6918" width="19.7265625" style="18" customWidth="1"/>
    <col min="6919" max="6920" width="20.453125" style="18" customWidth="1"/>
    <col min="6921" max="6922" width="19.7265625" style="18" customWidth="1"/>
    <col min="6923" max="6923" width="25.26953125" style="18" customWidth="1"/>
    <col min="6924" max="6924" width="26" style="18" customWidth="1"/>
    <col min="6925" max="6925" width="22.26953125" style="18" customWidth="1"/>
    <col min="6926" max="6926" width="24.81640625" style="18" customWidth="1"/>
    <col min="6927" max="6927" width="21.1796875" style="18" customWidth="1"/>
    <col min="6928" max="6928" width="21.453125" style="18" customWidth="1"/>
    <col min="6929" max="6929" width="27.81640625" style="18" customWidth="1"/>
    <col min="6930" max="6930" width="23.453125" style="18" customWidth="1"/>
    <col min="6931" max="6931" width="21.453125" style="18" customWidth="1"/>
    <col min="6932" max="6934" width="20.7265625" style="18" customWidth="1"/>
    <col min="6935" max="6935" width="32.26953125" style="18" bestFit="1" customWidth="1"/>
    <col min="6936" max="6936" width="20.7265625" style="18" customWidth="1"/>
    <col min="6937" max="6937" width="22" style="18" customWidth="1"/>
    <col min="6938" max="6941" width="21.26953125" style="18" customWidth="1"/>
    <col min="6942" max="6942" width="22.26953125" style="18" customWidth="1"/>
    <col min="6943" max="6944" width="10.90625" style="18"/>
    <col min="6945" max="6945" width="14.81640625" style="18" bestFit="1" customWidth="1"/>
    <col min="6946" max="7170" width="10.90625" style="18"/>
    <col min="7171" max="7171" width="34.453125" style="18" customWidth="1"/>
    <col min="7172" max="7173" width="19.453125" style="18" bestFit="1" customWidth="1"/>
    <col min="7174" max="7174" width="19.7265625" style="18" customWidth="1"/>
    <col min="7175" max="7176" width="20.453125" style="18" customWidth="1"/>
    <col min="7177" max="7178" width="19.7265625" style="18" customWidth="1"/>
    <col min="7179" max="7179" width="25.26953125" style="18" customWidth="1"/>
    <col min="7180" max="7180" width="26" style="18" customWidth="1"/>
    <col min="7181" max="7181" width="22.26953125" style="18" customWidth="1"/>
    <col min="7182" max="7182" width="24.81640625" style="18" customWidth="1"/>
    <col min="7183" max="7183" width="21.1796875" style="18" customWidth="1"/>
    <col min="7184" max="7184" width="21.453125" style="18" customWidth="1"/>
    <col min="7185" max="7185" width="27.81640625" style="18" customWidth="1"/>
    <col min="7186" max="7186" width="23.453125" style="18" customWidth="1"/>
    <col min="7187" max="7187" width="21.453125" style="18" customWidth="1"/>
    <col min="7188" max="7190" width="20.7265625" style="18" customWidth="1"/>
    <col min="7191" max="7191" width="32.26953125" style="18" bestFit="1" customWidth="1"/>
    <col min="7192" max="7192" width="20.7265625" style="18" customWidth="1"/>
    <col min="7193" max="7193" width="22" style="18" customWidth="1"/>
    <col min="7194" max="7197" width="21.26953125" style="18" customWidth="1"/>
    <col min="7198" max="7198" width="22.26953125" style="18" customWidth="1"/>
    <col min="7199" max="7200" width="10.90625" style="18"/>
    <col min="7201" max="7201" width="14.81640625" style="18" bestFit="1" customWidth="1"/>
    <col min="7202" max="7426" width="10.90625" style="18"/>
    <col min="7427" max="7427" width="34.453125" style="18" customWidth="1"/>
    <col min="7428" max="7429" width="19.453125" style="18" bestFit="1" customWidth="1"/>
    <col min="7430" max="7430" width="19.7265625" style="18" customWidth="1"/>
    <col min="7431" max="7432" width="20.453125" style="18" customWidth="1"/>
    <col min="7433" max="7434" width="19.7265625" style="18" customWidth="1"/>
    <col min="7435" max="7435" width="25.26953125" style="18" customWidth="1"/>
    <col min="7436" max="7436" width="26" style="18" customWidth="1"/>
    <col min="7437" max="7437" width="22.26953125" style="18" customWidth="1"/>
    <col min="7438" max="7438" width="24.81640625" style="18" customWidth="1"/>
    <col min="7439" max="7439" width="21.1796875" style="18" customWidth="1"/>
    <col min="7440" max="7440" width="21.453125" style="18" customWidth="1"/>
    <col min="7441" max="7441" width="27.81640625" style="18" customWidth="1"/>
    <col min="7442" max="7442" width="23.453125" style="18" customWidth="1"/>
    <col min="7443" max="7443" width="21.453125" style="18" customWidth="1"/>
    <col min="7444" max="7446" width="20.7265625" style="18" customWidth="1"/>
    <col min="7447" max="7447" width="32.26953125" style="18" bestFit="1" customWidth="1"/>
    <col min="7448" max="7448" width="20.7265625" style="18" customWidth="1"/>
    <col min="7449" max="7449" width="22" style="18" customWidth="1"/>
    <col min="7450" max="7453" width="21.26953125" style="18" customWidth="1"/>
    <col min="7454" max="7454" width="22.26953125" style="18" customWidth="1"/>
    <col min="7455" max="7456" width="10.90625" style="18"/>
    <col min="7457" max="7457" width="14.81640625" style="18" bestFit="1" customWidth="1"/>
    <col min="7458" max="7682" width="10.90625" style="18"/>
    <col min="7683" max="7683" width="34.453125" style="18" customWidth="1"/>
    <col min="7684" max="7685" width="19.453125" style="18" bestFit="1" customWidth="1"/>
    <col min="7686" max="7686" width="19.7265625" style="18" customWidth="1"/>
    <col min="7687" max="7688" width="20.453125" style="18" customWidth="1"/>
    <col min="7689" max="7690" width="19.7265625" style="18" customWidth="1"/>
    <col min="7691" max="7691" width="25.26953125" style="18" customWidth="1"/>
    <col min="7692" max="7692" width="26" style="18" customWidth="1"/>
    <col min="7693" max="7693" width="22.26953125" style="18" customWidth="1"/>
    <col min="7694" max="7694" width="24.81640625" style="18" customWidth="1"/>
    <col min="7695" max="7695" width="21.1796875" style="18" customWidth="1"/>
    <col min="7696" max="7696" width="21.453125" style="18" customWidth="1"/>
    <col min="7697" max="7697" width="27.81640625" style="18" customWidth="1"/>
    <col min="7698" max="7698" width="23.453125" style="18" customWidth="1"/>
    <col min="7699" max="7699" width="21.453125" style="18" customWidth="1"/>
    <col min="7700" max="7702" width="20.7265625" style="18" customWidth="1"/>
    <col min="7703" max="7703" width="32.26953125" style="18" bestFit="1" customWidth="1"/>
    <col min="7704" max="7704" width="20.7265625" style="18" customWidth="1"/>
    <col min="7705" max="7705" width="22" style="18" customWidth="1"/>
    <col min="7706" max="7709" width="21.26953125" style="18" customWidth="1"/>
    <col min="7710" max="7710" width="22.26953125" style="18" customWidth="1"/>
    <col min="7711" max="7712" width="10.90625" style="18"/>
    <col min="7713" max="7713" width="14.81640625" style="18" bestFit="1" customWidth="1"/>
    <col min="7714" max="7938" width="10.90625" style="18"/>
    <col min="7939" max="7939" width="34.453125" style="18" customWidth="1"/>
    <col min="7940" max="7941" width="19.453125" style="18" bestFit="1" customWidth="1"/>
    <col min="7942" max="7942" width="19.7265625" style="18" customWidth="1"/>
    <col min="7943" max="7944" width="20.453125" style="18" customWidth="1"/>
    <col min="7945" max="7946" width="19.7265625" style="18" customWidth="1"/>
    <col min="7947" max="7947" width="25.26953125" style="18" customWidth="1"/>
    <col min="7948" max="7948" width="26" style="18" customWidth="1"/>
    <col min="7949" max="7949" width="22.26953125" style="18" customWidth="1"/>
    <col min="7950" max="7950" width="24.81640625" style="18" customWidth="1"/>
    <col min="7951" max="7951" width="21.1796875" style="18" customWidth="1"/>
    <col min="7952" max="7952" width="21.453125" style="18" customWidth="1"/>
    <col min="7953" max="7953" width="27.81640625" style="18" customWidth="1"/>
    <col min="7954" max="7954" width="23.453125" style="18" customWidth="1"/>
    <col min="7955" max="7955" width="21.453125" style="18" customWidth="1"/>
    <col min="7956" max="7958" width="20.7265625" style="18" customWidth="1"/>
    <col min="7959" max="7959" width="32.26953125" style="18" bestFit="1" customWidth="1"/>
    <col min="7960" max="7960" width="20.7265625" style="18" customWidth="1"/>
    <col min="7961" max="7961" width="22" style="18" customWidth="1"/>
    <col min="7962" max="7965" width="21.26953125" style="18" customWidth="1"/>
    <col min="7966" max="7966" width="22.26953125" style="18" customWidth="1"/>
    <col min="7967" max="7968" width="10.90625" style="18"/>
    <col min="7969" max="7969" width="14.81640625" style="18" bestFit="1" customWidth="1"/>
    <col min="7970" max="8194" width="10.90625" style="18"/>
    <col min="8195" max="8195" width="34.453125" style="18" customWidth="1"/>
    <col min="8196" max="8197" width="19.453125" style="18" bestFit="1" customWidth="1"/>
    <col min="8198" max="8198" width="19.7265625" style="18" customWidth="1"/>
    <col min="8199" max="8200" width="20.453125" style="18" customWidth="1"/>
    <col min="8201" max="8202" width="19.7265625" style="18" customWidth="1"/>
    <col min="8203" max="8203" width="25.26953125" style="18" customWidth="1"/>
    <col min="8204" max="8204" width="26" style="18" customWidth="1"/>
    <col min="8205" max="8205" width="22.26953125" style="18" customWidth="1"/>
    <col min="8206" max="8206" width="24.81640625" style="18" customWidth="1"/>
    <col min="8207" max="8207" width="21.1796875" style="18" customWidth="1"/>
    <col min="8208" max="8208" width="21.453125" style="18" customWidth="1"/>
    <col min="8209" max="8209" width="27.81640625" style="18" customWidth="1"/>
    <col min="8210" max="8210" width="23.453125" style="18" customWidth="1"/>
    <col min="8211" max="8211" width="21.453125" style="18" customWidth="1"/>
    <col min="8212" max="8214" width="20.7265625" style="18" customWidth="1"/>
    <col min="8215" max="8215" width="32.26953125" style="18" bestFit="1" customWidth="1"/>
    <col min="8216" max="8216" width="20.7265625" style="18" customWidth="1"/>
    <col min="8217" max="8217" width="22" style="18" customWidth="1"/>
    <col min="8218" max="8221" width="21.26953125" style="18" customWidth="1"/>
    <col min="8222" max="8222" width="22.26953125" style="18" customWidth="1"/>
    <col min="8223" max="8224" width="10.90625" style="18"/>
    <col min="8225" max="8225" width="14.81640625" style="18" bestFit="1" customWidth="1"/>
    <col min="8226" max="8450" width="10.90625" style="18"/>
    <col min="8451" max="8451" width="34.453125" style="18" customWidth="1"/>
    <col min="8452" max="8453" width="19.453125" style="18" bestFit="1" customWidth="1"/>
    <col min="8454" max="8454" width="19.7265625" style="18" customWidth="1"/>
    <col min="8455" max="8456" width="20.453125" style="18" customWidth="1"/>
    <col min="8457" max="8458" width="19.7265625" style="18" customWidth="1"/>
    <col min="8459" max="8459" width="25.26953125" style="18" customWidth="1"/>
    <col min="8460" max="8460" width="26" style="18" customWidth="1"/>
    <col min="8461" max="8461" width="22.26953125" style="18" customWidth="1"/>
    <col min="8462" max="8462" width="24.81640625" style="18" customWidth="1"/>
    <col min="8463" max="8463" width="21.1796875" style="18" customWidth="1"/>
    <col min="8464" max="8464" width="21.453125" style="18" customWidth="1"/>
    <col min="8465" max="8465" width="27.81640625" style="18" customWidth="1"/>
    <col min="8466" max="8466" width="23.453125" style="18" customWidth="1"/>
    <col min="8467" max="8467" width="21.453125" style="18" customWidth="1"/>
    <col min="8468" max="8470" width="20.7265625" style="18" customWidth="1"/>
    <col min="8471" max="8471" width="32.26953125" style="18" bestFit="1" customWidth="1"/>
    <col min="8472" max="8472" width="20.7265625" style="18" customWidth="1"/>
    <col min="8473" max="8473" width="22" style="18" customWidth="1"/>
    <col min="8474" max="8477" width="21.26953125" style="18" customWidth="1"/>
    <col min="8478" max="8478" width="22.26953125" style="18" customWidth="1"/>
    <col min="8479" max="8480" width="10.90625" style="18"/>
    <col min="8481" max="8481" width="14.81640625" style="18" bestFit="1" customWidth="1"/>
    <col min="8482" max="8706" width="10.90625" style="18"/>
    <col min="8707" max="8707" width="34.453125" style="18" customWidth="1"/>
    <col min="8708" max="8709" width="19.453125" style="18" bestFit="1" customWidth="1"/>
    <col min="8710" max="8710" width="19.7265625" style="18" customWidth="1"/>
    <col min="8711" max="8712" width="20.453125" style="18" customWidth="1"/>
    <col min="8713" max="8714" width="19.7265625" style="18" customWidth="1"/>
    <col min="8715" max="8715" width="25.26953125" style="18" customWidth="1"/>
    <col min="8716" max="8716" width="26" style="18" customWidth="1"/>
    <col min="8717" max="8717" width="22.26953125" style="18" customWidth="1"/>
    <col min="8718" max="8718" width="24.81640625" style="18" customWidth="1"/>
    <col min="8719" max="8719" width="21.1796875" style="18" customWidth="1"/>
    <col min="8720" max="8720" width="21.453125" style="18" customWidth="1"/>
    <col min="8721" max="8721" width="27.81640625" style="18" customWidth="1"/>
    <col min="8722" max="8722" width="23.453125" style="18" customWidth="1"/>
    <col min="8723" max="8723" width="21.453125" style="18" customWidth="1"/>
    <col min="8724" max="8726" width="20.7265625" style="18" customWidth="1"/>
    <col min="8727" max="8727" width="32.26953125" style="18" bestFit="1" customWidth="1"/>
    <col min="8728" max="8728" width="20.7265625" style="18" customWidth="1"/>
    <col min="8729" max="8729" width="22" style="18" customWidth="1"/>
    <col min="8730" max="8733" width="21.26953125" style="18" customWidth="1"/>
    <col min="8734" max="8734" width="22.26953125" style="18" customWidth="1"/>
    <col min="8735" max="8736" width="10.90625" style="18"/>
    <col min="8737" max="8737" width="14.81640625" style="18" bestFit="1" customWidth="1"/>
    <col min="8738" max="8962" width="10.90625" style="18"/>
    <col min="8963" max="8963" width="34.453125" style="18" customWidth="1"/>
    <col min="8964" max="8965" width="19.453125" style="18" bestFit="1" customWidth="1"/>
    <col min="8966" max="8966" width="19.7265625" style="18" customWidth="1"/>
    <col min="8967" max="8968" width="20.453125" style="18" customWidth="1"/>
    <col min="8969" max="8970" width="19.7265625" style="18" customWidth="1"/>
    <col min="8971" max="8971" width="25.26953125" style="18" customWidth="1"/>
    <col min="8972" max="8972" width="26" style="18" customWidth="1"/>
    <col min="8973" max="8973" width="22.26953125" style="18" customWidth="1"/>
    <col min="8974" max="8974" width="24.81640625" style="18" customWidth="1"/>
    <col min="8975" max="8975" width="21.1796875" style="18" customWidth="1"/>
    <col min="8976" max="8976" width="21.453125" style="18" customWidth="1"/>
    <col min="8977" max="8977" width="27.81640625" style="18" customWidth="1"/>
    <col min="8978" max="8978" width="23.453125" style="18" customWidth="1"/>
    <col min="8979" max="8979" width="21.453125" style="18" customWidth="1"/>
    <col min="8980" max="8982" width="20.7265625" style="18" customWidth="1"/>
    <col min="8983" max="8983" width="32.26953125" style="18" bestFit="1" customWidth="1"/>
    <col min="8984" max="8984" width="20.7265625" style="18" customWidth="1"/>
    <col min="8985" max="8985" width="22" style="18" customWidth="1"/>
    <col min="8986" max="8989" width="21.26953125" style="18" customWidth="1"/>
    <col min="8990" max="8990" width="22.26953125" style="18" customWidth="1"/>
    <col min="8991" max="8992" width="10.90625" style="18"/>
    <col min="8993" max="8993" width="14.81640625" style="18" bestFit="1" customWidth="1"/>
    <col min="8994" max="9218" width="10.90625" style="18"/>
    <col min="9219" max="9219" width="34.453125" style="18" customWidth="1"/>
    <col min="9220" max="9221" width="19.453125" style="18" bestFit="1" customWidth="1"/>
    <col min="9222" max="9222" width="19.7265625" style="18" customWidth="1"/>
    <col min="9223" max="9224" width="20.453125" style="18" customWidth="1"/>
    <col min="9225" max="9226" width="19.7265625" style="18" customWidth="1"/>
    <col min="9227" max="9227" width="25.26953125" style="18" customWidth="1"/>
    <col min="9228" max="9228" width="26" style="18" customWidth="1"/>
    <col min="9229" max="9229" width="22.26953125" style="18" customWidth="1"/>
    <col min="9230" max="9230" width="24.81640625" style="18" customWidth="1"/>
    <col min="9231" max="9231" width="21.1796875" style="18" customWidth="1"/>
    <col min="9232" max="9232" width="21.453125" style="18" customWidth="1"/>
    <col min="9233" max="9233" width="27.81640625" style="18" customWidth="1"/>
    <col min="9234" max="9234" width="23.453125" style="18" customWidth="1"/>
    <col min="9235" max="9235" width="21.453125" style="18" customWidth="1"/>
    <col min="9236" max="9238" width="20.7265625" style="18" customWidth="1"/>
    <col min="9239" max="9239" width="32.26953125" style="18" bestFit="1" customWidth="1"/>
    <col min="9240" max="9240" width="20.7265625" style="18" customWidth="1"/>
    <col min="9241" max="9241" width="22" style="18" customWidth="1"/>
    <col min="9242" max="9245" width="21.26953125" style="18" customWidth="1"/>
    <col min="9246" max="9246" width="22.26953125" style="18" customWidth="1"/>
    <col min="9247" max="9248" width="10.90625" style="18"/>
    <col min="9249" max="9249" width="14.81640625" style="18" bestFit="1" customWidth="1"/>
    <col min="9250" max="9474" width="10.90625" style="18"/>
    <col min="9475" max="9475" width="34.453125" style="18" customWidth="1"/>
    <col min="9476" max="9477" width="19.453125" style="18" bestFit="1" customWidth="1"/>
    <col min="9478" max="9478" width="19.7265625" style="18" customWidth="1"/>
    <col min="9479" max="9480" width="20.453125" style="18" customWidth="1"/>
    <col min="9481" max="9482" width="19.7265625" style="18" customWidth="1"/>
    <col min="9483" max="9483" width="25.26953125" style="18" customWidth="1"/>
    <col min="9484" max="9484" width="26" style="18" customWidth="1"/>
    <col min="9485" max="9485" width="22.26953125" style="18" customWidth="1"/>
    <col min="9486" max="9486" width="24.81640625" style="18" customWidth="1"/>
    <col min="9487" max="9487" width="21.1796875" style="18" customWidth="1"/>
    <col min="9488" max="9488" width="21.453125" style="18" customWidth="1"/>
    <col min="9489" max="9489" width="27.81640625" style="18" customWidth="1"/>
    <col min="9490" max="9490" width="23.453125" style="18" customWidth="1"/>
    <col min="9491" max="9491" width="21.453125" style="18" customWidth="1"/>
    <col min="9492" max="9494" width="20.7265625" style="18" customWidth="1"/>
    <col min="9495" max="9495" width="32.26953125" style="18" bestFit="1" customWidth="1"/>
    <col min="9496" max="9496" width="20.7265625" style="18" customWidth="1"/>
    <col min="9497" max="9497" width="22" style="18" customWidth="1"/>
    <col min="9498" max="9501" width="21.26953125" style="18" customWidth="1"/>
    <col min="9502" max="9502" width="22.26953125" style="18" customWidth="1"/>
    <col min="9503" max="9504" width="10.90625" style="18"/>
    <col min="9505" max="9505" width="14.81640625" style="18" bestFit="1" customWidth="1"/>
    <col min="9506" max="9730" width="10.90625" style="18"/>
    <col min="9731" max="9731" width="34.453125" style="18" customWidth="1"/>
    <col min="9732" max="9733" width="19.453125" style="18" bestFit="1" customWidth="1"/>
    <col min="9734" max="9734" width="19.7265625" style="18" customWidth="1"/>
    <col min="9735" max="9736" width="20.453125" style="18" customWidth="1"/>
    <col min="9737" max="9738" width="19.7265625" style="18" customWidth="1"/>
    <col min="9739" max="9739" width="25.26953125" style="18" customWidth="1"/>
    <col min="9740" max="9740" width="26" style="18" customWidth="1"/>
    <col min="9741" max="9741" width="22.26953125" style="18" customWidth="1"/>
    <col min="9742" max="9742" width="24.81640625" style="18" customWidth="1"/>
    <col min="9743" max="9743" width="21.1796875" style="18" customWidth="1"/>
    <col min="9744" max="9744" width="21.453125" style="18" customWidth="1"/>
    <col min="9745" max="9745" width="27.81640625" style="18" customWidth="1"/>
    <col min="9746" max="9746" width="23.453125" style="18" customWidth="1"/>
    <col min="9747" max="9747" width="21.453125" style="18" customWidth="1"/>
    <col min="9748" max="9750" width="20.7265625" style="18" customWidth="1"/>
    <col min="9751" max="9751" width="32.26953125" style="18" bestFit="1" customWidth="1"/>
    <col min="9752" max="9752" width="20.7265625" style="18" customWidth="1"/>
    <col min="9753" max="9753" width="22" style="18" customWidth="1"/>
    <col min="9754" max="9757" width="21.26953125" style="18" customWidth="1"/>
    <col min="9758" max="9758" width="22.26953125" style="18" customWidth="1"/>
    <col min="9759" max="9760" width="10.90625" style="18"/>
    <col min="9761" max="9761" width="14.81640625" style="18" bestFit="1" customWidth="1"/>
    <col min="9762" max="9986" width="10.90625" style="18"/>
    <col min="9987" max="9987" width="34.453125" style="18" customWidth="1"/>
    <col min="9988" max="9989" width="19.453125" style="18" bestFit="1" customWidth="1"/>
    <col min="9990" max="9990" width="19.7265625" style="18" customWidth="1"/>
    <col min="9991" max="9992" width="20.453125" style="18" customWidth="1"/>
    <col min="9993" max="9994" width="19.7265625" style="18" customWidth="1"/>
    <col min="9995" max="9995" width="25.26953125" style="18" customWidth="1"/>
    <col min="9996" max="9996" width="26" style="18" customWidth="1"/>
    <col min="9997" max="9997" width="22.26953125" style="18" customWidth="1"/>
    <col min="9998" max="9998" width="24.81640625" style="18" customWidth="1"/>
    <col min="9999" max="9999" width="21.1796875" style="18" customWidth="1"/>
    <col min="10000" max="10000" width="21.453125" style="18" customWidth="1"/>
    <col min="10001" max="10001" width="27.81640625" style="18" customWidth="1"/>
    <col min="10002" max="10002" width="23.453125" style="18" customWidth="1"/>
    <col min="10003" max="10003" width="21.453125" style="18" customWidth="1"/>
    <col min="10004" max="10006" width="20.7265625" style="18" customWidth="1"/>
    <col min="10007" max="10007" width="32.26953125" style="18" bestFit="1" customWidth="1"/>
    <col min="10008" max="10008" width="20.7265625" style="18" customWidth="1"/>
    <col min="10009" max="10009" width="22" style="18" customWidth="1"/>
    <col min="10010" max="10013" width="21.26953125" style="18" customWidth="1"/>
    <col min="10014" max="10014" width="22.26953125" style="18" customWidth="1"/>
    <col min="10015" max="10016" width="10.90625" style="18"/>
    <col min="10017" max="10017" width="14.81640625" style="18" bestFit="1" customWidth="1"/>
    <col min="10018" max="10242" width="10.90625" style="18"/>
    <col min="10243" max="10243" width="34.453125" style="18" customWidth="1"/>
    <col min="10244" max="10245" width="19.453125" style="18" bestFit="1" customWidth="1"/>
    <col min="10246" max="10246" width="19.7265625" style="18" customWidth="1"/>
    <col min="10247" max="10248" width="20.453125" style="18" customWidth="1"/>
    <col min="10249" max="10250" width="19.7265625" style="18" customWidth="1"/>
    <col min="10251" max="10251" width="25.26953125" style="18" customWidth="1"/>
    <col min="10252" max="10252" width="26" style="18" customWidth="1"/>
    <col min="10253" max="10253" width="22.26953125" style="18" customWidth="1"/>
    <col min="10254" max="10254" width="24.81640625" style="18" customWidth="1"/>
    <col min="10255" max="10255" width="21.1796875" style="18" customWidth="1"/>
    <col min="10256" max="10256" width="21.453125" style="18" customWidth="1"/>
    <col min="10257" max="10257" width="27.81640625" style="18" customWidth="1"/>
    <col min="10258" max="10258" width="23.453125" style="18" customWidth="1"/>
    <col min="10259" max="10259" width="21.453125" style="18" customWidth="1"/>
    <col min="10260" max="10262" width="20.7265625" style="18" customWidth="1"/>
    <col min="10263" max="10263" width="32.26953125" style="18" bestFit="1" customWidth="1"/>
    <col min="10264" max="10264" width="20.7265625" style="18" customWidth="1"/>
    <col min="10265" max="10265" width="22" style="18" customWidth="1"/>
    <col min="10266" max="10269" width="21.26953125" style="18" customWidth="1"/>
    <col min="10270" max="10270" width="22.26953125" style="18" customWidth="1"/>
    <col min="10271" max="10272" width="10.90625" style="18"/>
    <col min="10273" max="10273" width="14.81640625" style="18" bestFit="1" customWidth="1"/>
    <col min="10274" max="10498" width="10.90625" style="18"/>
    <col min="10499" max="10499" width="34.453125" style="18" customWidth="1"/>
    <col min="10500" max="10501" width="19.453125" style="18" bestFit="1" customWidth="1"/>
    <col min="10502" max="10502" width="19.7265625" style="18" customWidth="1"/>
    <col min="10503" max="10504" width="20.453125" style="18" customWidth="1"/>
    <col min="10505" max="10506" width="19.7265625" style="18" customWidth="1"/>
    <col min="10507" max="10507" width="25.26953125" style="18" customWidth="1"/>
    <col min="10508" max="10508" width="26" style="18" customWidth="1"/>
    <col min="10509" max="10509" width="22.26953125" style="18" customWidth="1"/>
    <col min="10510" max="10510" width="24.81640625" style="18" customWidth="1"/>
    <col min="10511" max="10511" width="21.1796875" style="18" customWidth="1"/>
    <col min="10512" max="10512" width="21.453125" style="18" customWidth="1"/>
    <col min="10513" max="10513" width="27.81640625" style="18" customWidth="1"/>
    <col min="10514" max="10514" width="23.453125" style="18" customWidth="1"/>
    <col min="10515" max="10515" width="21.453125" style="18" customWidth="1"/>
    <col min="10516" max="10518" width="20.7265625" style="18" customWidth="1"/>
    <col min="10519" max="10519" width="32.26953125" style="18" bestFit="1" customWidth="1"/>
    <col min="10520" max="10520" width="20.7265625" style="18" customWidth="1"/>
    <col min="10521" max="10521" width="22" style="18" customWidth="1"/>
    <col min="10522" max="10525" width="21.26953125" style="18" customWidth="1"/>
    <col min="10526" max="10526" width="22.26953125" style="18" customWidth="1"/>
    <col min="10527" max="10528" width="10.90625" style="18"/>
    <col min="10529" max="10529" width="14.81640625" style="18" bestFit="1" customWidth="1"/>
    <col min="10530" max="10754" width="10.90625" style="18"/>
    <col min="10755" max="10755" width="34.453125" style="18" customWidth="1"/>
    <col min="10756" max="10757" width="19.453125" style="18" bestFit="1" customWidth="1"/>
    <col min="10758" max="10758" width="19.7265625" style="18" customWidth="1"/>
    <col min="10759" max="10760" width="20.453125" style="18" customWidth="1"/>
    <col min="10761" max="10762" width="19.7265625" style="18" customWidth="1"/>
    <col min="10763" max="10763" width="25.26953125" style="18" customWidth="1"/>
    <col min="10764" max="10764" width="26" style="18" customWidth="1"/>
    <col min="10765" max="10765" width="22.26953125" style="18" customWidth="1"/>
    <col min="10766" max="10766" width="24.81640625" style="18" customWidth="1"/>
    <col min="10767" max="10767" width="21.1796875" style="18" customWidth="1"/>
    <col min="10768" max="10768" width="21.453125" style="18" customWidth="1"/>
    <col min="10769" max="10769" width="27.81640625" style="18" customWidth="1"/>
    <col min="10770" max="10770" width="23.453125" style="18" customWidth="1"/>
    <col min="10771" max="10771" width="21.453125" style="18" customWidth="1"/>
    <col min="10772" max="10774" width="20.7265625" style="18" customWidth="1"/>
    <col min="10775" max="10775" width="32.26953125" style="18" bestFit="1" customWidth="1"/>
    <col min="10776" max="10776" width="20.7265625" style="18" customWidth="1"/>
    <col min="10777" max="10777" width="22" style="18" customWidth="1"/>
    <col min="10778" max="10781" width="21.26953125" style="18" customWidth="1"/>
    <col min="10782" max="10782" width="22.26953125" style="18" customWidth="1"/>
    <col min="10783" max="10784" width="10.90625" style="18"/>
    <col min="10785" max="10785" width="14.81640625" style="18" bestFit="1" customWidth="1"/>
    <col min="10786" max="11010" width="10.90625" style="18"/>
    <col min="11011" max="11011" width="34.453125" style="18" customWidth="1"/>
    <col min="11012" max="11013" width="19.453125" style="18" bestFit="1" customWidth="1"/>
    <col min="11014" max="11014" width="19.7265625" style="18" customWidth="1"/>
    <col min="11015" max="11016" width="20.453125" style="18" customWidth="1"/>
    <col min="11017" max="11018" width="19.7265625" style="18" customWidth="1"/>
    <col min="11019" max="11019" width="25.26953125" style="18" customWidth="1"/>
    <col min="11020" max="11020" width="26" style="18" customWidth="1"/>
    <col min="11021" max="11021" width="22.26953125" style="18" customWidth="1"/>
    <col min="11022" max="11022" width="24.81640625" style="18" customWidth="1"/>
    <col min="11023" max="11023" width="21.1796875" style="18" customWidth="1"/>
    <col min="11024" max="11024" width="21.453125" style="18" customWidth="1"/>
    <col min="11025" max="11025" width="27.81640625" style="18" customWidth="1"/>
    <col min="11026" max="11026" width="23.453125" style="18" customWidth="1"/>
    <col min="11027" max="11027" width="21.453125" style="18" customWidth="1"/>
    <col min="11028" max="11030" width="20.7265625" style="18" customWidth="1"/>
    <col min="11031" max="11031" width="32.26953125" style="18" bestFit="1" customWidth="1"/>
    <col min="11032" max="11032" width="20.7265625" style="18" customWidth="1"/>
    <col min="11033" max="11033" width="22" style="18" customWidth="1"/>
    <col min="11034" max="11037" width="21.26953125" style="18" customWidth="1"/>
    <col min="11038" max="11038" width="22.26953125" style="18" customWidth="1"/>
    <col min="11039" max="11040" width="10.90625" style="18"/>
    <col min="11041" max="11041" width="14.81640625" style="18" bestFit="1" customWidth="1"/>
    <col min="11042" max="11266" width="10.90625" style="18"/>
    <col min="11267" max="11267" width="34.453125" style="18" customWidth="1"/>
    <col min="11268" max="11269" width="19.453125" style="18" bestFit="1" customWidth="1"/>
    <col min="11270" max="11270" width="19.7265625" style="18" customWidth="1"/>
    <col min="11271" max="11272" width="20.453125" style="18" customWidth="1"/>
    <col min="11273" max="11274" width="19.7265625" style="18" customWidth="1"/>
    <col min="11275" max="11275" width="25.26953125" style="18" customWidth="1"/>
    <col min="11276" max="11276" width="26" style="18" customWidth="1"/>
    <col min="11277" max="11277" width="22.26953125" style="18" customWidth="1"/>
    <col min="11278" max="11278" width="24.81640625" style="18" customWidth="1"/>
    <col min="11279" max="11279" width="21.1796875" style="18" customWidth="1"/>
    <col min="11280" max="11280" width="21.453125" style="18" customWidth="1"/>
    <col min="11281" max="11281" width="27.81640625" style="18" customWidth="1"/>
    <col min="11282" max="11282" width="23.453125" style="18" customWidth="1"/>
    <col min="11283" max="11283" width="21.453125" style="18" customWidth="1"/>
    <col min="11284" max="11286" width="20.7265625" style="18" customWidth="1"/>
    <col min="11287" max="11287" width="32.26953125" style="18" bestFit="1" customWidth="1"/>
    <col min="11288" max="11288" width="20.7265625" style="18" customWidth="1"/>
    <col min="11289" max="11289" width="22" style="18" customWidth="1"/>
    <col min="11290" max="11293" width="21.26953125" style="18" customWidth="1"/>
    <col min="11294" max="11294" width="22.26953125" style="18" customWidth="1"/>
    <col min="11295" max="11296" width="10.90625" style="18"/>
    <col min="11297" max="11297" width="14.81640625" style="18" bestFit="1" customWidth="1"/>
    <col min="11298" max="11522" width="10.90625" style="18"/>
    <col min="11523" max="11523" width="34.453125" style="18" customWidth="1"/>
    <col min="11524" max="11525" width="19.453125" style="18" bestFit="1" customWidth="1"/>
    <col min="11526" max="11526" width="19.7265625" style="18" customWidth="1"/>
    <col min="11527" max="11528" width="20.453125" style="18" customWidth="1"/>
    <col min="11529" max="11530" width="19.7265625" style="18" customWidth="1"/>
    <col min="11531" max="11531" width="25.26953125" style="18" customWidth="1"/>
    <col min="11532" max="11532" width="26" style="18" customWidth="1"/>
    <col min="11533" max="11533" width="22.26953125" style="18" customWidth="1"/>
    <col min="11534" max="11534" width="24.81640625" style="18" customWidth="1"/>
    <col min="11535" max="11535" width="21.1796875" style="18" customWidth="1"/>
    <col min="11536" max="11536" width="21.453125" style="18" customWidth="1"/>
    <col min="11537" max="11537" width="27.81640625" style="18" customWidth="1"/>
    <col min="11538" max="11538" width="23.453125" style="18" customWidth="1"/>
    <col min="11539" max="11539" width="21.453125" style="18" customWidth="1"/>
    <col min="11540" max="11542" width="20.7265625" style="18" customWidth="1"/>
    <col min="11543" max="11543" width="32.26953125" style="18" bestFit="1" customWidth="1"/>
    <col min="11544" max="11544" width="20.7265625" style="18" customWidth="1"/>
    <col min="11545" max="11545" width="22" style="18" customWidth="1"/>
    <col min="11546" max="11549" width="21.26953125" style="18" customWidth="1"/>
    <col min="11550" max="11550" width="22.26953125" style="18" customWidth="1"/>
    <col min="11551" max="11552" width="10.90625" style="18"/>
    <col min="11553" max="11553" width="14.81640625" style="18" bestFit="1" customWidth="1"/>
    <col min="11554" max="11778" width="10.90625" style="18"/>
    <col min="11779" max="11779" width="34.453125" style="18" customWidth="1"/>
    <col min="11780" max="11781" width="19.453125" style="18" bestFit="1" customWidth="1"/>
    <col min="11782" max="11782" width="19.7265625" style="18" customWidth="1"/>
    <col min="11783" max="11784" width="20.453125" style="18" customWidth="1"/>
    <col min="11785" max="11786" width="19.7265625" style="18" customWidth="1"/>
    <col min="11787" max="11787" width="25.26953125" style="18" customWidth="1"/>
    <col min="11788" max="11788" width="26" style="18" customWidth="1"/>
    <col min="11789" max="11789" width="22.26953125" style="18" customWidth="1"/>
    <col min="11790" max="11790" width="24.81640625" style="18" customWidth="1"/>
    <col min="11791" max="11791" width="21.1796875" style="18" customWidth="1"/>
    <col min="11792" max="11792" width="21.453125" style="18" customWidth="1"/>
    <col min="11793" max="11793" width="27.81640625" style="18" customWidth="1"/>
    <col min="11794" max="11794" width="23.453125" style="18" customWidth="1"/>
    <col min="11795" max="11795" width="21.453125" style="18" customWidth="1"/>
    <col min="11796" max="11798" width="20.7265625" style="18" customWidth="1"/>
    <col min="11799" max="11799" width="32.26953125" style="18" bestFit="1" customWidth="1"/>
    <col min="11800" max="11800" width="20.7265625" style="18" customWidth="1"/>
    <col min="11801" max="11801" width="22" style="18" customWidth="1"/>
    <col min="11802" max="11805" width="21.26953125" style="18" customWidth="1"/>
    <col min="11806" max="11806" width="22.26953125" style="18" customWidth="1"/>
    <col min="11807" max="11808" width="10.90625" style="18"/>
    <col min="11809" max="11809" width="14.81640625" style="18" bestFit="1" customWidth="1"/>
    <col min="11810" max="12034" width="10.90625" style="18"/>
    <col min="12035" max="12035" width="34.453125" style="18" customWidth="1"/>
    <col min="12036" max="12037" width="19.453125" style="18" bestFit="1" customWidth="1"/>
    <col min="12038" max="12038" width="19.7265625" style="18" customWidth="1"/>
    <col min="12039" max="12040" width="20.453125" style="18" customWidth="1"/>
    <col min="12041" max="12042" width="19.7265625" style="18" customWidth="1"/>
    <col min="12043" max="12043" width="25.26953125" style="18" customWidth="1"/>
    <col min="12044" max="12044" width="26" style="18" customWidth="1"/>
    <col min="12045" max="12045" width="22.26953125" style="18" customWidth="1"/>
    <col min="12046" max="12046" width="24.81640625" style="18" customWidth="1"/>
    <col min="12047" max="12047" width="21.1796875" style="18" customWidth="1"/>
    <col min="12048" max="12048" width="21.453125" style="18" customWidth="1"/>
    <col min="12049" max="12049" width="27.81640625" style="18" customWidth="1"/>
    <col min="12050" max="12050" width="23.453125" style="18" customWidth="1"/>
    <col min="12051" max="12051" width="21.453125" style="18" customWidth="1"/>
    <col min="12052" max="12054" width="20.7265625" style="18" customWidth="1"/>
    <col min="12055" max="12055" width="32.26953125" style="18" bestFit="1" customWidth="1"/>
    <col min="12056" max="12056" width="20.7265625" style="18" customWidth="1"/>
    <col min="12057" max="12057" width="22" style="18" customWidth="1"/>
    <col min="12058" max="12061" width="21.26953125" style="18" customWidth="1"/>
    <col min="12062" max="12062" width="22.26953125" style="18" customWidth="1"/>
    <col min="12063" max="12064" width="10.90625" style="18"/>
    <col min="12065" max="12065" width="14.81640625" style="18" bestFit="1" customWidth="1"/>
    <col min="12066" max="12290" width="10.90625" style="18"/>
    <col min="12291" max="12291" width="34.453125" style="18" customWidth="1"/>
    <col min="12292" max="12293" width="19.453125" style="18" bestFit="1" customWidth="1"/>
    <col min="12294" max="12294" width="19.7265625" style="18" customWidth="1"/>
    <col min="12295" max="12296" width="20.453125" style="18" customWidth="1"/>
    <col min="12297" max="12298" width="19.7265625" style="18" customWidth="1"/>
    <col min="12299" max="12299" width="25.26953125" style="18" customWidth="1"/>
    <col min="12300" max="12300" width="26" style="18" customWidth="1"/>
    <col min="12301" max="12301" width="22.26953125" style="18" customWidth="1"/>
    <col min="12302" max="12302" width="24.81640625" style="18" customWidth="1"/>
    <col min="12303" max="12303" width="21.1796875" style="18" customWidth="1"/>
    <col min="12304" max="12304" width="21.453125" style="18" customWidth="1"/>
    <col min="12305" max="12305" width="27.81640625" style="18" customWidth="1"/>
    <col min="12306" max="12306" width="23.453125" style="18" customWidth="1"/>
    <col min="12307" max="12307" width="21.453125" style="18" customWidth="1"/>
    <col min="12308" max="12310" width="20.7265625" style="18" customWidth="1"/>
    <col min="12311" max="12311" width="32.26953125" style="18" bestFit="1" customWidth="1"/>
    <col min="12312" max="12312" width="20.7265625" style="18" customWidth="1"/>
    <col min="12313" max="12313" width="22" style="18" customWidth="1"/>
    <col min="12314" max="12317" width="21.26953125" style="18" customWidth="1"/>
    <col min="12318" max="12318" width="22.26953125" style="18" customWidth="1"/>
    <col min="12319" max="12320" width="10.90625" style="18"/>
    <col min="12321" max="12321" width="14.81640625" style="18" bestFit="1" customWidth="1"/>
    <col min="12322" max="12546" width="10.90625" style="18"/>
    <col min="12547" max="12547" width="34.453125" style="18" customWidth="1"/>
    <col min="12548" max="12549" width="19.453125" style="18" bestFit="1" customWidth="1"/>
    <col min="12550" max="12550" width="19.7265625" style="18" customWidth="1"/>
    <col min="12551" max="12552" width="20.453125" style="18" customWidth="1"/>
    <col min="12553" max="12554" width="19.7265625" style="18" customWidth="1"/>
    <col min="12555" max="12555" width="25.26953125" style="18" customWidth="1"/>
    <col min="12556" max="12556" width="26" style="18" customWidth="1"/>
    <col min="12557" max="12557" width="22.26953125" style="18" customWidth="1"/>
    <col min="12558" max="12558" width="24.81640625" style="18" customWidth="1"/>
    <col min="12559" max="12559" width="21.1796875" style="18" customWidth="1"/>
    <col min="12560" max="12560" width="21.453125" style="18" customWidth="1"/>
    <col min="12561" max="12561" width="27.81640625" style="18" customWidth="1"/>
    <col min="12562" max="12562" width="23.453125" style="18" customWidth="1"/>
    <col min="12563" max="12563" width="21.453125" style="18" customWidth="1"/>
    <col min="12564" max="12566" width="20.7265625" style="18" customWidth="1"/>
    <col min="12567" max="12567" width="32.26953125" style="18" bestFit="1" customWidth="1"/>
    <col min="12568" max="12568" width="20.7265625" style="18" customWidth="1"/>
    <col min="12569" max="12569" width="22" style="18" customWidth="1"/>
    <col min="12570" max="12573" width="21.26953125" style="18" customWidth="1"/>
    <col min="12574" max="12574" width="22.26953125" style="18" customWidth="1"/>
    <col min="12575" max="12576" width="10.90625" style="18"/>
    <col min="12577" max="12577" width="14.81640625" style="18" bestFit="1" customWidth="1"/>
    <col min="12578" max="12802" width="10.90625" style="18"/>
    <col min="12803" max="12803" width="34.453125" style="18" customWidth="1"/>
    <col min="12804" max="12805" width="19.453125" style="18" bestFit="1" customWidth="1"/>
    <col min="12806" max="12806" width="19.7265625" style="18" customWidth="1"/>
    <col min="12807" max="12808" width="20.453125" style="18" customWidth="1"/>
    <col min="12809" max="12810" width="19.7265625" style="18" customWidth="1"/>
    <col min="12811" max="12811" width="25.26953125" style="18" customWidth="1"/>
    <col min="12812" max="12812" width="26" style="18" customWidth="1"/>
    <col min="12813" max="12813" width="22.26953125" style="18" customWidth="1"/>
    <col min="12814" max="12814" width="24.81640625" style="18" customWidth="1"/>
    <col min="12815" max="12815" width="21.1796875" style="18" customWidth="1"/>
    <col min="12816" max="12816" width="21.453125" style="18" customWidth="1"/>
    <col min="12817" max="12817" width="27.81640625" style="18" customWidth="1"/>
    <col min="12818" max="12818" width="23.453125" style="18" customWidth="1"/>
    <col min="12819" max="12819" width="21.453125" style="18" customWidth="1"/>
    <col min="12820" max="12822" width="20.7265625" style="18" customWidth="1"/>
    <col min="12823" max="12823" width="32.26953125" style="18" bestFit="1" customWidth="1"/>
    <col min="12824" max="12824" width="20.7265625" style="18" customWidth="1"/>
    <col min="12825" max="12825" width="22" style="18" customWidth="1"/>
    <col min="12826" max="12829" width="21.26953125" style="18" customWidth="1"/>
    <col min="12830" max="12830" width="22.26953125" style="18" customWidth="1"/>
    <col min="12831" max="12832" width="10.90625" style="18"/>
    <col min="12833" max="12833" width="14.81640625" style="18" bestFit="1" customWidth="1"/>
    <col min="12834" max="13058" width="10.90625" style="18"/>
    <col min="13059" max="13059" width="34.453125" style="18" customWidth="1"/>
    <col min="13060" max="13061" width="19.453125" style="18" bestFit="1" customWidth="1"/>
    <col min="13062" max="13062" width="19.7265625" style="18" customWidth="1"/>
    <col min="13063" max="13064" width="20.453125" style="18" customWidth="1"/>
    <col min="13065" max="13066" width="19.7265625" style="18" customWidth="1"/>
    <col min="13067" max="13067" width="25.26953125" style="18" customWidth="1"/>
    <col min="13068" max="13068" width="26" style="18" customWidth="1"/>
    <col min="13069" max="13069" width="22.26953125" style="18" customWidth="1"/>
    <col min="13070" max="13070" width="24.81640625" style="18" customWidth="1"/>
    <col min="13071" max="13071" width="21.1796875" style="18" customWidth="1"/>
    <col min="13072" max="13072" width="21.453125" style="18" customWidth="1"/>
    <col min="13073" max="13073" width="27.81640625" style="18" customWidth="1"/>
    <col min="13074" max="13074" width="23.453125" style="18" customWidth="1"/>
    <col min="13075" max="13075" width="21.453125" style="18" customWidth="1"/>
    <col min="13076" max="13078" width="20.7265625" style="18" customWidth="1"/>
    <col min="13079" max="13079" width="32.26953125" style="18" bestFit="1" customWidth="1"/>
    <col min="13080" max="13080" width="20.7265625" style="18" customWidth="1"/>
    <col min="13081" max="13081" width="22" style="18" customWidth="1"/>
    <col min="13082" max="13085" width="21.26953125" style="18" customWidth="1"/>
    <col min="13086" max="13086" width="22.26953125" style="18" customWidth="1"/>
    <col min="13087" max="13088" width="10.90625" style="18"/>
    <col min="13089" max="13089" width="14.81640625" style="18" bestFit="1" customWidth="1"/>
    <col min="13090" max="13314" width="10.90625" style="18"/>
    <col min="13315" max="13315" width="34.453125" style="18" customWidth="1"/>
    <col min="13316" max="13317" width="19.453125" style="18" bestFit="1" customWidth="1"/>
    <col min="13318" max="13318" width="19.7265625" style="18" customWidth="1"/>
    <col min="13319" max="13320" width="20.453125" style="18" customWidth="1"/>
    <col min="13321" max="13322" width="19.7265625" style="18" customWidth="1"/>
    <col min="13323" max="13323" width="25.26953125" style="18" customWidth="1"/>
    <col min="13324" max="13324" width="26" style="18" customWidth="1"/>
    <col min="13325" max="13325" width="22.26953125" style="18" customWidth="1"/>
    <col min="13326" max="13326" width="24.81640625" style="18" customWidth="1"/>
    <col min="13327" max="13327" width="21.1796875" style="18" customWidth="1"/>
    <col min="13328" max="13328" width="21.453125" style="18" customWidth="1"/>
    <col min="13329" max="13329" width="27.81640625" style="18" customWidth="1"/>
    <col min="13330" max="13330" width="23.453125" style="18" customWidth="1"/>
    <col min="13331" max="13331" width="21.453125" style="18" customWidth="1"/>
    <col min="13332" max="13334" width="20.7265625" style="18" customWidth="1"/>
    <col min="13335" max="13335" width="32.26953125" style="18" bestFit="1" customWidth="1"/>
    <col min="13336" max="13336" width="20.7265625" style="18" customWidth="1"/>
    <col min="13337" max="13337" width="22" style="18" customWidth="1"/>
    <col min="13338" max="13341" width="21.26953125" style="18" customWidth="1"/>
    <col min="13342" max="13342" width="22.26953125" style="18" customWidth="1"/>
    <col min="13343" max="13344" width="10.90625" style="18"/>
    <col min="13345" max="13345" width="14.81640625" style="18" bestFit="1" customWidth="1"/>
    <col min="13346" max="13570" width="10.90625" style="18"/>
    <col min="13571" max="13571" width="34.453125" style="18" customWidth="1"/>
    <col min="13572" max="13573" width="19.453125" style="18" bestFit="1" customWidth="1"/>
    <col min="13574" max="13574" width="19.7265625" style="18" customWidth="1"/>
    <col min="13575" max="13576" width="20.453125" style="18" customWidth="1"/>
    <col min="13577" max="13578" width="19.7265625" style="18" customWidth="1"/>
    <col min="13579" max="13579" width="25.26953125" style="18" customWidth="1"/>
    <col min="13580" max="13580" width="26" style="18" customWidth="1"/>
    <col min="13581" max="13581" width="22.26953125" style="18" customWidth="1"/>
    <col min="13582" max="13582" width="24.81640625" style="18" customWidth="1"/>
    <col min="13583" max="13583" width="21.1796875" style="18" customWidth="1"/>
    <col min="13584" max="13584" width="21.453125" style="18" customWidth="1"/>
    <col min="13585" max="13585" width="27.81640625" style="18" customWidth="1"/>
    <col min="13586" max="13586" width="23.453125" style="18" customWidth="1"/>
    <col min="13587" max="13587" width="21.453125" style="18" customWidth="1"/>
    <col min="13588" max="13590" width="20.7265625" style="18" customWidth="1"/>
    <col min="13591" max="13591" width="32.26953125" style="18" bestFit="1" customWidth="1"/>
    <col min="13592" max="13592" width="20.7265625" style="18" customWidth="1"/>
    <col min="13593" max="13593" width="22" style="18" customWidth="1"/>
    <col min="13594" max="13597" width="21.26953125" style="18" customWidth="1"/>
    <col min="13598" max="13598" width="22.26953125" style="18" customWidth="1"/>
    <col min="13599" max="13600" width="10.90625" style="18"/>
    <col min="13601" max="13601" width="14.81640625" style="18" bestFit="1" customWidth="1"/>
    <col min="13602" max="13826" width="10.90625" style="18"/>
    <col min="13827" max="13827" width="34.453125" style="18" customWidth="1"/>
    <col min="13828" max="13829" width="19.453125" style="18" bestFit="1" customWidth="1"/>
    <col min="13830" max="13830" width="19.7265625" style="18" customWidth="1"/>
    <col min="13831" max="13832" width="20.453125" style="18" customWidth="1"/>
    <col min="13833" max="13834" width="19.7265625" style="18" customWidth="1"/>
    <col min="13835" max="13835" width="25.26953125" style="18" customWidth="1"/>
    <col min="13836" max="13836" width="26" style="18" customWidth="1"/>
    <col min="13837" max="13837" width="22.26953125" style="18" customWidth="1"/>
    <col min="13838" max="13838" width="24.81640625" style="18" customWidth="1"/>
    <col min="13839" max="13839" width="21.1796875" style="18" customWidth="1"/>
    <col min="13840" max="13840" width="21.453125" style="18" customWidth="1"/>
    <col min="13841" max="13841" width="27.81640625" style="18" customWidth="1"/>
    <col min="13842" max="13842" width="23.453125" style="18" customWidth="1"/>
    <col min="13843" max="13843" width="21.453125" style="18" customWidth="1"/>
    <col min="13844" max="13846" width="20.7265625" style="18" customWidth="1"/>
    <col min="13847" max="13847" width="32.26953125" style="18" bestFit="1" customWidth="1"/>
    <col min="13848" max="13848" width="20.7265625" style="18" customWidth="1"/>
    <col min="13849" max="13849" width="22" style="18" customWidth="1"/>
    <col min="13850" max="13853" width="21.26953125" style="18" customWidth="1"/>
    <col min="13854" max="13854" width="22.26953125" style="18" customWidth="1"/>
    <col min="13855" max="13856" width="10.90625" style="18"/>
    <col min="13857" max="13857" width="14.81640625" style="18" bestFit="1" customWidth="1"/>
    <col min="13858" max="14082" width="10.90625" style="18"/>
    <col min="14083" max="14083" width="34.453125" style="18" customWidth="1"/>
    <col min="14084" max="14085" width="19.453125" style="18" bestFit="1" customWidth="1"/>
    <col min="14086" max="14086" width="19.7265625" style="18" customWidth="1"/>
    <col min="14087" max="14088" width="20.453125" style="18" customWidth="1"/>
    <col min="14089" max="14090" width="19.7265625" style="18" customWidth="1"/>
    <col min="14091" max="14091" width="25.26953125" style="18" customWidth="1"/>
    <col min="14092" max="14092" width="26" style="18" customWidth="1"/>
    <col min="14093" max="14093" width="22.26953125" style="18" customWidth="1"/>
    <col min="14094" max="14094" width="24.81640625" style="18" customWidth="1"/>
    <col min="14095" max="14095" width="21.1796875" style="18" customWidth="1"/>
    <col min="14096" max="14096" width="21.453125" style="18" customWidth="1"/>
    <col min="14097" max="14097" width="27.81640625" style="18" customWidth="1"/>
    <col min="14098" max="14098" width="23.453125" style="18" customWidth="1"/>
    <col min="14099" max="14099" width="21.453125" style="18" customWidth="1"/>
    <col min="14100" max="14102" width="20.7265625" style="18" customWidth="1"/>
    <col min="14103" max="14103" width="32.26953125" style="18" bestFit="1" customWidth="1"/>
    <col min="14104" max="14104" width="20.7265625" style="18" customWidth="1"/>
    <col min="14105" max="14105" width="22" style="18" customWidth="1"/>
    <col min="14106" max="14109" width="21.26953125" style="18" customWidth="1"/>
    <col min="14110" max="14110" width="22.26953125" style="18" customWidth="1"/>
    <col min="14111" max="14112" width="10.90625" style="18"/>
    <col min="14113" max="14113" width="14.81640625" style="18" bestFit="1" customWidth="1"/>
    <col min="14114" max="14338" width="10.90625" style="18"/>
    <col min="14339" max="14339" width="34.453125" style="18" customWidth="1"/>
    <col min="14340" max="14341" width="19.453125" style="18" bestFit="1" customWidth="1"/>
    <col min="14342" max="14342" width="19.7265625" style="18" customWidth="1"/>
    <col min="14343" max="14344" width="20.453125" style="18" customWidth="1"/>
    <col min="14345" max="14346" width="19.7265625" style="18" customWidth="1"/>
    <col min="14347" max="14347" width="25.26953125" style="18" customWidth="1"/>
    <col min="14348" max="14348" width="26" style="18" customWidth="1"/>
    <col min="14349" max="14349" width="22.26953125" style="18" customWidth="1"/>
    <col min="14350" max="14350" width="24.81640625" style="18" customWidth="1"/>
    <col min="14351" max="14351" width="21.1796875" style="18" customWidth="1"/>
    <col min="14352" max="14352" width="21.453125" style="18" customWidth="1"/>
    <col min="14353" max="14353" width="27.81640625" style="18" customWidth="1"/>
    <col min="14354" max="14354" width="23.453125" style="18" customWidth="1"/>
    <col min="14355" max="14355" width="21.453125" style="18" customWidth="1"/>
    <col min="14356" max="14358" width="20.7265625" style="18" customWidth="1"/>
    <col min="14359" max="14359" width="32.26953125" style="18" bestFit="1" customWidth="1"/>
    <col min="14360" max="14360" width="20.7265625" style="18" customWidth="1"/>
    <col min="14361" max="14361" width="22" style="18" customWidth="1"/>
    <col min="14362" max="14365" width="21.26953125" style="18" customWidth="1"/>
    <col min="14366" max="14366" width="22.26953125" style="18" customWidth="1"/>
    <col min="14367" max="14368" width="10.90625" style="18"/>
    <col min="14369" max="14369" width="14.81640625" style="18" bestFit="1" customWidth="1"/>
    <col min="14370" max="14594" width="10.90625" style="18"/>
    <col min="14595" max="14595" width="34.453125" style="18" customWidth="1"/>
    <col min="14596" max="14597" width="19.453125" style="18" bestFit="1" customWidth="1"/>
    <col min="14598" max="14598" width="19.7265625" style="18" customWidth="1"/>
    <col min="14599" max="14600" width="20.453125" style="18" customWidth="1"/>
    <col min="14601" max="14602" width="19.7265625" style="18" customWidth="1"/>
    <col min="14603" max="14603" width="25.26953125" style="18" customWidth="1"/>
    <col min="14604" max="14604" width="26" style="18" customWidth="1"/>
    <col min="14605" max="14605" width="22.26953125" style="18" customWidth="1"/>
    <col min="14606" max="14606" width="24.81640625" style="18" customWidth="1"/>
    <col min="14607" max="14607" width="21.1796875" style="18" customWidth="1"/>
    <col min="14608" max="14608" width="21.453125" style="18" customWidth="1"/>
    <col min="14609" max="14609" width="27.81640625" style="18" customWidth="1"/>
    <col min="14610" max="14610" width="23.453125" style="18" customWidth="1"/>
    <col min="14611" max="14611" width="21.453125" style="18" customWidth="1"/>
    <col min="14612" max="14614" width="20.7265625" style="18" customWidth="1"/>
    <col min="14615" max="14615" width="32.26953125" style="18" bestFit="1" customWidth="1"/>
    <col min="14616" max="14616" width="20.7265625" style="18" customWidth="1"/>
    <col min="14617" max="14617" width="22" style="18" customWidth="1"/>
    <col min="14618" max="14621" width="21.26953125" style="18" customWidth="1"/>
    <col min="14622" max="14622" width="22.26953125" style="18" customWidth="1"/>
    <col min="14623" max="14624" width="10.90625" style="18"/>
    <col min="14625" max="14625" width="14.81640625" style="18" bestFit="1" customWidth="1"/>
    <col min="14626" max="14850" width="10.90625" style="18"/>
    <col min="14851" max="14851" width="34.453125" style="18" customWidth="1"/>
    <col min="14852" max="14853" width="19.453125" style="18" bestFit="1" customWidth="1"/>
    <col min="14854" max="14854" width="19.7265625" style="18" customWidth="1"/>
    <col min="14855" max="14856" width="20.453125" style="18" customWidth="1"/>
    <col min="14857" max="14858" width="19.7265625" style="18" customWidth="1"/>
    <col min="14859" max="14859" width="25.26953125" style="18" customWidth="1"/>
    <col min="14860" max="14860" width="26" style="18" customWidth="1"/>
    <col min="14861" max="14861" width="22.26953125" style="18" customWidth="1"/>
    <col min="14862" max="14862" width="24.81640625" style="18" customWidth="1"/>
    <col min="14863" max="14863" width="21.1796875" style="18" customWidth="1"/>
    <col min="14864" max="14864" width="21.453125" style="18" customWidth="1"/>
    <col min="14865" max="14865" width="27.81640625" style="18" customWidth="1"/>
    <col min="14866" max="14866" width="23.453125" style="18" customWidth="1"/>
    <col min="14867" max="14867" width="21.453125" style="18" customWidth="1"/>
    <col min="14868" max="14870" width="20.7265625" style="18" customWidth="1"/>
    <col min="14871" max="14871" width="32.26953125" style="18" bestFit="1" customWidth="1"/>
    <col min="14872" max="14872" width="20.7265625" style="18" customWidth="1"/>
    <col min="14873" max="14873" width="22" style="18" customWidth="1"/>
    <col min="14874" max="14877" width="21.26953125" style="18" customWidth="1"/>
    <col min="14878" max="14878" width="22.26953125" style="18" customWidth="1"/>
    <col min="14879" max="14880" width="10.90625" style="18"/>
    <col min="14881" max="14881" width="14.81640625" style="18" bestFit="1" customWidth="1"/>
    <col min="14882" max="15106" width="10.90625" style="18"/>
    <col min="15107" max="15107" width="34.453125" style="18" customWidth="1"/>
    <col min="15108" max="15109" width="19.453125" style="18" bestFit="1" customWidth="1"/>
    <col min="15110" max="15110" width="19.7265625" style="18" customWidth="1"/>
    <col min="15111" max="15112" width="20.453125" style="18" customWidth="1"/>
    <col min="15113" max="15114" width="19.7265625" style="18" customWidth="1"/>
    <col min="15115" max="15115" width="25.26953125" style="18" customWidth="1"/>
    <col min="15116" max="15116" width="26" style="18" customWidth="1"/>
    <col min="15117" max="15117" width="22.26953125" style="18" customWidth="1"/>
    <col min="15118" max="15118" width="24.81640625" style="18" customWidth="1"/>
    <col min="15119" max="15119" width="21.1796875" style="18" customWidth="1"/>
    <col min="15120" max="15120" width="21.453125" style="18" customWidth="1"/>
    <col min="15121" max="15121" width="27.81640625" style="18" customWidth="1"/>
    <col min="15122" max="15122" width="23.453125" style="18" customWidth="1"/>
    <col min="15123" max="15123" width="21.453125" style="18" customWidth="1"/>
    <col min="15124" max="15126" width="20.7265625" style="18" customWidth="1"/>
    <col min="15127" max="15127" width="32.26953125" style="18" bestFit="1" customWidth="1"/>
    <col min="15128" max="15128" width="20.7265625" style="18" customWidth="1"/>
    <col min="15129" max="15129" width="22" style="18" customWidth="1"/>
    <col min="15130" max="15133" width="21.26953125" style="18" customWidth="1"/>
    <col min="15134" max="15134" width="22.26953125" style="18" customWidth="1"/>
    <col min="15135" max="15136" width="10.90625" style="18"/>
    <col min="15137" max="15137" width="14.81640625" style="18" bestFit="1" customWidth="1"/>
    <col min="15138" max="15362" width="10.90625" style="18"/>
    <col min="15363" max="15363" width="34.453125" style="18" customWidth="1"/>
    <col min="15364" max="15365" width="19.453125" style="18" bestFit="1" customWidth="1"/>
    <col min="15366" max="15366" width="19.7265625" style="18" customWidth="1"/>
    <col min="15367" max="15368" width="20.453125" style="18" customWidth="1"/>
    <col min="15369" max="15370" width="19.7265625" style="18" customWidth="1"/>
    <col min="15371" max="15371" width="25.26953125" style="18" customWidth="1"/>
    <col min="15372" max="15372" width="26" style="18" customWidth="1"/>
    <col min="15373" max="15373" width="22.26953125" style="18" customWidth="1"/>
    <col min="15374" max="15374" width="24.81640625" style="18" customWidth="1"/>
    <col min="15375" max="15375" width="21.1796875" style="18" customWidth="1"/>
    <col min="15376" max="15376" width="21.453125" style="18" customWidth="1"/>
    <col min="15377" max="15377" width="27.81640625" style="18" customWidth="1"/>
    <col min="15378" max="15378" width="23.453125" style="18" customWidth="1"/>
    <col min="15379" max="15379" width="21.453125" style="18" customWidth="1"/>
    <col min="15380" max="15382" width="20.7265625" style="18" customWidth="1"/>
    <col min="15383" max="15383" width="32.26953125" style="18" bestFit="1" customWidth="1"/>
    <col min="15384" max="15384" width="20.7265625" style="18" customWidth="1"/>
    <col min="15385" max="15385" width="22" style="18" customWidth="1"/>
    <col min="15386" max="15389" width="21.26953125" style="18" customWidth="1"/>
    <col min="15390" max="15390" width="22.26953125" style="18" customWidth="1"/>
    <col min="15391" max="15392" width="10.90625" style="18"/>
    <col min="15393" max="15393" width="14.81640625" style="18" bestFit="1" customWidth="1"/>
    <col min="15394" max="15618" width="10.90625" style="18"/>
    <col min="15619" max="15619" width="34.453125" style="18" customWidth="1"/>
    <col min="15620" max="15621" width="19.453125" style="18" bestFit="1" customWidth="1"/>
    <col min="15622" max="15622" width="19.7265625" style="18" customWidth="1"/>
    <col min="15623" max="15624" width="20.453125" style="18" customWidth="1"/>
    <col min="15625" max="15626" width="19.7265625" style="18" customWidth="1"/>
    <col min="15627" max="15627" width="25.26953125" style="18" customWidth="1"/>
    <col min="15628" max="15628" width="26" style="18" customWidth="1"/>
    <col min="15629" max="15629" width="22.26953125" style="18" customWidth="1"/>
    <col min="15630" max="15630" width="24.81640625" style="18" customWidth="1"/>
    <col min="15631" max="15631" width="21.1796875" style="18" customWidth="1"/>
    <col min="15632" max="15632" width="21.453125" style="18" customWidth="1"/>
    <col min="15633" max="15633" width="27.81640625" style="18" customWidth="1"/>
    <col min="15634" max="15634" width="23.453125" style="18" customWidth="1"/>
    <col min="15635" max="15635" width="21.453125" style="18" customWidth="1"/>
    <col min="15636" max="15638" width="20.7265625" style="18" customWidth="1"/>
    <col min="15639" max="15639" width="32.26953125" style="18" bestFit="1" customWidth="1"/>
    <col min="15640" max="15640" width="20.7265625" style="18" customWidth="1"/>
    <col min="15641" max="15641" width="22" style="18" customWidth="1"/>
    <col min="15642" max="15645" width="21.26953125" style="18" customWidth="1"/>
    <col min="15646" max="15646" width="22.26953125" style="18" customWidth="1"/>
    <col min="15647" max="15648" width="10.90625" style="18"/>
    <col min="15649" max="15649" width="14.81640625" style="18" bestFit="1" customWidth="1"/>
    <col min="15650" max="15874" width="10.90625" style="18"/>
    <col min="15875" max="15875" width="34.453125" style="18" customWidth="1"/>
    <col min="15876" max="15877" width="19.453125" style="18" bestFit="1" customWidth="1"/>
    <col min="15878" max="15878" width="19.7265625" style="18" customWidth="1"/>
    <col min="15879" max="15880" width="20.453125" style="18" customWidth="1"/>
    <col min="15881" max="15882" width="19.7265625" style="18" customWidth="1"/>
    <col min="15883" max="15883" width="25.26953125" style="18" customWidth="1"/>
    <col min="15884" max="15884" width="26" style="18" customWidth="1"/>
    <col min="15885" max="15885" width="22.26953125" style="18" customWidth="1"/>
    <col min="15886" max="15886" width="24.81640625" style="18" customWidth="1"/>
    <col min="15887" max="15887" width="21.1796875" style="18" customWidth="1"/>
    <col min="15888" max="15888" width="21.453125" style="18" customWidth="1"/>
    <col min="15889" max="15889" width="27.81640625" style="18" customWidth="1"/>
    <col min="15890" max="15890" width="23.453125" style="18" customWidth="1"/>
    <col min="15891" max="15891" width="21.453125" style="18" customWidth="1"/>
    <col min="15892" max="15894" width="20.7265625" style="18" customWidth="1"/>
    <col min="15895" max="15895" width="32.26953125" style="18" bestFit="1" customWidth="1"/>
    <col min="15896" max="15896" width="20.7265625" style="18" customWidth="1"/>
    <col min="15897" max="15897" width="22" style="18" customWidth="1"/>
    <col min="15898" max="15901" width="21.26953125" style="18" customWidth="1"/>
    <col min="15902" max="15902" width="22.26953125" style="18" customWidth="1"/>
    <col min="15903" max="15904" width="10.90625" style="18"/>
    <col min="15905" max="15905" width="14.81640625" style="18" bestFit="1" customWidth="1"/>
    <col min="15906" max="16130" width="10.90625" style="18"/>
    <col min="16131" max="16131" width="34.453125" style="18" customWidth="1"/>
    <col min="16132" max="16133" width="19.453125" style="18" bestFit="1" customWidth="1"/>
    <col min="16134" max="16134" width="19.7265625" style="18" customWidth="1"/>
    <col min="16135" max="16136" width="20.453125" style="18" customWidth="1"/>
    <col min="16137" max="16138" width="19.7265625" style="18" customWidth="1"/>
    <col min="16139" max="16139" width="25.26953125" style="18" customWidth="1"/>
    <col min="16140" max="16140" width="26" style="18" customWidth="1"/>
    <col min="16141" max="16141" width="22.26953125" style="18" customWidth="1"/>
    <col min="16142" max="16142" width="24.81640625" style="18" customWidth="1"/>
    <col min="16143" max="16143" width="21.1796875" style="18" customWidth="1"/>
    <col min="16144" max="16144" width="21.453125" style="18" customWidth="1"/>
    <col min="16145" max="16145" width="27.81640625" style="18" customWidth="1"/>
    <col min="16146" max="16146" width="23.453125" style="18" customWidth="1"/>
    <col min="16147" max="16147" width="21.453125" style="18" customWidth="1"/>
    <col min="16148" max="16150" width="20.7265625" style="18" customWidth="1"/>
    <col min="16151" max="16151" width="32.26953125" style="18" bestFit="1" customWidth="1"/>
    <col min="16152" max="16152" width="20.7265625" style="18" customWidth="1"/>
    <col min="16153" max="16153" width="22" style="18" customWidth="1"/>
    <col min="16154" max="16157" width="21.26953125" style="18" customWidth="1"/>
    <col min="16158" max="16158" width="22.26953125" style="18" customWidth="1"/>
    <col min="16159" max="16160" width="10.90625" style="18"/>
    <col min="16161" max="16161" width="14.81640625" style="18" bestFit="1" customWidth="1"/>
    <col min="16162" max="16384" width="10.90625" style="18"/>
  </cols>
  <sheetData>
    <row r="1" spans="1:30" s="3" customFormat="1" ht="29.5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29.5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29.5" x14ac:dyDescent="0.35">
      <c r="A3" s="306" t="s">
        <v>0</v>
      </c>
      <c r="B3" s="306"/>
      <c r="C3" s="306"/>
      <c r="D3" s="287"/>
      <c r="E3" s="287"/>
      <c r="F3" s="287"/>
      <c r="G3" s="287"/>
      <c r="H3" s="287"/>
      <c r="I3" s="287"/>
      <c r="J3" s="287"/>
      <c r="K3" s="287"/>
      <c r="L3" s="287"/>
      <c r="M3" s="287"/>
      <c r="N3" s="287"/>
      <c r="O3" s="287"/>
      <c r="P3" s="287"/>
      <c r="Q3" s="287"/>
      <c r="R3" s="287"/>
      <c r="S3" s="287"/>
      <c r="T3" s="287"/>
      <c r="U3" s="287"/>
      <c r="V3" s="287"/>
      <c r="W3" s="287"/>
      <c r="X3" s="287"/>
      <c r="Y3" s="2"/>
      <c r="Z3" s="2"/>
      <c r="AA3" s="2"/>
      <c r="AB3" s="2"/>
      <c r="AC3" s="2"/>
      <c r="AD3" s="287"/>
    </row>
    <row r="4" spans="1:30" s="3" customFormat="1" ht="29.5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29.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29.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29.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29.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5" x14ac:dyDescent="0.35">
      <c r="A9" s="287" t="s">
        <v>1</v>
      </c>
      <c r="B9" s="287"/>
      <c r="C9" s="287"/>
      <c r="D9" s="1"/>
      <c r="E9" s="293" t="s">
        <v>2</v>
      </c>
      <c r="F9" s="293"/>
      <c r="G9" s="293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293"/>
      <c r="S9" s="293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35">
      <c r="A10" s="287"/>
      <c r="B10" s="287"/>
      <c r="C10" s="28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5" x14ac:dyDescent="0.35">
      <c r="A11" s="287" t="s">
        <v>4</v>
      </c>
      <c r="B11" s="287"/>
      <c r="C11" s="287"/>
      <c r="D11" s="1"/>
      <c r="E11" s="288">
        <v>2</v>
      </c>
      <c r="F11" s="1"/>
      <c r="G11" s="1"/>
      <c r="H11" s="1"/>
      <c r="I11" s="1"/>
      <c r="J11" s="1"/>
      <c r="K11" s="294" t="s">
        <v>68</v>
      </c>
      <c r="L11" s="294"/>
      <c r="M11" s="289"/>
      <c r="N11" s="289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5" x14ac:dyDescent="0.35">
      <c r="A12" s="287"/>
      <c r="B12" s="287"/>
      <c r="C12" s="287"/>
      <c r="D12" s="1"/>
      <c r="E12" s="5"/>
      <c r="F12" s="1"/>
      <c r="G12" s="1"/>
      <c r="H12" s="1"/>
      <c r="I12" s="1"/>
      <c r="J12" s="1"/>
      <c r="K12" s="289"/>
      <c r="L12" s="289"/>
      <c r="M12" s="289"/>
      <c r="N12" s="289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5" x14ac:dyDescent="0.35">
      <c r="A13" s="287"/>
      <c r="B13" s="287"/>
      <c r="C13" s="287"/>
      <c r="D13" s="287"/>
      <c r="E13" s="287"/>
      <c r="F13" s="287"/>
      <c r="G13" s="287"/>
      <c r="H13" s="287"/>
      <c r="I13" s="287"/>
      <c r="J13" s="287"/>
      <c r="K13" s="287"/>
      <c r="L13" s="289"/>
      <c r="M13" s="289"/>
      <c r="N13" s="289"/>
      <c r="O13" s="289"/>
      <c r="P13" s="289"/>
      <c r="Q13" s="289"/>
      <c r="R13" s="289"/>
      <c r="S13" s="289"/>
      <c r="T13" s="289"/>
      <c r="U13" s="289"/>
      <c r="V13" s="289"/>
      <c r="W13" s="1"/>
      <c r="X13" s="1"/>
      <c r="Y13" s="1"/>
    </row>
    <row r="14" spans="1:30" s="3" customFormat="1" ht="25.5" thickBot="1" x14ac:dyDescent="0.4">
      <c r="A14" s="287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5.5" thickBot="1" x14ac:dyDescent="0.4">
      <c r="A15" s="88" t="s">
        <v>7</v>
      </c>
      <c r="B15" s="307" t="s">
        <v>25</v>
      </c>
      <c r="C15" s="308"/>
      <c r="D15" s="308"/>
      <c r="E15" s="308"/>
      <c r="F15" s="308"/>
      <c r="G15" s="308"/>
      <c r="H15" s="308"/>
      <c r="I15" s="308"/>
      <c r="J15" s="308"/>
      <c r="K15" s="308"/>
      <c r="L15" s="308"/>
      <c r="M15" s="308"/>
      <c r="N15" s="308"/>
      <c r="O15" s="309"/>
      <c r="P15" s="310" t="s">
        <v>8</v>
      </c>
      <c r="Q15" s="311"/>
      <c r="R15" s="311"/>
      <c r="S15" s="311"/>
      <c r="T15" s="311"/>
      <c r="U15" s="311"/>
      <c r="V15" s="311"/>
      <c r="W15" s="311"/>
      <c r="X15" s="312"/>
      <c r="Y15" s="12"/>
    </row>
    <row r="16" spans="1:30" ht="40" customHeight="1" x14ac:dyDescent="0.35">
      <c r="A16" s="89" t="s">
        <v>9</v>
      </c>
      <c r="B16" s="135"/>
      <c r="C16" s="136"/>
      <c r="D16" s="137"/>
      <c r="E16" s="136"/>
      <c r="F16" s="136"/>
      <c r="G16" s="136"/>
      <c r="H16" s="137"/>
      <c r="I16" s="137"/>
      <c r="J16" s="137"/>
      <c r="K16" s="137"/>
      <c r="L16" s="137"/>
      <c r="M16" s="136"/>
      <c r="N16" s="136"/>
      <c r="O16" s="136"/>
      <c r="P16" s="129"/>
      <c r="Q16" s="130"/>
      <c r="R16" s="130"/>
      <c r="S16" s="130"/>
      <c r="T16" s="130"/>
      <c r="U16" s="130"/>
      <c r="V16" s="130"/>
      <c r="W16" s="130"/>
      <c r="X16" s="131"/>
      <c r="Y16" s="17" t="s">
        <v>10</v>
      </c>
      <c r="AA16" s="19"/>
      <c r="AB16" s="19"/>
    </row>
    <row r="17" spans="1:32" ht="40" customHeight="1" x14ac:dyDescent="0.35">
      <c r="A17" s="90" t="s">
        <v>11</v>
      </c>
      <c r="B17" s="14">
        <v>1</v>
      </c>
      <c r="C17" s="20">
        <v>2</v>
      </c>
      <c r="D17" s="20">
        <v>3</v>
      </c>
      <c r="E17" s="20">
        <v>4</v>
      </c>
      <c r="F17" s="20">
        <v>5</v>
      </c>
      <c r="G17" s="20">
        <v>6</v>
      </c>
      <c r="H17" s="20">
        <v>7</v>
      </c>
      <c r="I17" s="20">
        <v>8</v>
      </c>
      <c r="J17" s="20">
        <v>9</v>
      </c>
      <c r="K17" s="20">
        <v>10</v>
      </c>
      <c r="L17" s="20">
        <v>11</v>
      </c>
      <c r="M17" s="20">
        <v>12</v>
      </c>
      <c r="N17" s="20">
        <v>11</v>
      </c>
      <c r="O17" s="20">
        <v>12</v>
      </c>
      <c r="P17" s="14">
        <v>1</v>
      </c>
      <c r="Q17" s="20">
        <v>2</v>
      </c>
      <c r="R17" s="20">
        <v>3</v>
      </c>
      <c r="S17" s="20">
        <v>4</v>
      </c>
      <c r="T17" s="20">
        <v>5</v>
      </c>
      <c r="U17" s="20">
        <v>6</v>
      </c>
      <c r="V17" s="20">
        <v>7</v>
      </c>
      <c r="W17" s="20">
        <v>8</v>
      </c>
      <c r="X17" s="21">
        <v>9</v>
      </c>
      <c r="Y17" s="17"/>
      <c r="AA17" s="2"/>
      <c r="AB17" s="19"/>
    </row>
    <row r="18" spans="1:32" ht="40" customHeight="1" x14ac:dyDescent="0.35">
      <c r="A18" s="91" t="s">
        <v>12</v>
      </c>
      <c r="B18" s="22">
        <v>31.1</v>
      </c>
      <c r="C18" s="23">
        <v>49.3</v>
      </c>
      <c r="D18" s="23">
        <v>61.1</v>
      </c>
      <c r="E18" s="23">
        <v>16.5</v>
      </c>
      <c r="F18" s="23">
        <v>42.3</v>
      </c>
      <c r="G18" s="23">
        <v>42.3</v>
      </c>
      <c r="H18" s="23">
        <v>43.7</v>
      </c>
      <c r="I18" s="23">
        <v>43.7</v>
      </c>
      <c r="J18" s="23">
        <v>40.200000000000003</v>
      </c>
      <c r="K18" s="23">
        <v>40.299999999999997</v>
      </c>
      <c r="L18" s="23">
        <v>37.6</v>
      </c>
      <c r="M18" s="23">
        <v>37.6</v>
      </c>
      <c r="N18" s="23">
        <v>34.799999999999997</v>
      </c>
      <c r="O18" s="23">
        <v>34.799999999999997</v>
      </c>
      <c r="P18" s="22">
        <v>23.7</v>
      </c>
      <c r="Q18" s="23">
        <v>46.3</v>
      </c>
      <c r="R18" s="23">
        <v>61.4</v>
      </c>
      <c r="S18" s="23">
        <v>42</v>
      </c>
      <c r="T18" s="23">
        <v>42.1</v>
      </c>
      <c r="U18" s="23">
        <v>68</v>
      </c>
      <c r="V18" s="23">
        <v>52.3</v>
      </c>
      <c r="W18" s="23">
        <v>47.3</v>
      </c>
      <c r="X18" s="24">
        <v>60</v>
      </c>
      <c r="Y18" s="25">
        <f t="shared" ref="Y18:Y25" si="0">SUM(B18:X18)</f>
        <v>998.39999999999986</v>
      </c>
      <c r="Z18" s="138"/>
      <c r="AA18" s="2"/>
      <c r="AB18" s="19"/>
    </row>
    <row r="19" spans="1:32" ht="40" customHeight="1" x14ac:dyDescent="0.35">
      <c r="A19" s="92" t="s">
        <v>13</v>
      </c>
      <c r="B19" s="22">
        <v>31.1</v>
      </c>
      <c r="C19" s="23">
        <v>49.3</v>
      </c>
      <c r="D19" s="23">
        <v>61.1</v>
      </c>
      <c r="E19" s="23">
        <v>16.5</v>
      </c>
      <c r="F19" s="23">
        <v>42.3</v>
      </c>
      <c r="G19" s="23">
        <v>42.3</v>
      </c>
      <c r="H19" s="23">
        <v>43.7</v>
      </c>
      <c r="I19" s="23">
        <v>43.7</v>
      </c>
      <c r="J19" s="23">
        <v>40.200000000000003</v>
      </c>
      <c r="K19" s="23">
        <v>40.299999999999997</v>
      </c>
      <c r="L19" s="23">
        <v>37.6</v>
      </c>
      <c r="M19" s="23">
        <v>37.6</v>
      </c>
      <c r="N19" s="23">
        <v>34.799999999999997</v>
      </c>
      <c r="O19" s="23">
        <v>34.799999999999997</v>
      </c>
      <c r="P19" s="22">
        <v>23.7</v>
      </c>
      <c r="Q19" s="23">
        <v>46.3</v>
      </c>
      <c r="R19" s="23">
        <v>61.4</v>
      </c>
      <c r="S19" s="23">
        <v>42</v>
      </c>
      <c r="T19" s="23">
        <v>42.1</v>
      </c>
      <c r="U19" s="23">
        <v>68</v>
      </c>
      <c r="V19" s="23">
        <v>52.3</v>
      </c>
      <c r="W19" s="23">
        <v>47.3</v>
      </c>
      <c r="X19" s="24">
        <v>60</v>
      </c>
      <c r="Y19" s="25">
        <f t="shared" si="0"/>
        <v>998.39999999999986</v>
      </c>
      <c r="AA19" s="2"/>
      <c r="AB19" s="19"/>
    </row>
    <row r="20" spans="1:32" ht="39.75" customHeight="1" x14ac:dyDescent="0.35">
      <c r="A20" s="91" t="s">
        <v>14</v>
      </c>
      <c r="B20" s="76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2"/>
      <c r="Q20" s="23"/>
      <c r="R20" s="23"/>
      <c r="S20" s="23"/>
      <c r="T20" s="23"/>
      <c r="U20" s="23"/>
      <c r="V20" s="23"/>
      <c r="W20" s="23"/>
      <c r="X20" s="24"/>
      <c r="Y20" s="25">
        <f t="shared" si="0"/>
        <v>0</v>
      </c>
      <c r="AA20" s="2"/>
      <c r="AB20" s="19"/>
    </row>
    <row r="21" spans="1:32" ht="40" customHeight="1" x14ac:dyDescent="0.35">
      <c r="A21" s="92" t="s">
        <v>15</v>
      </c>
      <c r="B21" s="22">
        <v>34.818666666666672</v>
      </c>
      <c r="C21" s="23">
        <v>54.381333333333338</v>
      </c>
      <c r="D21" s="23">
        <v>65.706333333333333</v>
      </c>
      <c r="E21" s="23">
        <v>17.656833333333335</v>
      </c>
      <c r="F21" s="23">
        <v>44.879999999999995</v>
      </c>
      <c r="G21" s="23">
        <v>44.879999999999995</v>
      </c>
      <c r="H21" s="23">
        <v>43.279333333333341</v>
      </c>
      <c r="I21" s="23">
        <v>43.279333333333341</v>
      </c>
      <c r="J21" s="23">
        <v>41.040500000000002</v>
      </c>
      <c r="K21" s="23">
        <v>40.394000000000013</v>
      </c>
      <c r="L21" s="23">
        <v>37.186666666666667</v>
      </c>
      <c r="M21" s="23">
        <v>37.186666666666667</v>
      </c>
      <c r="N21" s="23">
        <v>33.856999999999992</v>
      </c>
      <c r="O21" s="23">
        <v>33.856999999999992</v>
      </c>
      <c r="P21" s="22">
        <v>26.723833333333332</v>
      </c>
      <c r="Q21" s="23">
        <v>51.820833333333326</v>
      </c>
      <c r="R21" s="23">
        <v>65.959000000000017</v>
      </c>
      <c r="S21" s="23">
        <v>44.1</v>
      </c>
      <c r="T21" s="23">
        <v>44.173333333333339</v>
      </c>
      <c r="U21" s="23">
        <v>69.343000000000004</v>
      </c>
      <c r="V21" s="23">
        <v>51.746666666666648</v>
      </c>
      <c r="W21" s="23">
        <v>45.872666666666667</v>
      </c>
      <c r="X21" s="24">
        <v>56.765666666666675</v>
      </c>
      <c r="Y21" s="25">
        <f t="shared" si="0"/>
        <v>1028.9086666666667</v>
      </c>
      <c r="AA21" s="2"/>
      <c r="AB21" s="19"/>
    </row>
    <row r="22" spans="1:32" ht="40" customHeight="1" x14ac:dyDescent="0.35">
      <c r="A22" s="91" t="s">
        <v>16</v>
      </c>
      <c r="B22" s="22">
        <v>34.818666666666672</v>
      </c>
      <c r="C22" s="23">
        <v>54.381333333333338</v>
      </c>
      <c r="D22" s="23">
        <v>65.706333333333333</v>
      </c>
      <c r="E22" s="23">
        <v>17.656833333333335</v>
      </c>
      <c r="F22" s="23">
        <v>44.879999999999995</v>
      </c>
      <c r="G22" s="23">
        <v>44.879999999999995</v>
      </c>
      <c r="H22" s="23">
        <v>43.279333333333341</v>
      </c>
      <c r="I22" s="23">
        <v>43.279333333333341</v>
      </c>
      <c r="J22" s="23">
        <v>41.040500000000002</v>
      </c>
      <c r="K22" s="23">
        <v>40.394000000000013</v>
      </c>
      <c r="L22" s="23">
        <v>37.186666666666667</v>
      </c>
      <c r="M22" s="23">
        <v>37.186666666666667</v>
      </c>
      <c r="N22" s="23">
        <v>33.856999999999992</v>
      </c>
      <c r="O22" s="23">
        <v>33.856999999999992</v>
      </c>
      <c r="P22" s="22">
        <v>26.723833333333332</v>
      </c>
      <c r="Q22" s="23">
        <v>51.820833333333326</v>
      </c>
      <c r="R22" s="23">
        <v>65.959000000000017</v>
      </c>
      <c r="S22" s="23">
        <v>44.1</v>
      </c>
      <c r="T22" s="23">
        <v>44.173333333333339</v>
      </c>
      <c r="U22" s="23">
        <v>69.343000000000004</v>
      </c>
      <c r="V22" s="23">
        <v>51.746666666666648</v>
      </c>
      <c r="W22" s="23">
        <v>45.872666666666667</v>
      </c>
      <c r="X22" s="24">
        <v>56.765666666666675</v>
      </c>
      <c r="Y22" s="25">
        <f t="shared" si="0"/>
        <v>1028.9086666666667</v>
      </c>
      <c r="AA22" s="2"/>
      <c r="AB22" s="19"/>
    </row>
    <row r="23" spans="1:32" ht="40" customHeight="1" x14ac:dyDescent="0.35">
      <c r="A23" s="92" t="s">
        <v>17</v>
      </c>
      <c r="B23" s="22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2"/>
      <c r="Q23" s="23"/>
      <c r="R23" s="23"/>
      <c r="S23" s="23"/>
      <c r="T23" s="23"/>
      <c r="U23" s="23"/>
      <c r="V23" s="23"/>
      <c r="W23" s="23"/>
      <c r="X23" s="24"/>
      <c r="Y23" s="25">
        <f t="shared" si="0"/>
        <v>0</v>
      </c>
      <c r="AA23" s="2"/>
      <c r="AB23" s="19"/>
    </row>
    <row r="24" spans="1:32" ht="40" customHeight="1" x14ac:dyDescent="0.35">
      <c r="A24" s="91" t="s">
        <v>18</v>
      </c>
      <c r="B24" s="22">
        <v>34.818666666666672</v>
      </c>
      <c r="C24" s="23">
        <v>54.381333333333338</v>
      </c>
      <c r="D24" s="23">
        <v>65.706333333333333</v>
      </c>
      <c r="E24" s="23">
        <v>17.656833333333335</v>
      </c>
      <c r="F24" s="23">
        <v>44.879999999999995</v>
      </c>
      <c r="G24" s="23">
        <v>44.879999999999995</v>
      </c>
      <c r="H24" s="23">
        <v>43.279333333333341</v>
      </c>
      <c r="I24" s="23">
        <v>43.279333333333341</v>
      </c>
      <c r="J24" s="23">
        <v>41.040500000000002</v>
      </c>
      <c r="K24" s="23">
        <v>40.394000000000013</v>
      </c>
      <c r="L24" s="23">
        <v>37.186666666666667</v>
      </c>
      <c r="M24" s="23">
        <v>37.186666666666667</v>
      </c>
      <c r="N24" s="23">
        <v>33.856999999999992</v>
      </c>
      <c r="O24" s="23">
        <v>33.856999999999992</v>
      </c>
      <c r="P24" s="22">
        <v>26.723833333333332</v>
      </c>
      <c r="Q24" s="23">
        <v>51.820833333333326</v>
      </c>
      <c r="R24" s="23">
        <v>65.959000000000017</v>
      </c>
      <c r="S24" s="23">
        <v>44.1</v>
      </c>
      <c r="T24" s="23">
        <v>44.173333333333339</v>
      </c>
      <c r="U24" s="23">
        <v>69.343000000000004</v>
      </c>
      <c r="V24" s="23">
        <v>51.746666666666648</v>
      </c>
      <c r="W24" s="23">
        <v>45.872666666666667</v>
      </c>
      <c r="X24" s="24">
        <v>56.765666666666675</v>
      </c>
      <c r="Y24" s="25">
        <f t="shared" si="0"/>
        <v>1028.9086666666667</v>
      </c>
      <c r="AA24" s="2"/>
    </row>
    <row r="25" spans="1:32" ht="41.5" customHeight="1" x14ac:dyDescent="0.35">
      <c r="A25" s="92" t="s">
        <v>10</v>
      </c>
      <c r="B25" s="26">
        <f t="shared" ref="B25:O25" si="1">SUM(B18:B24)</f>
        <v>166.65600000000001</v>
      </c>
      <c r="C25" s="27">
        <f t="shared" si="1"/>
        <v>261.74400000000003</v>
      </c>
      <c r="D25" s="27">
        <f t="shared" si="1"/>
        <v>319.31900000000002</v>
      </c>
      <c r="E25" s="27">
        <f t="shared" si="1"/>
        <v>85.970500000000015</v>
      </c>
      <c r="F25" s="27">
        <f t="shared" si="1"/>
        <v>219.23999999999998</v>
      </c>
      <c r="G25" s="27">
        <f t="shared" si="1"/>
        <v>219.23999999999998</v>
      </c>
      <c r="H25" s="27">
        <f t="shared" si="1"/>
        <v>217.23800000000003</v>
      </c>
      <c r="I25" s="27">
        <f t="shared" si="1"/>
        <v>217.23800000000003</v>
      </c>
      <c r="J25" s="27">
        <f t="shared" si="1"/>
        <v>203.52150000000003</v>
      </c>
      <c r="K25" s="27">
        <f t="shared" si="1"/>
        <v>201.78200000000001</v>
      </c>
      <c r="L25" s="27">
        <f t="shared" si="1"/>
        <v>186.76</v>
      </c>
      <c r="M25" s="27">
        <f t="shared" si="1"/>
        <v>186.76</v>
      </c>
      <c r="N25" s="27">
        <f t="shared" si="1"/>
        <v>171.17099999999999</v>
      </c>
      <c r="O25" s="27">
        <f t="shared" si="1"/>
        <v>171.17099999999999</v>
      </c>
      <c r="P25" s="26">
        <f>SUM(P18:P24)</f>
        <v>127.57149999999999</v>
      </c>
      <c r="Q25" s="27">
        <f t="shared" ref="Q25:S25" si="2">SUM(Q18:Q24)</f>
        <v>248.06249999999997</v>
      </c>
      <c r="R25" s="27">
        <f t="shared" si="2"/>
        <v>320.67700000000002</v>
      </c>
      <c r="S25" s="27">
        <f t="shared" si="2"/>
        <v>216.29999999999998</v>
      </c>
      <c r="T25" s="27">
        <f>SUM(T18:T24)</f>
        <v>216.72000000000003</v>
      </c>
      <c r="U25" s="27">
        <f t="shared" ref="U25:X25" si="3">SUM(U18:U24)</f>
        <v>344.02900000000005</v>
      </c>
      <c r="V25" s="27">
        <f t="shared" si="3"/>
        <v>259.83999999999992</v>
      </c>
      <c r="W25" s="27">
        <f t="shared" si="3"/>
        <v>232.21800000000002</v>
      </c>
      <c r="X25" s="28">
        <f t="shared" si="3"/>
        <v>290.29700000000003</v>
      </c>
      <c r="Y25" s="25">
        <f t="shared" si="0"/>
        <v>5083.5259999999998</v>
      </c>
    </row>
    <row r="26" spans="1:32" s="2" customFormat="1" ht="36.75" customHeight="1" x14ac:dyDescent="0.35">
      <c r="A26" s="93" t="s">
        <v>19</v>
      </c>
      <c r="B26" s="29">
        <v>62</v>
      </c>
      <c r="C26" s="30">
        <v>61.5</v>
      </c>
      <c r="D26" s="30">
        <v>60.5</v>
      </c>
      <c r="E26" s="30">
        <v>60.5</v>
      </c>
      <c r="F26" s="30">
        <v>60</v>
      </c>
      <c r="G26" s="30">
        <v>60</v>
      </c>
      <c r="H26" s="30">
        <v>59</v>
      </c>
      <c r="I26" s="30">
        <v>59</v>
      </c>
      <c r="J26" s="30">
        <v>58.5</v>
      </c>
      <c r="K26" s="30">
        <v>58</v>
      </c>
      <c r="L26" s="30">
        <v>57.5</v>
      </c>
      <c r="M26" s="30">
        <v>57.5</v>
      </c>
      <c r="N26" s="30">
        <v>57</v>
      </c>
      <c r="O26" s="30">
        <v>57</v>
      </c>
      <c r="P26" s="29">
        <v>63.5</v>
      </c>
      <c r="Q26" s="30">
        <v>62.5</v>
      </c>
      <c r="R26" s="30">
        <v>61</v>
      </c>
      <c r="S26" s="30">
        <v>60</v>
      </c>
      <c r="T26" s="30">
        <v>60</v>
      </c>
      <c r="U26" s="30">
        <v>59</v>
      </c>
      <c r="V26" s="30">
        <v>58</v>
      </c>
      <c r="W26" s="30">
        <v>57</v>
      </c>
      <c r="X26" s="31">
        <v>56.5</v>
      </c>
      <c r="Y26" s="32">
        <f>+((Y25/Y27)/7)*1000</f>
        <v>59.283102040816324</v>
      </c>
    </row>
    <row r="27" spans="1:32" s="2" customFormat="1" ht="33" customHeight="1" x14ac:dyDescent="0.35">
      <c r="A27" s="94" t="s">
        <v>20</v>
      </c>
      <c r="B27" s="33">
        <v>384</v>
      </c>
      <c r="C27" s="34">
        <v>608</v>
      </c>
      <c r="D27" s="34">
        <v>754</v>
      </c>
      <c r="E27" s="34">
        <v>203</v>
      </c>
      <c r="F27" s="34">
        <v>522</v>
      </c>
      <c r="G27" s="34">
        <v>522</v>
      </c>
      <c r="H27" s="34">
        <v>526</v>
      </c>
      <c r="I27" s="34">
        <v>526</v>
      </c>
      <c r="J27" s="34">
        <v>497</v>
      </c>
      <c r="K27" s="34">
        <v>497</v>
      </c>
      <c r="L27" s="34">
        <v>464</v>
      </c>
      <c r="M27" s="34">
        <v>464</v>
      </c>
      <c r="N27" s="34">
        <v>429</v>
      </c>
      <c r="O27" s="34">
        <v>429</v>
      </c>
      <c r="P27" s="33">
        <v>287</v>
      </c>
      <c r="Q27" s="34">
        <v>567</v>
      </c>
      <c r="R27" s="34">
        <v>751</v>
      </c>
      <c r="S27" s="34">
        <v>515</v>
      </c>
      <c r="T27" s="34">
        <v>516</v>
      </c>
      <c r="U27" s="34">
        <v>833</v>
      </c>
      <c r="V27" s="34">
        <v>640</v>
      </c>
      <c r="W27" s="34">
        <v>582</v>
      </c>
      <c r="X27" s="35">
        <v>734</v>
      </c>
      <c r="Y27" s="36">
        <f>SUM(B27:X27)</f>
        <v>12250</v>
      </c>
      <c r="Z27" s="2">
        <f>((Y25*1000)/Y27)/7</f>
        <v>59.283102040816331</v>
      </c>
    </row>
    <row r="28" spans="1:32" s="2" customFormat="1" ht="33" customHeight="1" x14ac:dyDescent="0.35">
      <c r="A28" s="95" t="s">
        <v>21</v>
      </c>
      <c r="B28" s="37">
        <f>((B27*B26)*7/1000-B18-B19)/3</f>
        <v>34.818666666666672</v>
      </c>
      <c r="C28" s="38">
        <f t="shared" ref="C28:X28" si="4">((C27*C26)*7/1000-C18-C19)/3</f>
        <v>54.381333333333338</v>
      </c>
      <c r="D28" s="38">
        <f t="shared" si="4"/>
        <v>65.706333333333333</v>
      </c>
      <c r="E28" s="38">
        <f t="shared" si="4"/>
        <v>17.656833333333335</v>
      </c>
      <c r="F28" s="38">
        <f t="shared" si="4"/>
        <v>44.879999999999995</v>
      </c>
      <c r="G28" s="38">
        <f t="shared" si="4"/>
        <v>44.879999999999995</v>
      </c>
      <c r="H28" s="38">
        <f t="shared" si="4"/>
        <v>43.279333333333341</v>
      </c>
      <c r="I28" s="38">
        <f t="shared" si="4"/>
        <v>43.279333333333341</v>
      </c>
      <c r="J28" s="38">
        <f t="shared" si="4"/>
        <v>41.040500000000002</v>
      </c>
      <c r="K28" s="38">
        <f t="shared" si="4"/>
        <v>40.394000000000013</v>
      </c>
      <c r="L28" s="38">
        <f t="shared" si="4"/>
        <v>37.186666666666667</v>
      </c>
      <c r="M28" s="38">
        <f t="shared" si="4"/>
        <v>37.186666666666667</v>
      </c>
      <c r="N28" s="38">
        <f t="shared" si="4"/>
        <v>33.856999999999992</v>
      </c>
      <c r="O28" s="38">
        <f t="shared" si="4"/>
        <v>33.856999999999992</v>
      </c>
      <c r="P28" s="37">
        <f t="shared" si="4"/>
        <v>26.723833333333332</v>
      </c>
      <c r="Q28" s="38">
        <f t="shared" si="4"/>
        <v>51.820833333333326</v>
      </c>
      <c r="R28" s="38">
        <f t="shared" si="4"/>
        <v>65.959000000000017</v>
      </c>
      <c r="S28" s="38">
        <f t="shared" si="4"/>
        <v>44.1</v>
      </c>
      <c r="T28" s="38">
        <f t="shared" si="4"/>
        <v>44.173333333333339</v>
      </c>
      <c r="U28" s="38">
        <f t="shared" si="4"/>
        <v>69.343000000000004</v>
      </c>
      <c r="V28" s="38">
        <f t="shared" si="4"/>
        <v>51.746666666666648</v>
      </c>
      <c r="W28" s="38">
        <f t="shared" si="4"/>
        <v>45.872666666666667</v>
      </c>
      <c r="X28" s="39">
        <f t="shared" si="4"/>
        <v>56.765666666666675</v>
      </c>
      <c r="Y28" s="40"/>
    </row>
    <row r="29" spans="1:32" ht="33.75" customHeight="1" x14ac:dyDescent="0.35">
      <c r="A29" s="96" t="s">
        <v>22</v>
      </c>
      <c r="B29" s="41">
        <f t="shared" ref="B29:C29" si="5">((B27*B26)*7)/1000</f>
        <v>166.65600000000001</v>
      </c>
      <c r="C29" s="42">
        <f t="shared" si="5"/>
        <v>261.74400000000003</v>
      </c>
      <c r="D29" s="42">
        <f>((D27*D26)*7)/1000</f>
        <v>319.31900000000002</v>
      </c>
      <c r="E29" s="42">
        <f>((E27*E26)*7)/1000</f>
        <v>85.970500000000001</v>
      </c>
      <c r="F29" s="42">
        <f t="shared" ref="F29:G29" si="6">((F27*F26)*7)/1000</f>
        <v>219.24</v>
      </c>
      <c r="G29" s="42">
        <f t="shared" si="6"/>
        <v>219.24</v>
      </c>
      <c r="H29" s="42">
        <f>((H27*H26)*7)/1000</f>
        <v>217.238</v>
      </c>
      <c r="I29" s="42">
        <f t="shared" ref="I29:L29" si="7">((I27*I26)*7)/1000</f>
        <v>217.238</v>
      </c>
      <c r="J29" s="42">
        <f t="shared" si="7"/>
        <v>203.5215</v>
      </c>
      <c r="K29" s="42">
        <f t="shared" si="7"/>
        <v>201.78200000000001</v>
      </c>
      <c r="L29" s="42">
        <f t="shared" si="7"/>
        <v>186.76</v>
      </c>
      <c r="M29" s="42">
        <f>((M27*M26)*7)/1000</f>
        <v>186.76</v>
      </c>
      <c r="N29" s="42">
        <f>((N27*N26)*7)/1000</f>
        <v>171.17099999999999</v>
      </c>
      <c r="O29" s="42">
        <f t="shared" ref="O29" si="8">((O27*O26)*7)/1000</f>
        <v>171.17099999999999</v>
      </c>
      <c r="P29" s="41">
        <f>((P27*P26)*7)/1000</f>
        <v>127.5715</v>
      </c>
      <c r="Q29" s="42">
        <f>((Q27*Q26)*7)/1000</f>
        <v>248.0625</v>
      </c>
      <c r="R29" s="42">
        <f t="shared" ref="R29:X29" si="9">((R27*R26)*7)/1000</f>
        <v>320.67700000000002</v>
      </c>
      <c r="S29" s="42">
        <f t="shared" si="9"/>
        <v>216.3</v>
      </c>
      <c r="T29" s="43">
        <f t="shared" si="9"/>
        <v>216.72</v>
      </c>
      <c r="U29" s="43">
        <f t="shared" si="9"/>
        <v>344.029</v>
      </c>
      <c r="V29" s="43">
        <f t="shared" si="9"/>
        <v>259.83999999999997</v>
      </c>
      <c r="W29" s="43">
        <f t="shared" si="9"/>
        <v>232.21799999999999</v>
      </c>
      <c r="X29" s="44">
        <f t="shared" si="9"/>
        <v>290.29700000000003</v>
      </c>
      <c r="Y29" s="45"/>
    </row>
    <row r="30" spans="1:32" ht="33.75" customHeight="1" thickBot="1" x14ac:dyDescent="0.4">
      <c r="A30" s="97" t="s">
        <v>23</v>
      </c>
      <c r="B30" s="46">
        <f t="shared" ref="B30:C30" si="10">+(B25/B27)/7*1000</f>
        <v>62</v>
      </c>
      <c r="C30" s="47">
        <f t="shared" si="10"/>
        <v>61.500000000000007</v>
      </c>
      <c r="D30" s="47">
        <f>+(D25/D27)/7*1000</f>
        <v>60.500000000000007</v>
      </c>
      <c r="E30" s="47">
        <f t="shared" ref="E30:G30" si="11">+(E25/E27)/7*1000</f>
        <v>60.500000000000014</v>
      </c>
      <c r="F30" s="47">
        <f t="shared" si="11"/>
        <v>60</v>
      </c>
      <c r="G30" s="47">
        <f t="shared" si="11"/>
        <v>60</v>
      </c>
      <c r="H30" s="47">
        <f>+(H25/H27)/7*1000</f>
        <v>59.000000000000007</v>
      </c>
      <c r="I30" s="47">
        <f t="shared" ref="I30:O30" si="12">+(I25/I27)/7*1000</f>
        <v>59.000000000000007</v>
      </c>
      <c r="J30" s="47">
        <f t="shared" si="12"/>
        <v>58.500000000000007</v>
      </c>
      <c r="K30" s="47">
        <f t="shared" si="12"/>
        <v>58</v>
      </c>
      <c r="L30" s="47">
        <f t="shared" si="12"/>
        <v>57.499999999999993</v>
      </c>
      <c r="M30" s="47">
        <f t="shared" si="12"/>
        <v>57.499999999999993</v>
      </c>
      <c r="N30" s="47">
        <f t="shared" si="12"/>
        <v>56.999999999999993</v>
      </c>
      <c r="O30" s="47">
        <f t="shared" si="12"/>
        <v>56.999999999999993</v>
      </c>
      <c r="P30" s="46">
        <f>+(P25/P27)/7*1000</f>
        <v>63.499999999999986</v>
      </c>
      <c r="Q30" s="47">
        <f t="shared" ref="Q30:X30" si="13">+(Q25/Q27)/7*1000</f>
        <v>62.499999999999993</v>
      </c>
      <c r="R30" s="47">
        <f t="shared" si="13"/>
        <v>61.000000000000007</v>
      </c>
      <c r="S30" s="47">
        <f t="shared" si="13"/>
        <v>60</v>
      </c>
      <c r="T30" s="47">
        <f t="shared" si="13"/>
        <v>60.000000000000007</v>
      </c>
      <c r="U30" s="47">
        <f t="shared" si="13"/>
        <v>59.000000000000014</v>
      </c>
      <c r="V30" s="47">
        <f t="shared" si="13"/>
        <v>57.999999999999979</v>
      </c>
      <c r="W30" s="47">
        <f t="shared" si="13"/>
        <v>57</v>
      </c>
      <c r="X30" s="48">
        <f t="shared" si="13"/>
        <v>56.5</v>
      </c>
      <c r="Y30" s="49"/>
    </row>
    <row r="31" spans="1:32" ht="33.75" customHeight="1" x14ac:dyDescent="0.35">
      <c r="A31" s="50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</row>
    <row r="32" spans="1:32" ht="33.75" customHeight="1" x14ac:dyDescent="0.35">
      <c r="A32" s="50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0"/>
    </row>
    <row r="33" spans="1:30" ht="33.75" customHeight="1" x14ac:dyDescent="0.35">
      <c r="A33" s="50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0"/>
    </row>
    <row r="34" spans="1:30" ht="33.75" customHeight="1" x14ac:dyDescent="0.35">
      <c r="A34" s="50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0"/>
    </row>
    <row r="35" spans="1:30" s="2" customFormat="1" ht="33.75" customHeight="1" thickBot="1" x14ac:dyDescent="0.4"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3"/>
    </row>
    <row r="36" spans="1:30" ht="33.75" customHeight="1" x14ac:dyDescent="0.35">
      <c r="A36" s="88" t="s">
        <v>24</v>
      </c>
      <c r="B36" s="300" t="s">
        <v>8</v>
      </c>
      <c r="C36" s="301"/>
      <c r="D36" s="301"/>
      <c r="E36" s="301"/>
      <c r="F36" s="301"/>
      <c r="G36" s="301"/>
      <c r="H36" s="295"/>
      <c r="I36" s="99"/>
      <c r="J36" s="53" t="s">
        <v>26</v>
      </c>
      <c r="K36" s="107"/>
      <c r="L36" s="301" t="s">
        <v>8</v>
      </c>
      <c r="M36" s="301"/>
      <c r="N36" s="301"/>
      <c r="O36" s="301"/>
      <c r="P36" s="295"/>
      <c r="Q36" s="111"/>
      <c r="R36" s="54"/>
      <c r="S36" s="54"/>
      <c r="T36" s="3"/>
      <c r="U36" s="3"/>
      <c r="V36" s="55"/>
      <c r="W36" s="3"/>
      <c r="X36" s="54"/>
      <c r="Y36" s="54"/>
      <c r="Z36" s="54"/>
      <c r="AA36" s="3"/>
    </row>
    <row r="37" spans="1:30" ht="33.75" customHeight="1" x14ac:dyDescent="0.35">
      <c r="A37" s="89" t="s">
        <v>27</v>
      </c>
      <c r="B37" s="98"/>
      <c r="C37" s="15"/>
      <c r="D37" s="15"/>
      <c r="E37" s="15"/>
      <c r="F37" s="15"/>
      <c r="G37" s="15"/>
      <c r="H37" s="15"/>
      <c r="I37" s="100" t="s">
        <v>10</v>
      </c>
      <c r="K37" s="108"/>
      <c r="L37" s="98"/>
      <c r="M37" s="15"/>
      <c r="N37" s="15"/>
      <c r="O37" s="15"/>
      <c r="P37" s="15"/>
      <c r="Q37" s="100" t="s">
        <v>10</v>
      </c>
      <c r="R37" s="57"/>
      <c r="S37" s="57"/>
      <c r="T37" s="58"/>
      <c r="U37" s="3"/>
      <c r="V37" s="3"/>
      <c r="W37" s="55"/>
      <c r="X37" s="3"/>
      <c r="Y37" s="54"/>
      <c r="Z37" s="54"/>
      <c r="AA37" s="54"/>
    </row>
    <row r="38" spans="1:30" ht="33.75" customHeight="1" x14ac:dyDescent="0.35">
      <c r="A38" s="90" t="s">
        <v>11</v>
      </c>
      <c r="B38" s="78">
        <v>1</v>
      </c>
      <c r="C38" s="20">
        <v>2</v>
      </c>
      <c r="D38" s="20">
        <v>3</v>
      </c>
      <c r="E38" s="20">
        <v>4</v>
      </c>
      <c r="F38" s="20">
        <v>5</v>
      </c>
      <c r="G38" s="20">
        <v>6</v>
      </c>
      <c r="H38" s="20">
        <v>7</v>
      </c>
      <c r="I38" s="100"/>
      <c r="K38" s="109" t="s">
        <v>11</v>
      </c>
      <c r="L38" s="98">
        <v>1</v>
      </c>
      <c r="M38" s="56">
        <v>2</v>
      </c>
      <c r="N38" s="56">
        <v>3</v>
      </c>
      <c r="O38" s="56">
        <v>4</v>
      </c>
      <c r="P38" s="56">
        <v>5</v>
      </c>
      <c r="Q38" s="100"/>
      <c r="R38" s="57"/>
      <c r="S38" s="57"/>
      <c r="T38" s="59"/>
      <c r="U38" s="2"/>
      <c r="V38" s="60"/>
      <c r="W38" s="60"/>
      <c r="X38" s="2"/>
      <c r="Y38" s="2"/>
      <c r="Z38" s="2"/>
      <c r="AA38" s="2"/>
    </row>
    <row r="39" spans="1:30" ht="33.75" customHeight="1" x14ac:dyDescent="0.35">
      <c r="A39" s="91" t="s">
        <v>12</v>
      </c>
      <c r="B39" s="22">
        <v>24</v>
      </c>
      <c r="C39" s="79">
        <v>49.8</v>
      </c>
      <c r="D39" s="79">
        <v>43.4</v>
      </c>
      <c r="E39" s="79">
        <v>58.3</v>
      </c>
      <c r="F39" s="79">
        <v>60</v>
      </c>
      <c r="G39" s="79">
        <v>43.8</v>
      </c>
      <c r="H39" s="79">
        <v>51.5</v>
      </c>
      <c r="I39" s="101">
        <f t="shared" ref="I39:I46" si="14">SUM(B39:H39)</f>
        <v>330.8</v>
      </c>
      <c r="J39" s="138"/>
      <c r="K39" s="91" t="s">
        <v>12</v>
      </c>
      <c r="L39" s="79">
        <v>6.9</v>
      </c>
      <c r="M39" s="79">
        <v>10.8</v>
      </c>
      <c r="N39" s="79">
        <v>20</v>
      </c>
      <c r="O39" s="79">
        <v>8.8000000000000007</v>
      </c>
      <c r="P39" s="79"/>
      <c r="Q39" s="101">
        <f t="shared" ref="Q39:Q46" si="15">SUM(L39:P39)</f>
        <v>46.5</v>
      </c>
      <c r="R39" s="2"/>
      <c r="S39" s="61"/>
      <c r="T39" s="62"/>
      <c r="U39" s="2"/>
      <c r="V39" s="60"/>
      <c r="W39" s="60"/>
      <c r="X39" s="2"/>
      <c r="Y39" s="2"/>
      <c r="Z39" s="2"/>
      <c r="AA39" s="2"/>
    </row>
    <row r="40" spans="1:30" ht="33.75" customHeight="1" x14ac:dyDescent="0.35">
      <c r="A40" s="92" t="s">
        <v>13</v>
      </c>
      <c r="B40" s="22">
        <v>24</v>
      </c>
      <c r="C40" s="79">
        <v>49.8</v>
      </c>
      <c r="D40" s="79">
        <v>43.4</v>
      </c>
      <c r="E40" s="79">
        <v>58.3</v>
      </c>
      <c r="F40" s="79">
        <v>60</v>
      </c>
      <c r="G40" s="79">
        <v>43.8</v>
      </c>
      <c r="H40" s="79">
        <v>51.5</v>
      </c>
      <c r="I40" s="101">
        <f t="shared" si="14"/>
        <v>330.8</v>
      </c>
      <c r="J40" s="2"/>
      <c r="K40" s="92" t="s">
        <v>13</v>
      </c>
      <c r="L40" s="79">
        <v>6.9</v>
      </c>
      <c r="M40" s="79">
        <v>10.8</v>
      </c>
      <c r="N40" s="79">
        <v>20</v>
      </c>
      <c r="O40" s="79">
        <v>8.8000000000000007</v>
      </c>
      <c r="P40" s="79"/>
      <c r="Q40" s="101">
        <f t="shared" si="15"/>
        <v>46.5</v>
      </c>
      <c r="R40" s="2"/>
      <c r="S40" s="61"/>
      <c r="T40" s="59"/>
      <c r="U40" s="2"/>
      <c r="V40" s="60"/>
      <c r="W40" s="60"/>
      <c r="X40" s="2"/>
      <c r="Y40" s="2"/>
      <c r="Z40" s="2"/>
      <c r="AA40" s="2"/>
    </row>
    <row r="41" spans="1:30" ht="33.75" customHeight="1" x14ac:dyDescent="0.35">
      <c r="A41" s="91" t="s">
        <v>14</v>
      </c>
      <c r="B41" s="80"/>
      <c r="C41" s="23"/>
      <c r="D41" s="23"/>
      <c r="E41" s="23"/>
      <c r="F41" s="23"/>
      <c r="G41" s="23"/>
      <c r="H41" s="23"/>
      <c r="I41" s="101">
        <f t="shared" si="14"/>
        <v>0</v>
      </c>
      <c r="J41" s="2"/>
      <c r="K41" s="91" t="s">
        <v>14</v>
      </c>
      <c r="L41" s="79"/>
      <c r="M41" s="79"/>
      <c r="N41" s="79"/>
      <c r="O41" s="79"/>
      <c r="P41" s="23"/>
      <c r="Q41" s="101">
        <f t="shared" si="15"/>
        <v>0</v>
      </c>
      <c r="R41" s="2"/>
      <c r="S41" s="61"/>
      <c r="T41" s="52"/>
      <c r="U41" s="2"/>
      <c r="V41" s="60"/>
      <c r="W41" s="60"/>
      <c r="X41" s="2"/>
      <c r="Y41" s="2"/>
      <c r="Z41" s="2"/>
      <c r="AA41" s="2"/>
    </row>
    <row r="42" spans="1:30" ht="33.75" customHeight="1" x14ac:dyDescent="0.35">
      <c r="A42" s="92" t="s">
        <v>15</v>
      </c>
      <c r="B42" s="79">
        <v>27.283333333333331</v>
      </c>
      <c r="C42" s="79">
        <v>55.67199999999999</v>
      </c>
      <c r="D42" s="79">
        <v>47.385333333333328</v>
      </c>
      <c r="E42" s="79">
        <v>61.371000000000002</v>
      </c>
      <c r="F42" s="79">
        <v>62.255999999999993</v>
      </c>
      <c r="G42" s="79">
        <v>44.924166666666657</v>
      </c>
      <c r="H42" s="79">
        <v>51.301166666666667</v>
      </c>
      <c r="I42" s="101">
        <f t="shared" si="14"/>
        <v>350.19300000000004</v>
      </c>
      <c r="J42" s="2"/>
      <c r="K42" s="92" t="s">
        <v>15</v>
      </c>
      <c r="L42" s="79">
        <v>7.3</v>
      </c>
      <c r="M42" s="79">
        <v>11.3</v>
      </c>
      <c r="N42" s="79">
        <v>20.9</v>
      </c>
      <c r="O42" s="79">
        <v>8.4</v>
      </c>
      <c r="P42" s="79"/>
      <c r="Q42" s="101">
        <f t="shared" si="15"/>
        <v>47.9</v>
      </c>
      <c r="R42" s="2"/>
      <c r="S42" s="61"/>
      <c r="T42" s="52"/>
      <c r="U42" s="2"/>
      <c r="V42" s="60"/>
      <c r="W42" s="60"/>
      <c r="X42" s="2"/>
      <c r="Y42" s="2"/>
      <c r="Z42" s="2"/>
      <c r="AA42" s="2"/>
    </row>
    <row r="43" spans="1:30" ht="33.75" customHeight="1" x14ac:dyDescent="0.35">
      <c r="A43" s="91" t="s">
        <v>16</v>
      </c>
      <c r="B43" s="79">
        <v>27.283333333333331</v>
      </c>
      <c r="C43" s="79">
        <v>55.67199999999999</v>
      </c>
      <c r="D43" s="79">
        <v>47.385333333333328</v>
      </c>
      <c r="E43" s="79">
        <v>61.371000000000002</v>
      </c>
      <c r="F43" s="79">
        <v>62.255999999999993</v>
      </c>
      <c r="G43" s="79">
        <v>44.924166666666657</v>
      </c>
      <c r="H43" s="79">
        <v>51.301166666666667</v>
      </c>
      <c r="I43" s="101">
        <f t="shared" si="14"/>
        <v>350.19300000000004</v>
      </c>
      <c r="J43" s="2"/>
      <c r="K43" s="91" t="s">
        <v>16</v>
      </c>
      <c r="L43" s="79">
        <v>7.3</v>
      </c>
      <c r="M43" s="79">
        <v>11.3</v>
      </c>
      <c r="N43" s="79">
        <v>20.9</v>
      </c>
      <c r="O43" s="79">
        <v>8.4</v>
      </c>
      <c r="P43" s="79"/>
      <c r="Q43" s="101">
        <f t="shared" si="15"/>
        <v>47.9</v>
      </c>
      <c r="R43" s="2"/>
      <c r="S43" s="61"/>
      <c r="T43" s="52"/>
      <c r="U43" s="2"/>
      <c r="V43" s="60"/>
      <c r="W43" s="60"/>
      <c r="X43" s="2"/>
      <c r="Y43" s="2"/>
      <c r="Z43" s="2"/>
      <c r="AA43" s="2"/>
    </row>
    <row r="44" spans="1:30" ht="33.75" customHeight="1" x14ac:dyDescent="0.35">
      <c r="A44" s="92" t="s">
        <v>17</v>
      </c>
      <c r="B44" s="79"/>
      <c r="C44" s="79"/>
      <c r="D44" s="79"/>
      <c r="E44" s="79"/>
      <c r="F44" s="79"/>
      <c r="G44" s="79"/>
      <c r="H44" s="79"/>
      <c r="I44" s="101">
        <f t="shared" si="14"/>
        <v>0</v>
      </c>
      <c r="J44" s="2"/>
      <c r="K44" s="92" t="s">
        <v>17</v>
      </c>
      <c r="L44" s="79"/>
      <c r="M44" s="79"/>
      <c r="N44" s="79"/>
      <c r="O44" s="79"/>
      <c r="P44" s="79"/>
      <c r="Q44" s="101">
        <f t="shared" si="15"/>
        <v>0</v>
      </c>
      <c r="R44" s="2"/>
      <c r="S44" s="61"/>
      <c r="T44" s="52"/>
      <c r="U44" s="2"/>
      <c r="V44" s="60"/>
      <c r="W44" s="60"/>
      <c r="X44" s="2"/>
      <c r="Y44" s="2"/>
      <c r="Z44" s="2"/>
      <c r="AA44" s="2"/>
    </row>
    <row r="45" spans="1:30" ht="33.75" customHeight="1" x14ac:dyDescent="0.35">
      <c r="A45" s="91" t="s">
        <v>18</v>
      </c>
      <c r="B45" s="79">
        <v>27.283333333333331</v>
      </c>
      <c r="C45" s="79">
        <v>55.67199999999999</v>
      </c>
      <c r="D45" s="79">
        <v>47.385333333333328</v>
      </c>
      <c r="E45" s="79">
        <v>61.371000000000002</v>
      </c>
      <c r="F45" s="79">
        <v>62.255999999999993</v>
      </c>
      <c r="G45" s="79">
        <v>44.924166666666657</v>
      </c>
      <c r="H45" s="79">
        <v>51.301166666666667</v>
      </c>
      <c r="I45" s="101">
        <f t="shared" si="14"/>
        <v>350.19300000000004</v>
      </c>
      <c r="J45" s="2"/>
      <c r="K45" s="91" t="s">
        <v>18</v>
      </c>
      <c r="L45" s="79">
        <v>7.4</v>
      </c>
      <c r="M45" s="79">
        <v>11.3</v>
      </c>
      <c r="N45" s="79">
        <v>21</v>
      </c>
      <c r="O45" s="79">
        <v>8.4</v>
      </c>
      <c r="P45" s="79"/>
      <c r="Q45" s="101">
        <f t="shared" si="15"/>
        <v>48.1</v>
      </c>
      <c r="R45" s="2"/>
      <c r="S45" s="61"/>
      <c r="T45" s="52"/>
      <c r="U45" s="2"/>
      <c r="V45" s="60"/>
      <c r="W45" s="60"/>
      <c r="X45" s="2"/>
      <c r="Y45" s="2"/>
      <c r="Z45" s="2"/>
      <c r="AA45" s="2"/>
    </row>
    <row r="46" spans="1:30" ht="33.75" customHeight="1" x14ac:dyDescent="0.35">
      <c r="A46" s="92" t="s">
        <v>10</v>
      </c>
      <c r="B46" s="81">
        <f t="shared" ref="B46:H46" si="16">SUM(B39:B45)</f>
        <v>129.85</v>
      </c>
      <c r="C46" s="27">
        <f t="shared" si="16"/>
        <v>266.61599999999999</v>
      </c>
      <c r="D46" s="27">
        <f t="shared" si="16"/>
        <v>228.95599999999999</v>
      </c>
      <c r="E46" s="27">
        <f t="shared" si="16"/>
        <v>300.71300000000002</v>
      </c>
      <c r="F46" s="27">
        <f t="shared" si="16"/>
        <v>306.76799999999997</v>
      </c>
      <c r="G46" s="27">
        <f t="shared" si="16"/>
        <v>222.37249999999995</v>
      </c>
      <c r="H46" s="27">
        <f t="shared" si="16"/>
        <v>256.90350000000001</v>
      </c>
      <c r="I46" s="101">
        <f t="shared" si="14"/>
        <v>1712.1790000000001</v>
      </c>
      <c r="K46" s="77" t="s">
        <v>10</v>
      </c>
      <c r="L46" s="81">
        <f>SUM(L39:L45)</f>
        <v>35.800000000000004</v>
      </c>
      <c r="M46" s="27">
        <f>SUM(M39:M45)</f>
        <v>55.5</v>
      </c>
      <c r="N46" s="27">
        <f>SUM(N39:N45)</f>
        <v>102.8</v>
      </c>
      <c r="O46" s="27">
        <f>SUM(O39:O45)</f>
        <v>42.8</v>
      </c>
      <c r="P46" s="27">
        <f>SUM(P39:P45)</f>
        <v>0</v>
      </c>
      <c r="Q46" s="101">
        <f t="shared" si="15"/>
        <v>236.90000000000003</v>
      </c>
      <c r="R46" s="61"/>
      <c r="S46" s="61"/>
      <c r="T46" s="2"/>
      <c r="U46" s="2"/>
      <c r="V46" s="2"/>
      <c r="W46" s="2"/>
      <c r="X46" s="2"/>
      <c r="Y46" s="2"/>
      <c r="Z46" s="2"/>
      <c r="AA46" s="2"/>
    </row>
    <row r="47" spans="1:30" ht="33.75" customHeight="1" x14ac:dyDescent="0.35">
      <c r="A47" s="93" t="s">
        <v>19</v>
      </c>
      <c r="B47" s="82">
        <v>70</v>
      </c>
      <c r="C47" s="30">
        <v>69</v>
      </c>
      <c r="D47" s="30">
        <v>68</v>
      </c>
      <c r="E47" s="30">
        <v>66.5</v>
      </c>
      <c r="F47" s="30">
        <v>66</v>
      </c>
      <c r="G47" s="30">
        <v>65.5</v>
      </c>
      <c r="H47" s="30">
        <v>64.5</v>
      </c>
      <c r="I47" s="102">
        <f>+((I46/I48)/7)*1000</f>
        <v>66.793282359366458</v>
      </c>
      <c r="K47" s="110" t="s">
        <v>19</v>
      </c>
      <c r="L47" s="82">
        <v>72</v>
      </c>
      <c r="M47" s="30">
        <v>72</v>
      </c>
      <c r="N47" s="30">
        <v>72</v>
      </c>
      <c r="O47" s="30">
        <v>72</v>
      </c>
      <c r="P47" s="30"/>
      <c r="Q47" s="102">
        <f>+((Q46/Q48)/7)*1000</f>
        <v>72.006079027355639</v>
      </c>
      <c r="R47" s="63"/>
      <c r="S47" s="63"/>
    </row>
    <row r="48" spans="1:30" ht="33.75" customHeight="1" x14ac:dyDescent="0.35">
      <c r="A48" s="94" t="s">
        <v>20</v>
      </c>
      <c r="B48" s="83">
        <v>265</v>
      </c>
      <c r="C48" s="34">
        <v>552</v>
      </c>
      <c r="D48" s="34">
        <v>481</v>
      </c>
      <c r="E48" s="34">
        <v>646</v>
      </c>
      <c r="F48" s="34">
        <v>664</v>
      </c>
      <c r="G48" s="34">
        <v>485</v>
      </c>
      <c r="H48" s="34">
        <v>569</v>
      </c>
      <c r="I48" s="103">
        <f>SUM(B48:H48)</f>
        <v>3662</v>
      </c>
      <c r="J48" s="64"/>
      <c r="K48" s="94" t="s">
        <v>20</v>
      </c>
      <c r="L48" s="106">
        <v>71</v>
      </c>
      <c r="M48" s="65">
        <v>110</v>
      </c>
      <c r="N48" s="65">
        <v>204</v>
      </c>
      <c r="O48" s="65">
        <v>85</v>
      </c>
      <c r="P48" s="65"/>
      <c r="Q48" s="112">
        <f>SUM(L48:P48)</f>
        <v>470</v>
      </c>
      <c r="R48" s="66"/>
      <c r="S48" s="66"/>
    </row>
    <row r="49" spans="1:30" ht="33.75" customHeight="1" x14ac:dyDescent="0.35">
      <c r="A49" s="95" t="s">
        <v>21</v>
      </c>
      <c r="B49" s="84">
        <f t="shared" ref="B49:H49" si="17">((B48*B47)*7/1000-B39-B40)/3</f>
        <v>27.283333333333331</v>
      </c>
      <c r="C49" s="38">
        <f t="shared" si="17"/>
        <v>55.67199999999999</v>
      </c>
      <c r="D49" s="38">
        <f t="shared" si="17"/>
        <v>47.385333333333328</v>
      </c>
      <c r="E49" s="38">
        <f t="shared" si="17"/>
        <v>61.371000000000002</v>
      </c>
      <c r="F49" s="38">
        <f t="shared" si="17"/>
        <v>62.255999999999993</v>
      </c>
      <c r="G49" s="38">
        <f t="shared" si="17"/>
        <v>44.924166666666657</v>
      </c>
      <c r="H49" s="38">
        <f t="shared" si="17"/>
        <v>51.301166666666667</v>
      </c>
      <c r="I49" s="104">
        <f>((I46*1000)/I48)/7</f>
        <v>66.793282359366472</v>
      </c>
      <c r="K49" s="95" t="s">
        <v>21</v>
      </c>
      <c r="L49" s="84">
        <f t="shared" ref="L49:P49" si="18">((L48*L47)*7/1000-L39-L40)/3</f>
        <v>7.3280000000000003</v>
      </c>
      <c r="M49" s="38">
        <f t="shared" si="18"/>
        <v>11.280000000000001</v>
      </c>
      <c r="N49" s="38">
        <f t="shared" si="18"/>
        <v>20.938666666666666</v>
      </c>
      <c r="O49" s="38">
        <f t="shared" si="18"/>
        <v>8.4133333333333358</v>
      </c>
      <c r="P49" s="38">
        <f t="shared" si="18"/>
        <v>0</v>
      </c>
      <c r="Q49" s="113">
        <f>((Q46*1000)/Q48)/7</f>
        <v>72.006079027355639</v>
      </c>
      <c r="R49" s="66"/>
      <c r="S49" s="66"/>
    </row>
    <row r="50" spans="1:30" ht="33.75" customHeight="1" x14ac:dyDescent="0.35">
      <c r="A50" s="96" t="s">
        <v>22</v>
      </c>
      <c r="B50" s="85">
        <f t="shared" ref="B50:H50" si="19">((B48*B47)*7)/1000</f>
        <v>129.85</v>
      </c>
      <c r="C50" s="42">
        <f t="shared" si="19"/>
        <v>266.61599999999999</v>
      </c>
      <c r="D50" s="42">
        <f t="shared" si="19"/>
        <v>228.95599999999999</v>
      </c>
      <c r="E50" s="42">
        <f t="shared" si="19"/>
        <v>300.71300000000002</v>
      </c>
      <c r="F50" s="42">
        <f t="shared" si="19"/>
        <v>306.76799999999997</v>
      </c>
      <c r="G50" s="42">
        <f t="shared" si="19"/>
        <v>222.3725</v>
      </c>
      <c r="H50" s="42">
        <f t="shared" si="19"/>
        <v>256.90350000000001</v>
      </c>
      <c r="I50" s="87"/>
      <c r="K50" s="96" t="s">
        <v>22</v>
      </c>
      <c r="L50" s="85">
        <f>((L48*L47)*7)/1000</f>
        <v>35.783999999999999</v>
      </c>
      <c r="M50" s="42">
        <f>((M48*M47)*7)/1000</f>
        <v>55.44</v>
      </c>
      <c r="N50" s="42">
        <f>((N48*N47)*7)/1000</f>
        <v>102.816</v>
      </c>
      <c r="O50" s="42">
        <f>((O48*O47)*7)/1000</f>
        <v>42.84</v>
      </c>
      <c r="P50" s="42">
        <f>((P48*P47)*7)/1000</f>
        <v>0</v>
      </c>
      <c r="Q50" s="114"/>
    </row>
    <row r="51" spans="1:30" ht="33.75" customHeight="1" thickBot="1" x14ac:dyDescent="0.4">
      <c r="A51" s="97" t="s">
        <v>23</v>
      </c>
      <c r="B51" s="86">
        <f t="shared" ref="B51:H51" si="20">+(B46/B48)/7*1000</f>
        <v>69.999999999999986</v>
      </c>
      <c r="C51" s="47">
        <f t="shared" si="20"/>
        <v>68.999999999999986</v>
      </c>
      <c r="D51" s="47">
        <f t="shared" si="20"/>
        <v>67.999999999999986</v>
      </c>
      <c r="E51" s="47">
        <f t="shared" si="20"/>
        <v>66.5</v>
      </c>
      <c r="F51" s="47">
        <f t="shared" si="20"/>
        <v>65.999999999999986</v>
      </c>
      <c r="G51" s="47">
        <f t="shared" si="20"/>
        <v>65.499999999999986</v>
      </c>
      <c r="H51" s="47">
        <f t="shared" si="20"/>
        <v>64.5</v>
      </c>
      <c r="I51" s="105"/>
      <c r="J51" s="50"/>
      <c r="K51" s="97" t="s">
        <v>23</v>
      </c>
      <c r="L51" s="86">
        <f>+(L46/L48)/7*1000</f>
        <v>72.032193158953731</v>
      </c>
      <c r="M51" s="47">
        <f>+(M46/M48)/7*1000</f>
        <v>72.077922077922068</v>
      </c>
      <c r="N51" s="47">
        <f>+(N46/N48)/7*1000</f>
        <v>71.988795518207283</v>
      </c>
      <c r="O51" s="47">
        <f>+(O46/O48)/7*1000</f>
        <v>71.932773109243698</v>
      </c>
      <c r="P51" s="47" t="e">
        <f>+(P46/P48)/7*1000</f>
        <v>#DIV/0!</v>
      </c>
      <c r="Q51" s="48"/>
      <c r="R51" s="51"/>
      <c r="S51" s="51"/>
    </row>
    <row r="52" spans="1:30" ht="33.75" customHeight="1" x14ac:dyDescent="0.35">
      <c r="A52" s="50"/>
      <c r="B52" s="13"/>
      <c r="C52" s="13"/>
      <c r="D52" s="13"/>
      <c r="E52" s="13"/>
      <c r="F52" s="13"/>
      <c r="G52" s="13"/>
      <c r="H52" s="50"/>
      <c r="I52" s="50"/>
      <c r="J52" s="50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2"/>
      <c r="V52" s="2"/>
      <c r="W52" s="2"/>
      <c r="X52" s="2"/>
      <c r="Y52" s="2"/>
    </row>
    <row r="53" spans="1:30" ht="33.75" customHeight="1" x14ac:dyDescent="0.35">
      <c r="A53" s="50"/>
      <c r="B53" s="51"/>
      <c r="C53" s="51"/>
      <c r="D53" s="51"/>
      <c r="E53" s="51"/>
      <c r="F53" s="51"/>
      <c r="G53" s="51"/>
      <c r="H53" s="50"/>
      <c r="I53" s="50"/>
      <c r="J53" s="51"/>
      <c r="K53" s="51"/>
      <c r="L53" s="51"/>
      <c r="M53" s="51"/>
      <c r="N53" s="51"/>
      <c r="O53" s="51"/>
      <c r="P53" s="51"/>
      <c r="Q53" s="51"/>
      <c r="R53" s="52"/>
      <c r="S53" s="52"/>
      <c r="T53" s="52"/>
      <c r="U53" s="2"/>
      <c r="V53" s="2"/>
      <c r="W53" s="2"/>
      <c r="X53" s="2"/>
      <c r="AB53" s="3"/>
    </row>
    <row r="54" spans="1:30" ht="33.75" customHeight="1" thickBot="1" x14ac:dyDescent="0.4">
      <c r="A54" s="67"/>
      <c r="B54" s="68"/>
      <c r="C54" s="68"/>
      <c r="D54" s="68"/>
      <c r="E54" s="68"/>
      <c r="F54" s="68"/>
      <c r="G54" s="68"/>
      <c r="H54" s="68"/>
      <c r="I54" s="68"/>
      <c r="J54" s="302"/>
      <c r="K54" s="302"/>
      <c r="L54" s="68"/>
      <c r="M54" s="68"/>
      <c r="N54" s="68"/>
      <c r="O54" s="69"/>
      <c r="T54" s="52"/>
      <c r="U54" s="52"/>
      <c r="V54" s="52"/>
      <c r="W54" s="2"/>
      <c r="X54" s="2"/>
      <c r="Y54" s="2"/>
      <c r="Z54" s="2"/>
      <c r="AB54" s="2"/>
      <c r="AC54" s="2"/>
      <c r="AD54" s="2"/>
    </row>
    <row r="55" spans="1:30" ht="33.75" customHeight="1" x14ac:dyDescent="0.35">
      <c r="A55" s="118" t="s">
        <v>28</v>
      </c>
      <c r="B55" s="300" t="s">
        <v>25</v>
      </c>
      <c r="C55" s="301"/>
      <c r="D55" s="301"/>
      <c r="E55" s="301"/>
      <c r="F55" s="295"/>
      <c r="G55" s="115"/>
      <c r="H55" s="70"/>
      <c r="I55" s="70"/>
      <c r="J55" s="71"/>
      <c r="K55" s="71"/>
      <c r="T55" s="52"/>
      <c r="U55" s="52"/>
      <c r="V55" s="52"/>
      <c r="W55" s="2"/>
      <c r="X55" s="2"/>
      <c r="Y55" s="2"/>
      <c r="Z55" s="2"/>
      <c r="AB55" s="2"/>
      <c r="AC55" s="2"/>
      <c r="AD55" s="2"/>
    </row>
    <row r="56" spans="1:30" ht="33.75" customHeight="1" x14ac:dyDescent="0.35">
      <c r="A56" s="89" t="s">
        <v>27</v>
      </c>
      <c r="B56" s="98"/>
      <c r="C56" s="15"/>
      <c r="D56" s="15"/>
      <c r="E56" s="15"/>
      <c r="F56" s="15"/>
      <c r="G56" s="100" t="s">
        <v>10</v>
      </c>
      <c r="I56" s="54"/>
      <c r="J56" s="54"/>
      <c r="K56" s="54"/>
      <c r="L56" s="54"/>
      <c r="M56" s="72"/>
      <c r="N56" s="72"/>
      <c r="O56" s="72"/>
      <c r="P56" s="54"/>
      <c r="Q56" s="54"/>
      <c r="R56" s="73"/>
      <c r="S56" s="73"/>
      <c r="T56" s="73"/>
      <c r="U56" s="2"/>
      <c r="V56" s="2"/>
      <c r="W56" s="2"/>
      <c r="X56" s="2"/>
      <c r="Z56" s="2"/>
      <c r="AA56" s="2"/>
      <c r="AB56" s="2"/>
    </row>
    <row r="57" spans="1:30" ht="33.75" customHeight="1" x14ac:dyDescent="0.35">
      <c r="A57" s="89" t="s">
        <v>11</v>
      </c>
      <c r="B57" s="98">
        <v>1</v>
      </c>
      <c r="C57" s="56">
        <v>2</v>
      </c>
      <c r="D57" s="56">
        <v>3</v>
      </c>
      <c r="E57" s="56">
        <v>4</v>
      </c>
      <c r="F57" s="56">
        <v>5</v>
      </c>
      <c r="G57" s="100"/>
      <c r="H57" s="54"/>
      <c r="I57" s="54"/>
      <c r="J57" s="54"/>
      <c r="K57" s="54"/>
      <c r="L57" s="54"/>
      <c r="M57" s="72"/>
      <c r="N57" s="72"/>
      <c r="O57" s="72"/>
      <c r="P57" s="54"/>
      <c r="Q57" s="54"/>
      <c r="R57" s="73"/>
      <c r="S57" s="73"/>
      <c r="T57" s="73"/>
      <c r="U57" s="2"/>
      <c r="V57" s="2"/>
      <c r="W57" s="2"/>
      <c r="X57" s="2"/>
      <c r="Y57" s="2"/>
      <c r="Z57" s="2"/>
      <c r="AA57" s="2"/>
      <c r="AB57" s="2"/>
    </row>
    <row r="58" spans="1:30" ht="33.75" customHeight="1" x14ac:dyDescent="0.35">
      <c r="A58" s="91" t="s">
        <v>12</v>
      </c>
      <c r="B58" s="79">
        <v>40.799999999999997</v>
      </c>
      <c r="C58" s="79">
        <v>49.9</v>
      </c>
      <c r="D58" s="79">
        <v>40.299999999999997</v>
      </c>
      <c r="E58" s="79">
        <v>37.5</v>
      </c>
      <c r="F58" s="79"/>
      <c r="G58" s="101">
        <f t="shared" ref="G58:G65" si="21">SUM(B58:F58)</f>
        <v>168.5</v>
      </c>
      <c r="H58" s="74"/>
      <c r="I58" s="2"/>
      <c r="J58" s="54"/>
      <c r="K58" s="54"/>
      <c r="L58" s="54"/>
      <c r="M58" s="72"/>
      <c r="N58" s="72"/>
      <c r="O58" s="72"/>
      <c r="P58" s="54"/>
      <c r="Q58" s="54"/>
      <c r="R58" s="73"/>
      <c r="S58" s="73"/>
      <c r="T58" s="73"/>
      <c r="U58" s="2"/>
      <c r="V58" s="2"/>
      <c r="W58" s="2"/>
      <c r="X58" s="2"/>
      <c r="Y58" s="2"/>
      <c r="Z58" s="2"/>
      <c r="AA58" s="2"/>
      <c r="AB58" s="2"/>
    </row>
    <row r="59" spans="1:30" ht="33.75" customHeight="1" x14ac:dyDescent="0.35">
      <c r="A59" s="92" t="s">
        <v>13</v>
      </c>
      <c r="B59" s="79">
        <v>40.799999999999997</v>
      </c>
      <c r="C59" s="79">
        <v>49.9</v>
      </c>
      <c r="D59" s="79">
        <v>40.299999999999997</v>
      </c>
      <c r="E59" s="79">
        <v>37.5</v>
      </c>
      <c r="F59" s="79"/>
      <c r="G59" s="101">
        <f t="shared" si="21"/>
        <v>168.5</v>
      </c>
      <c r="H59" s="74"/>
      <c r="I59" s="2"/>
      <c r="J59" s="54"/>
      <c r="K59" s="54"/>
      <c r="L59" s="54"/>
      <c r="M59" s="72"/>
      <c r="N59" s="72"/>
      <c r="O59" s="72"/>
      <c r="P59" s="54"/>
      <c r="Q59" s="54"/>
      <c r="R59" s="73"/>
      <c r="S59" s="73"/>
      <c r="T59" s="73"/>
      <c r="U59" s="2"/>
      <c r="V59" s="2"/>
      <c r="W59" s="2"/>
      <c r="X59" s="2"/>
      <c r="Y59" s="2"/>
      <c r="Z59" s="2"/>
      <c r="AA59" s="2"/>
      <c r="AB59" s="2"/>
    </row>
    <row r="60" spans="1:30" ht="33.75" customHeight="1" x14ac:dyDescent="0.35">
      <c r="A60" s="91" t="s">
        <v>14</v>
      </c>
      <c r="B60" s="79"/>
      <c r="C60" s="23"/>
      <c r="D60" s="23"/>
      <c r="E60" s="23"/>
      <c r="F60" s="23"/>
      <c r="G60" s="101">
        <f t="shared" si="21"/>
        <v>0</v>
      </c>
      <c r="H60" s="74"/>
      <c r="I60" s="2"/>
      <c r="J60" s="54"/>
      <c r="K60" s="54"/>
      <c r="L60" s="54"/>
      <c r="M60" s="72"/>
      <c r="N60" s="72"/>
      <c r="O60" s="72"/>
      <c r="P60" s="54"/>
      <c r="Q60" s="54"/>
      <c r="R60" s="73"/>
      <c r="S60" s="73"/>
      <c r="T60" s="73"/>
      <c r="U60" s="2"/>
      <c r="V60" s="2"/>
      <c r="W60" s="2"/>
      <c r="X60" s="2"/>
      <c r="Y60" s="2"/>
      <c r="Z60" s="2"/>
      <c r="AA60" s="2"/>
      <c r="AB60" s="2"/>
    </row>
    <row r="61" spans="1:30" ht="33.75" customHeight="1" x14ac:dyDescent="0.35">
      <c r="A61" s="92" t="s">
        <v>15</v>
      </c>
      <c r="B61" s="79">
        <v>41.6</v>
      </c>
      <c r="C61" s="79">
        <v>51.2</v>
      </c>
      <c r="D61" s="79">
        <v>41.6</v>
      </c>
      <c r="E61" s="79">
        <v>38.6</v>
      </c>
      <c r="F61" s="79"/>
      <c r="G61" s="101">
        <f t="shared" si="21"/>
        <v>173</v>
      </c>
      <c r="H61" s="74"/>
      <c r="I61" s="2"/>
      <c r="J61" s="54"/>
      <c r="K61" s="54"/>
      <c r="L61" s="54"/>
      <c r="M61" s="72"/>
      <c r="N61" s="72"/>
      <c r="O61" s="72"/>
      <c r="P61" s="54"/>
      <c r="Q61" s="54"/>
      <c r="R61" s="73"/>
      <c r="S61" s="73"/>
      <c r="T61" s="73"/>
      <c r="U61" s="3"/>
      <c r="V61" s="3"/>
      <c r="W61" s="2"/>
      <c r="X61" s="2"/>
      <c r="Y61" s="2"/>
      <c r="Z61" s="2"/>
      <c r="AA61" s="2"/>
      <c r="AB61" s="2"/>
    </row>
    <row r="62" spans="1:30" ht="33.75" customHeight="1" x14ac:dyDescent="0.35">
      <c r="A62" s="91" t="s">
        <v>16</v>
      </c>
      <c r="B62" s="79">
        <v>47</v>
      </c>
      <c r="C62" s="79">
        <v>47.8</v>
      </c>
      <c r="D62" s="79">
        <v>46.5</v>
      </c>
      <c r="E62" s="79">
        <v>31.7</v>
      </c>
      <c r="F62" s="79"/>
      <c r="G62" s="101">
        <f t="shared" si="21"/>
        <v>173</v>
      </c>
      <c r="H62" s="74"/>
      <c r="I62" s="2"/>
      <c r="J62" s="54"/>
      <c r="K62" s="54"/>
      <c r="L62" s="54"/>
      <c r="M62" s="72"/>
      <c r="N62" s="72"/>
      <c r="O62" s="72"/>
      <c r="P62" s="54"/>
      <c r="Q62" s="54"/>
      <c r="R62" s="73"/>
      <c r="S62" s="73"/>
      <c r="T62" s="73"/>
      <c r="U62" s="3"/>
      <c r="V62" s="3"/>
      <c r="W62" s="2"/>
      <c r="X62" s="2"/>
      <c r="Y62" s="2"/>
      <c r="Z62" s="2"/>
      <c r="AA62" s="2"/>
      <c r="AB62" s="2"/>
    </row>
    <row r="63" spans="1:30" ht="33.75" customHeight="1" x14ac:dyDescent="0.35">
      <c r="A63" s="92" t="s">
        <v>17</v>
      </c>
      <c r="B63" s="79"/>
      <c r="C63" s="79"/>
      <c r="D63" s="79"/>
      <c r="E63" s="79"/>
      <c r="F63" s="79"/>
      <c r="G63" s="101">
        <f t="shared" si="21"/>
        <v>0</v>
      </c>
      <c r="H63" s="74"/>
      <c r="I63" s="2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3"/>
      <c r="V63" s="3"/>
      <c r="Y63" s="2"/>
      <c r="Z63" s="2"/>
      <c r="AA63" s="2"/>
      <c r="AB63" s="2"/>
    </row>
    <row r="64" spans="1:30" ht="33.75" customHeight="1" x14ac:dyDescent="0.35">
      <c r="A64" s="91" t="s">
        <v>18</v>
      </c>
      <c r="B64" s="79">
        <v>47</v>
      </c>
      <c r="C64" s="79">
        <v>47.8</v>
      </c>
      <c r="D64" s="79">
        <v>46.5</v>
      </c>
      <c r="E64" s="79">
        <v>31.7</v>
      </c>
      <c r="F64" s="79"/>
      <c r="G64" s="101">
        <f t="shared" si="21"/>
        <v>173</v>
      </c>
      <c r="H64" s="74"/>
      <c r="I64" s="2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3"/>
      <c r="V64" s="3"/>
      <c r="Y64" s="2"/>
      <c r="Z64" s="2"/>
      <c r="AA64" s="2"/>
      <c r="AB64" s="2"/>
    </row>
    <row r="65" spans="1:28" ht="33.75" customHeight="1" x14ac:dyDescent="0.35">
      <c r="A65" s="119" t="s">
        <v>10</v>
      </c>
      <c r="B65" s="81">
        <f>SUM(B58:B64)</f>
        <v>217.2</v>
      </c>
      <c r="C65" s="27">
        <f t="shared" ref="C65:F65" si="22">SUM(C58:C64)</f>
        <v>246.60000000000002</v>
      </c>
      <c r="D65" s="27">
        <f t="shared" si="22"/>
        <v>215.2</v>
      </c>
      <c r="E65" s="27">
        <f t="shared" si="22"/>
        <v>176.99999999999997</v>
      </c>
      <c r="F65" s="27">
        <f t="shared" si="22"/>
        <v>0</v>
      </c>
      <c r="G65" s="101">
        <f t="shared" si="21"/>
        <v>856</v>
      </c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3"/>
      <c r="V65" s="3"/>
      <c r="W65" s="3"/>
      <c r="X65" s="3"/>
      <c r="Y65" s="2"/>
      <c r="Z65" s="2"/>
      <c r="AA65" s="2"/>
      <c r="AB65" s="2"/>
    </row>
    <row r="66" spans="1:28" ht="33.75" customHeight="1" x14ac:dyDescent="0.35">
      <c r="A66" s="93" t="s">
        <v>19</v>
      </c>
      <c r="B66" s="82">
        <v>77</v>
      </c>
      <c r="C66" s="30">
        <v>77</v>
      </c>
      <c r="D66" s="30">
        <v>77</v>
      </c>
      <c r="E66" s="30">
        <v>77</v>
      </c>
      <c r="F66" s="30"/>
      <c r="G66" s="102">
        <f>+((G65/G67)/7)*1000</f>
        <v>77.445037546367516</v>
      </c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3"/>
      <c r="V66" s="3"/>
      <c r="W66" s="3"/>
      <c r="X66" s="3"/>
      <c r="Y66" s="2"/>
      <c r="Z66" s="2"/>
      <c r="AA66" s="2"/>
      <c r="AB66" s="2"/>
    </row>
    <row r="67" spans="1:28" ht="33.75" customHeight="1" x14ac:dyDescent="0.35">
      <c r="A67" s="94" t="s">
        <v>20</v>
      </c>
      <c r="B67" s="106">
        <v>429</v>
      </c>
      <c r="C67" s="65">
        <v>436</v>
      </c>
      <c r="D67" s="65">
        <v>425</v>
      </c>
      <c r="E67" s="65">
        <v>289</v>
      </c>
      <c r="F67" s="65"/>
      <c r="G67" s="112">
        <f>SUM(B67:F67)</f>
        <v>1579</v>
      </c>
      <c r="I67" s="75"/>
      <c r="M67" s="3"/>
      <c r="N67" s="3"/>
      <c r="O67" s="3"/>
      <c r="P67" s="3"/>
      <c r="Q67" s="3"/>
    </row>
    <row r="68" spans="1:28" ht="33.75" customHeight="1" x14ac:dyDescent="0.35">
      <c r="A68" s="95" t="s">
        <v>21</v>
      </c>
      <c r="B68" s="84">
        <f t="shared" ref="B68:F68" si="23">((B67*B66)*7/1000-B58-B59)/3</f>
        <v>49.876999999999988</v>
      </c>
      <c r="C68" s="38">
        <f t="shared" si="23"/>
        <v>45.067999999999991</v>
      </c>
      <c r="D68" s="38">
        <f t="shared" si="23"/>
        <v>49.491666666666653</v>
      </c>
      <c r="E68" s="38">
        <f t="shared" si="23"/>
        <v>26.923666666666662</v>
      </c>
      <c r="F68" s="38">
        <f t="shared" si="23"/>
        <v>0</v>
      </c>
      <c r="G68" s="116">
        <f>((G65*1000)/G67)/7</f>
        <v>77.445037546367502</v>
      </c>
      <c r="M68" s="3"/>
      <c r="N68" s="3"/>
      <c r="O68" s="3"/>
      <c r="P68" s="3"/>
      <c r="Q68" s="3"/>
    </row>
    <row r="69" spans="1:28" ht="33.75" customHeight="1" x14ac:dyDescent="0.35">
      <c r="A69" s="96" t="s">
        <v>22</v>
      </c>
      <c r="B69" s="85">
        <f>((B67*B66)*7)/1000</f>
        <v>231.23099999999999</v>
      </c>
      <c r="C69" s="42">
        <f>((C67*C66)*7)/1000</f>
        <v>235.00399999999999</v>
      </c>
      <c r="D69" s="42">
        <f>((D67*D66)*7)/1000</f>
        <v>229.07499999999999</v>
      </c>
      <c r="E69" s="42">
        <f>((E67*E66)*7)/1000</f>
        <v>155.77099999999999</v>
      </c>
      <c r="F69" s="42">
        <f>((F67*F66)*7)/1000</f>
        <v>0</v>
      </c>
      <c r="G69" s="87"/>
      <c r="H69" s="50"/>
      <c r="Q69" s="3"/>
    </row>
    <row r="70" spans="1:28" ht="33.75" customHeight="1" thickBot="1" x14ac:dyDescent="0.4">
      <c r="A70" s="97" t="s">
        <v>23</v>
      </c>
      <c r="B70" s="86">
        <f>+(B65/B67)/7*1000</f>
        <v>72.327672327672332</v>
      </c>
      <c r="C70" s="47">
        <f>+(C65/C67)/7*1000</f>
        <v>80.799475753604199</v>
      </c>
      <c r="D70" s="47">
        <f>+(D65/D67)/7*1000</f>
        <v>72.336134453781511</v>
      </c>
      <c r="E70" s="47">
        <f>+(E65/E67)/7*1000</f>
        <v>87.493821057834893</v>
      </c>
      <c r="F70" s="47" t="e">
        <f>+(F65/F67)/7*1000</f>
        <v>#DIV/0!</v>
      </c>
      <c r="G70" s="117"/>
      <c r="Q70" s="3"/>
    </row>
    <row r="71" spans="1:28" ht="33.75" customHeight="1" x14ac:dyDescent="0.35"/>
    <row r="72" spans="1:28" ht="33.75" customHeight="1" x14ac:dyDescent="0.35">
      <c r="B72" s="54"/>
      <c r="C72" s="54"/>
      <c r="D72" s="54"/>
      <c r="E72" s="54"/>
      <c r="F72" s="54"/>
      <c r="G72" s="54"/>
      <c r="H72" s="54"/>
      <c r="I72" s="66"/>
    </row>
    <row r="73" spans="1:28" ht="33.75" customHeight="1" x14ac:dyDescent="0.35"/>
    <row r="74" spans="1:28" ht="33.75" customHeight="1" x14ac:dyDescent="0.35">
      <c r="A74" s="54"/>
      <c r="B74" s="73"/>
      <c r="C74" s="73"/>
      <c r="D74" s="73"/>
      <c r="E74" s="73"/>
      <c r="F74" s="73"/>
      <c r="G74" s="73"/>
      <c r="H74" s="54"/>
      <c r="I74" s="54"/>
      <c r="J74" s="54"/>
    </row>
    <row r="75" spans="1:28" ht="33.75" customHeight="1" x14ac:dyDescent="0.35">
      <c r="A75" s="54"/>
      <c r="B75" s="54"/>
      <c r="C75" s="54"/>
      <c r="D75" s="54"/>
      <c r="E75" s="54"/>
      <c r="F75" s="54"/>
      <c r="G75" s="54"/>
      <c r="H75" s="54"/>
      <c r="I75" s="54"/>
      <c r="J75" s="54"/>
    </row>
    <row r="76" spans="1:28" ht="33.75" customHeight="1" x14ac:dyDescent="0.35">
      <c r="A76" s="54"/>
      <c r="B76" s="54"/>
      <c r="C76" s="54"/>
      <c r="D76" s="54"/>
      <c r="E76" s="54"/>
      <c r="F76" s="54"/>
      <c r="G76" s="54"/>
      <c r="H76" s="54"/>
      <c r="I76" s="54"/>
      <c r="J76" s="54"/>
    </row>
    <row r="77" spans="1:28" ht="33.75" customHeight="1" x14ac:dyDescent="0.35">
      <c r="A77" s="54"/>
      <c r="B77" s="54"/>
      <c r="C77" s="54"/>
      <c r="D77" s="54"/>
      <c r="E77" s="54"/>
      <c r="F77" s="54"/>
      <c r="G77" s="54"/>
      <c r="H77" s="54"/>
      <c r="I77" s="54"/>
      <c r="J77" s="54"/>
    </row>
    <row r="78" spans="1:28" ht="33.75" customHeight="1" x14ac:dyDescent="0.35">
      <c r="A78" s="54"/>
      <c r="B78" s="54"/>
      <c r="C78" s="54"/>
      <c r="D78" s="54"/>
      <c r="E78" s="54"/>
      <c r="F78" s="54"/>
      <c r="G78" s="54"/>
      <c r="H78" s="54"/>
      <c r="I78" s="54"/>
      <c r="J78" s="54"/>
    </row>
    <row r="79" spans="1:28" ht="33.75" customHeight="1" x14ac:dyDescent="0.35">
      <c r="A79" s="54"/>
      <c r="B79" s="54"/>
      <c r="C79" s="54"/>
      <c r="D79" s="54"/>
      <c r="E79" s="54"/>
      <c r="F79" s="54"/>
      <c r="G79" s="54"/>
      <c r="H79" s="54"/>
      <c r="I79" s="54"/>
      <c r="J79" s="54"/>
    </row>
    <row r="80" spans="1:28" ht="33.75" customHeight="1" x14ac:dyDescent="0.35"/>
    <row r="81" ht="33.75" customHeight="1" x14ac:dyDescent="0.35"/>
    <row r="82" ht="33.75" customHeight="1" x14ac:dyDescent="0.35"/>
    <row r="83" ht="33.75" customHeight="1" x14ac:dyDescent="0.35"/>
    <row r="84" ht="33.75" customHeight="1" x14ac:dyDescent="0.35"/>
    <row r="85" ht="33.75" customHeight="1" x14ac:dyDescent="0.35"/>
    <row r="86" ht="33.75" customHeight="1" x14ac:dyDescent="0.35"/>
    <row r="87" ht="33.75" customHeight="1" x14ac:dyDescent="0.35"/>
    <row r="88" ht="33.75" customHeight="1" x14ac:dyDescent="0.35"/>
    <row r="89" ht="33.75" customHeight="1" x14ac:dyDescent="0.35"/>
    <row r="90" ht="33.75" customHeight="1" x14ac:dyDescent="0.35"/>
    <row r="91" ht="33.75" customHeight="1" x14ac:dyDescent="0.35"/>
    <row r="92" ht="33.75" customHeight="1" x14ac:dyDescent="0.35"/>
    <row r="93" ht="33.75" customHeight="1" x14ac:dyDescent="0.35"/>
    <row r="94" ht="33.75" customHeight="1" x14ac:dyDescent="0.35"/>
    <row r="95" ht="33.75" customHeight="1" x14ac:dyDescent="0.35"/>
    <row r="96" ht="33.75" customHeight="1" x14ac:dyDescent="0.35"/>
    <row r="97" ht="33.75" customHeight="1" x14ac:dyDescent="0.35"/>
    <row r="98" ht="33.75" customHeight="1" x14ac:dyDescent="0.35"/>
    <row r="99" ht="33.75" customHeight="1" x14ac:dyDescent="0.35"/>
    <row r="100" ht="33.75" customHeight="1" x14ac:dyDescent="0.35"/>
    <row r="101" ht="33.75" customHeight="1" x14ac:dyDescent="0.35"/>
    <row r="102" ht="33.75" customHeight="1" x14ac:dyDescent="0.35"/>
    <row r="103" ht="33.75" customHeight="1" x14ac:dyDescent="0.35"/>
    <row r="104" ht="33.75" customHeight="1" x14ac:dyDescent="0.35"/>
    <row r="105" ht="33.75" customHeight="1" x14ac:dyDescent="0.35"/>
    <row r="106" ht="33.75" customHeight="1" x14ac:dyDescent="0.35"/>
    <row r="107" ht="33.75" customHeight="1" x14ac:dyDescent="0.35"/>
    <row r="108" ht="33.75" customHeight="1" x14ac:dyDescent="0.35"/>
    <row r="109" ht="33.75" customHeight="1" x14ac:dyDescent="0.35"/>
    <row r="110" ht="33.75" customHeight="1" x14ac:dyDescent="0.35"/>
    <row r="111" ht="33.75" customHeight="1" x14ac:dyDescent="0.35"/>
    <row r="112" ht="33.75" customHeight="1" x14ac:dyDescent="0.35"/>
    <row r="113" ht="33.75" customHeight="1" x14ac:dyDescent="0.35"/>
    <row r="114" ht="33.75" customHeight="1" x14ac:dyDescent="0.35"/>
    <row r="115" ht="33.75" customHeight="1" x14ac:dyDescent="0.35"/>
    <row r="116" ht="33.75" customHeight="1" x14ac:dyDescent="0.35"/>
    <row r="117" ht="33.75" customHeight="1" x14ac:dyDescent="0.35"/>
    <row r="118" ht="33.75" customHeight="1" x14ac:dyDescent="0.35"/>
    <row r="119" ht="33.75" customHeight="1" x14ac:dyDescent="0.35"/>
    <row r="120" ht="33.75" customHeight="1" x14ac:dyDescent="0.35"/>
    <row r="121" ht="33.75" customHeight="1" x14ac:dyDescent="0.35"/>
    <row r="122" ht="33.75" customHeight="1" x14ac:dyDescent="0.35"/>
    <row r="123" ht="33.75" customHeight="1" x14ac:dyDescent="0.35"/>
    <row r="124" ht="33.75" customHeight="1" x14ac:dyDescent="0.35"/>
    <row r="125" ht="33.75" customHeight="1" x14ac:dyDescent="0.35"/>
    <row r="126" ht="33.75" customHeight="1" x14ac:dyDescent="0.35"/>
    <row r="127" ht="33.75" customHeight="1" x14ac:dyDescent="0.35"/>
    <row r="128" ht="33.75" customHeight="1" x14ac:dyDescent="0.35"/>
    <row r="129" ht="33.75" customHeight="1" x14ac:dyDescent="0.35"/>
    <row r="130" ht="33.75" customHeight="1" x14ac:dyDescent="0.35"/>
    <row r="131" ht="33.75" customHeight="1" x14ac:dyDescent="0.35"/>
    <row r="132" ht="33.75" customHeight="1" x14ac:dyDescent="0.35"/>
    <row r="133" ht="33.75" customHeight="1" x14ac:dyDescent="0.35"/>
    <row r="134" ht="33.75" customHeight="1" x14ac:dyDescent="0.35"/>
    <row r="135" ht="33.75" customHeight="1" x14ac:dyDescent="0.35"/>
    <row r="136" ht="33.75" customHeight="1" x14ac:dyDescent="0.35"/>
    <row r="137" ht="33.75" customHeight="1" x14ac:dyDescent="0.35"/>
    <row r="138" ht="33.75" customHeight="1" x14ac:dyDescent="0.35"/>
    <row r="139" ht="33.75" customHeight="1" x14ac:dyDescent="0.35"/>
    <row r="140" ht="33.75" customHeight="1" x14ac:dyDescent="0.35"/>
    <row r="141" ht="33.75" customHeight="1" x14ac:dyDescent="0.35"/>
    <row r="142" ht="33.75" customHeight="1" x14ac:dyDescent="0.35"/>
    <row r="143" ht="33.75" customHeight="1" x14ac:dyDescent="0.35"/>
    <row r="144" ht="33.75" customHeight="1" x14ac:dyDescent="0.35"/>
    <row r="145" ht="33.75" customHeight="1" x14ac:dyDescent="0.35"/>
    <row r="146" ht="33.75" customHeight="1" x14ac:dyDescent="0.35"/>
    <row r="147" ht="33.75" customHeight="1" x14ac:dyDescent="0.35"/>
    <row r="148" ht="33.75" customHeight="1" x14ac:dyDescent="0.35"/>
    <row r="149" ht="33.75" customHeight="1" x14ac:dyDescent="0.35"/>
    <row r="150" ht="33.75" customHeight="1" x14ac:dyDescent="0.35"/>
    <row r="151" ht="33.75" customHeight="1" x14ac:dyDescent="0.35"/>
    <row r="152" ht="33.75" customHeight="1" x14ac:dyDescent="0.35"/>
    <row r="153" ht="33.75" customHeight="1" x14ac:dyDescent="0.35"/>
    <row r="154" ht="33.75" customHeight="1" x14ac:dyDescent="0.35"/>
    <row r="155" ht="33.75" customHeight="1" x14ac:dyDescent="0.35"/>
    <row r="156" ht="33.75" customHeight="1" x14ac:dyDescent="0.35"/>
    <row r="157" ht="33.75" customHeight="1" x14ac:dyDescent="0.35"/>
    <row r="158" ht="33.75" customHeight="1" x14ac:dyDescent="0.35"/>
    <row r="159" ht="33.75" customHeight="1" x14ac:dyDescent="0.35"/>
    <row r="160" ht="33.75" customHeight="1" x14ac:dyDescent="0.35"/>
    <row r="161" ht="33.75" customHeight="1" x14ac:dyDescent="0.35"/>
    <row r="162" ht="33.75" customHeight="1" x14ac:dyDescent="0.35"/>
    <row r="163" ht="33.75" customHeight="1" x14ac:dyDescent="0.35"/>
    <row r="164" ht="33.75" customHeight="1" x14ac:dyDescent="0.35"/>
    <row r="165" ht="33.75" customHeight="1" x14ac:dyDescent="0.35"/>
    <row r="166" ht="33.75" customHeight="1" x14ac:dyDescent="0.35"/>
    <row r="167" ht="33.75" customHeight="1" x14ac:dyDescent="0.35"/>
    <row r="168" ht="33.75" customHeight="1" x14ac:dyDescent="0.35"/>
    <row r="169" ht="33.75" customHeight="1" x14ac:dyDescent="0.35"/>
    <row r="170" ht="33.75" customHeight="1" x14ac:dyDescent="0.35"/>
    <row r="171" ht="33.75" customHeight="1" x14ac:dyDescent="0.35"/>
    <row r="172" ht="33.75" customHeight="1" x14ac:dyDescent="0.35"/>
    <row r="173" ht="33.75" customHeight="1" x14ac:dyDescent="0.35"/>
    <row r="174" ht="33.75" customHeight="1" x14ac:dyDescent="0.35"/>
    <row r="175" ht="33.75" customHeight="1" x14ac:dyDescent="0.35"/>
    <row r="176" ht="33.75" customHeight="1" x14ac:dyDescent="0.35"/>
    <row r="177" ht="33.75" customHeight="1" x14ac:dyDescent="0.35"/>
    <row r="178" ht="33.75" customHeight="1" x14ac:dyDescent="0.35"/>
    <row r="179" ht="33.75" customHeight="1" x14ac:dyDescent="0.35"/>
    <row r="180" ht="33.75" customHeight="1" x14ac:dyDescent="0.35"/>
    <row r="181" ht="33.75" customHeight="1" x14ac:dyDescent="0.35"/>
    <row r="182" ht="33.75" customHeight="1" x14ac:dyDescent="0.35"/>
    <row r="183" ht="33.75" customHeight="1" x14ac:dyDescent="0.35"/>
    <row r="184" ht="33.75" customHeight="1" x14ac:dyDescent="0.35"/>
    <row r="185" ht="33.75" customHeight="1" x14ac:dyDescent="0.35"/>
    <row r="186" ht="33.75" customHeight="1" x14ac:dyDescent="0.35"/>
    <row r="187" ht="33.75" customHeight="1" x14ac:dyDescent="0.35"/>
    <row r="188" ht="33.75" customHeight="1" x14ac:dyDescent="0.35"/>
    <row r="189" ht="33.75" customHeight="1" x14ac:dyDescent="0.35"/>
    <row r="190" ht="33.75" customHeight="1" x14ac:dyDescent="0.35"/>
    <row r="191" ht="33.75" customHeight="1" x14ac:dyDescent="0.35"/>
    <row r="192" ht="33.75" customHeight="1" x14ac:dyDescent="0.35"/>
    <row r="193" ht="33.75" customHeight="1" x14ac:dyDescent="0.35"/>
    <row r="194" ht="33.75" customHeight="1" x14ac:dyDescent="0.35"/>
    <row r="195" ht="33.75" customHeight="1" x14ac:dyDescent="0.35"/>
    <row r="196" ht="33.75" customHeight="1" x14ac:dyDescent="0.35"/>
    <row r="197" ht="33.75" customHeight="1" x14ac:dyDescent="0.35"/>
    <row r="198" ht="33.75" customHeight="1" x14ac:dyDescent="0.35"/>
    <row r="199" ht="33.75" customHeight="1" x14ac:dyDescent="0.35"/>
    <row r="200" ht="33.75" customHeight="1" x14ac:dyDescent="0.35"/>
    <row r="201" ht="33.75" customHeight="1" x14ac:dyDescent="0.35"/>
    <row r="202" ht="33.75" customHeight="1" x14ac:dyDescent="0.35"/>
    <row r="203" ht="33.75" customHeight="1" x14ac:dyDescent="0.35"/>
    <row r="204" ht="33.75" customHeight="1" x14ac:dyDescent="0.35"/>
    <row r="205" ht="33.75" customHeight="1" x14ac:dyDescent="0.35"/>
    <row r="206" ht="33.75" customHeight="1" x14ac:dyDescent="0.35"/>
    <row r="207" ht="33.75" customHeight="1" x14ac:dyDescent="0.35"/>
    <row r="208" ht="33.75" customHeight="1" x14ac:dyDescent="0.35"/>
    <row r="209" ht="33.75" customHeight="1" x14ac:dyDescent="0.35"/>
    <row r="210" ht="33.75" customHeight="1" x14ac:dyDescent="0.35"/>
    <row r="211" ht="33.75" customHeight="1" x14ac:dyDescent="0.35"/>
    <row r="212" ht="33.75" customHeight="1" x14ac:dyDescent="0.35"/>
    <row r="213" ht="33.75" customHeight="1" x14ac:dyDescent="0.35"/>
    <row r="214" ht="33.75" customHeight="1" x14ac:dyDescent="0.35"/>
    <row r="215" ht="33.75" customHeight="1" x14ac:dyDescent="0.35"/>
    <row r="216" ht="33.75" customHeight="1" x14ac:dyDescent="0.35"/>
    <row r="217" ht="33.75" customHeight="1" x14ac:dyDescent="0.35"/>
    <row r="218" ht="33.75" customHeight="1" x14ac:dyDescent="0.35"/>
    <row r="219" ht="33.75" customHeight="1" x14ac:dyDescent="0.35"/>
    <row r="220" ht="33.75" customHeight="1" x14ac:dyDescent="0.35"/>
    <row r="221" ht="33.75" customHeight="1" x14ac:dyDescent="0.35"/>
    <row r="222" ht="33.75" customHeight="1" x14ac:dyDescent="0.35"/>
    <row r="223" ht="33.75" customHeight="1" x14ac:dyDescent="0.35"/>
    <row r="224" ht="33.75" customHeight="1" x14ac:dyDescent="0.35"/>
    <row r="225" ht="33.75" customHeight="1" x14ac:dyDescent="0.35"/>
    <row r="226" ht="33.75" customHeight="1" x14ac:dyDescent="0.35"/>
    <row r="227" ht="33.75" customHeight="1" x14ac:dyDescent="0.35"/>
    <row r="228" ht="33.75" customHeight="1" x14ac:dyDescent="0.35"/>
    <row r="229" ht="33.75" customHeight="1" x14ac:dyDescent="0.35"/>
    <row r="230" ht="33.75" customHeight="1" x14ac:dyDescent="0.35"/>
    <row r="231" ht="33.75" customHeight="1" x14ac:dyDescent="0.35"/>
    <row r="232" ht="33.75" customHeight="1" x14ac:dyDescent="0.35"/>
    <row r="233" ht="33.75" customHeight="1" x14ac:dyDescent="0.35"/>
    <row r="234" ht="33.75" customHeight="1" x14ac:dyDescent="0.35"/>
    <row r="235" ht="33.75" customHeight="1" x14ac:dyDescent="0.35"/>
    <row r="236" ht="33.75" customHeight="1" x14ac:dyDescent="0.35"/>
    <row r="237" ht="33.75" customHeight="1" x14ac:dyDescent="0.35"/>
    <row r="238" ht="33.75" customHeight="1" x14ac:dyDescent="0.35"/>
    <row r="239" ht="33.75" customHeight="1" x14ac:dyDescent="0.35"/>
  </sheetData>
  <mergeCells count="10">
    <mergeCell ref="J54:K54"/>
    <mergeCell ref="B55:F55"/>
    <mergeCell ref="A3:C3"/>
    <mergeCell ref="E9:G9"/>
    <mergeCell ref="R9:S9"/>
    <mergeCell ref="K11:L11"/>
    <mergeCell ref="B15:O15"/>
    <mergeCell ref="P15:X15"/>
    <mergeCell ref="B36:H36"/>
    <mergeCell ref="L36:P3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1"/>
  <sheetViews>
    <sheetView showGridLines="0" tabSelected="1" view="pageBreakPreview" zoomScale="60" zoomScaleNormal="70" workbookViewId="0">
      <selection activeCell="R36" sqref="R36"/>
    </sheetView>
  </sheetViews>
  <sheetFormatPr baseColWidth="10" defaultColWidth="11.453125" defaultRowHeight="19.5" x14ac:dyDescent="0.35"/>
  <cols>
    <col min="1" max="1" width="38.26953125" style="150" bestFit="1" customWidth="1"/>
    <col min="2" max="6" width="11.26953125" style="150" customWidth="1"/>
    <col min="7" max="8" width="13.54296875" style="150" customWidth="1"/>
    <col min="9" max="9" width="17.7265625" style="150" bestFit="1" customWidth="1"/>
    <col min="10" max="10" width="12" style="150" customWidth="1"/>
    <col min="11" max="20" width="11.26953125" style="150" customWidth="1"/>
    <col min="21" max="21" width="10.81640625" style="150" customWidth="1"/>
    <col min="22" max="22" width="10.7265625" style="150" bestFit="1" customWidth="1"/>
    <col min="23" max="16384" width="11.453125" style="150"/>
  </cols>
  <sheetData>
    <row r="1" spans="1:30" ht="26.25" customHeight="1" x14ac:dyDescent="0.35">
      <c r="A1" s="330"/>
      <c r="B1" s="333" t="s">
        <v>29</v>
      </c>
      <c r="C1" s="334"/>
      <c r="D1" s="334"/>
      <c r="E1" s="334"/>
      <c r="F1" s="334"/>
      <c r="G1" s="334"/>
      <c r="H1" s="334"/>
      <c r="I1" s="334"/>
      <c r="J1" s="334"/>
      <c r="K1" s="334"/>
      <c r="L1" s="335"/>
      <c r="M1" s="336" t="s">
        <v>30</v>
      </c>
      <c r="N1" s="336"/>
      <c r="O1" s="336"/>
      <c r="P1" s="336"/>
      <c r="Q1" s="148"/>
      <c r="R1" s="148"/>
      <c r="S1" s="148"/>
      <c r="T1" s="148"/>
      <c r="U1" s="148"/>
      <c r="V1" s="148"/>
      <c r="W1" s="148"/>
      <c r="X1" s="148"/>
      <c r="Y1" s="149"/>
    </row>
    <row r="2" spans="1:30" ht="26.25" customHeight="1" x14ac:dyDescent="0.35">
      <c r="A2" s="331"/>
      <c r="B2" s="337" t="s">
        <v>31</v>
      </c>
      <c r="C2" s="338"/>
      <c r="D2" s="338"/>
      <c r="E2" s="338"/>
      <c r="F2" s="338"/>
      <c r="G2" s="338"/>
      <c r="H2" s="338"/>
      <c r="I2" s="338"/>
      <c r="J2" s="338"/>
      <c r="K2" s="338"/>
      <c r="L2" s="339"/>
      <c r="M2" s="341" t="s">
        <v>32</v>
      </c>
      <c r="N2" s="341"/>
      <c r="O2" s="341"/>
      <c r="P2" s="341"/>
      <c r="Q2" s="151"/>
      <c r="R2" s="151"/>
      <c r="S2" s="151"/>
      <c r="T2" s="151"/>
      <c r="U2" s="151"/>
      <c r="V2" s="151"/>
      <c r="W2" s="151"/>
      <c r="X2" s="151"/>
      <c r="Y2" s="152"/>
    </row>
    <row r="3" spans="1:30" ht="26.25" customHeight="1" x14ac:dyDescent="0.35">
      <c r="A3" s="332"/>
      <c r="B3" s="313"/>
      <c r="C3" s="314"/>
      <c r="D3" s="314"/>
      <c r="E3" s="314"/>
      <c r="F3" s="314"/>
      <c r="G3" s="314"/>
      <c r="H3" s="314"/>
      <c r="I3" s="314"/>
      <c r="J3" s="314"/>
      <c r="K3" s="314"/>
      <c r="L3" s="340"/>
      <c r="M3" s="341" t="s">
        <v>33</v>
      </c>
      <c r="N3" s="341"/>
      <c r="O3" s="341"/>
      <c r="P3" s="341"/>
      <c r="Q3" s="153"/>
      <c r="R3" s="153"/>
      <c r="S3" s="153"/>
      <c r="T3" s="153"/>
      <c r="U3" s="153"/>
      <c r="V3" s="153"/>
      <c r="W3" s="153"/>
      <c r="X3" s="153"/>
      <c r="Y3" s="154"/>
    </row>
    <row r="4" spans="1:30" ht="26.25" customHeight="1" x14ac:dyDescent="0.35">
      <c r="A4" s="155"/>
      <c r="B4" s="155"/>
      <c r="C4" s="156"/>
      <c r="D4" s="156"/>
      <c r="E4" s="156"/>
      <c r="F4" s="156"/>
      <c r="G4" s="156"/>
      <c r="H4" s="156"/>
      <c r="I4" s="156"/>
      <c r="J4" s="156"/>
      <c r="K4" s="156"/>
      <c r="L4" s="156"/>
      <c r="M4" s="156"/>
      <c r="N4" s="156"/>
      <c r="O4" s="156"/>
      <c r="P4" s="156"/>
      <c r="Q4" s="151"/>
      <c r="R4" s="151"/>
      <c r="S4" s="151"/>
      <c r="T4" s="151"/>
      <c r="U4" s="151"/>
      <c r="V4" s="151"/>
      <c r="W4" s="151"/>
      <c r="X4" s="151"/>
      <c r="Y4" s="152"/>
    </row>
    <row r="5" spans="1:30" s="162" customFormat="1" ht="26.25" customHeight="1" x14ac:dyDescent="0.35">
      <c r="A5" s="157" t="s">
        <v>34</v>
      </c>
      <c r="B5" s="313">
        <v>2</v>
      </c>
      <c r="C5" s="314"/>
      <c r="D5" s="158"/>
      <c r="E5" s="158"/>
      <c r="F5" s="158" t="s">
        <v>35</v>
      </c>
      <c r="G5" s="315" t="s">
        <v>53</v>
      </c>
      <c r="H5" s="315"/>
      <c r="I5" s="159"/>
      <c r="J5" s="158" t="s">
        <v>36</v>
      </c>
      <c r="K5" s="314">
        <v>14</v>
      </c>
      <c r="L5" s="314"/>
      <c r="M5" s="160"/>
      <c r="N5" s="160"/>
      <c r="O5" s="160"/>
      <c r="P5" s="160"/>
      <c r="Q5" s="160"/>
      <c r="R5" s="160"/>
      <c r="S5" s="160"/>
      <c r="T5" s="160"/>
      <c r="U5" s="160"/>
      <c r="V5" s="160"/>
      <c r="W5" s="160"/>
      <c r="X5" s="160"/>
      <c r="Y5" s="161"/>
    </row>
    <row r="6" spans="1:30" s="162" customFormat="1" ht="26.25" customHeight="1" x14ac:dyDescent="0.35">
      <c r="A6" s="157"/>
      <c r="B6" s="157"/>
      <c r="C6" s="158"/>
      <c r="D6" s="158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60"/>
      <c r="R6" s="160"/>
      <c r="S6" s="160"/>
      <c r="T6" s="160"/>
      <c r="U6" s="160"/>
      <c r="V6" s="160"/>
      <c r="W6" s="160"/>
      <c r="X6" s="160"/>
      <c r="Y6" s="161"/>
    </row>
    <row r="7" spans="1:30" s="162" customFormat="1" ht="26.25" customHeight="1" x14ac:dyDescent="0.35">
      <c r="A7" s="157" t="s">
        <v>37</v>
      </c>
      <c r="B7" s="316" t="s">
        <v>2</v>
      </c>
      <c r="C7" s="317"/>
      <c r="D7" s="163"/>
      <c r="E7" s="163"/>
      <c r="F7" s="158" t="s">
        <v>38</v>
      </c>
      <c r="G7" s="315" t="s">
        <v>69</v>
      </c>
      <c r="H7" s="315"/>
      <c r="I7" s="164"/>
      <c r="J7" s="158" t="s">
        <v>39</v>
      </c>
      <c r="K7" s="160"/>
      <c r="L7" s="314" t="s">
        <v>58</v>
      </c>
      <c r="M7" s="314"/>
      <c r="N7" s="314"/>
      <c r="O7" s="165"/>
      <c r="P7" s="165"/>
      <c r="Q7" s="160"/>
      <c r="R7" s="160"/>
      <c r="S7" s="160"/>
      <c r="T7" s="160"/>
      <c r="U7" s="160"/>
      <c r="V7" s="160"/>
      <c r="W7" s="160"/>
      <c r="X7" s="160"/>
      <c r="Y7" s="161"/>
    </row>
    <row r="8" spans="1:30" s="162" customFormat="1" ht="26.25" customHeight="1" thickBot="1" x14ac:dyDescent="0.4">
      <c r="A8" s="157"/>
      <c r="B8" s="157"/>
      <c r="C8" s="158"/>
      <c r="D8" s="158"/>
      <c r="E8" s="158"/>
      <c r="F8" s="158"/>
      <c r="G8" s="158"/>
      <c r="H8" s="158"/>
      <c r="I8" s="158"/>
      <c r="J8" s="158"/>
      <c r="K8" s="158"/>
      <c r="L8" s="158"/>
      <c r="M8" s="158"/>
      <c r="N8" s="158"/>
      <c r="O8" s="158"/>
      <c r="P8" s="158"/>
      <c r="Q8" s="160"/>
      <c r="R8" s="160"/>
      <c r="S8" s="160"/>
      <c r="T8" s="160"/>
      <c r="U8" s="160"/>
      <c r="V8" s="160"/>
      <c r="W8" s="160"/>
      <c r="X8" s="160"/>
      <c r="Y8" s="161"/>
    </row>
    <row r="9" spans="1:30" s="162" customFormat="1" ht="26.25" customHeight="1" thickBot="1" x14ac:dyDescent="0.4">
      <c r="A9" s="166" t="s">
        <v>40</v>
      </c>
      <c r="B9" s="318" t="s">
        <v>25</v>
      </c>
      <c r="C9" s="319"/>
      <c r="D9" s="319"/>
      <c r="E9" s="319"/>
      <c r="F9" s="319"/>
      <c r="G9" s="319"/>
      <c r="H9" s="319"/>
      <c r="I9" s="319"/>
      <c r="J9" s="319"/>
      <c r="K9" s="319"/>
      <c r="L9" s="319"/>
      <c r="M9" s="319"/>
      <c r="N9" s="319"/>
      <c r="O9" s="329"/>
      <c r="P9" s="318" t="s">
        <v>8</v>
      </c>
      <c r="Q9" s="319"/>
      <c r="R9" s="319"/>
      <c r="S9" s="319"/>
      <c r="T9" s="319"/>
      <c r="U9" s="319"/>
      <c r="V9" s="319"/>
      <c r="W9" s="319"/>
      <c r="X9" s="319"/>
      <c r="Y9" s="167"/>
      <c r="Z9" s="168"/>
      <c r="AA9" s="160"/>
      <c r="AB9" s="168"/>
      <c r="AC9" s="168"/>
      <c r="AD9" s="160"/>
    </row>
    <row r="10" spans="1:30" ht="26.25" customHeight="1" x14ac:dyDescent="0.35">
      <c r="A10" s="169" t="s">
        <v>41</v>
      </c>
      <c r="B10" s="170">
        <v>1</v>
      </c>
      <c r="C10" s="171">
        <v>2</v>
      </c>
      <c r="D10" s="171">
        <v>3</v>
      </c>
      <c r="E10" s="171">
        <v>4</v>
      </c>
      <c r="F10" s="171">
        <v>5</v>
      </c>
      <c r="G10" s="171">
        <v>6</v>
      </c>
      <c r="H10" s="171">
        <v>7</v>
      </c>
      <c r="I10" s="171">
        <v>8</v>
      </c>
      <c r="J10" s="171">
        <v>9</v>
      </c>
      <c r="K10" s="171">
        <v>10</v>
      </c>
      <c r="L10" s="171">
        <v>11</v>
      </c>
      <c r="M10" s="171">
        <v>12</v>
      </c>
      <c r="N10" s="171">
        <v>13</v>
      </c>
      <c r="O10" s="171">
        <v>14</v>
      </c>
      <c r="P10" s="170">
        <v>1</v>
      </c>
      <c r="Q10" s="172">
        <v>2</v>
      </c>
      <c r="R10" s="172">
        <v>3</v>
      </c>
      <c r="S10" s="172">
        <v>4</v>
      </c>
      <c r="T10" s="172">
        <v>5</v>
      </c>
      <c r="U10" s="172">
        <v>6</v>
      </c>
      <c r="V10" s="172">
        <v>7</v>
      </c>
      <c r="W10" s="172">
        <v>8</v>
      </c>
      <c r="X10" s="173">
        <v>9</v>
      </c>
      <c r="Y10" s="174" t="s">
        <v>10</v>
      </c>
      <c r="Z10" s="151"/>
      <c r="AA10" s="160"/>
      <c r="AB10" s="151"/>
      <c r="AC10" s="151"/>
      <c r="AD10" s="151"/>
    </row>
    <row r="11" spans="1:30" ht="26.25" customHeight="1" x14ac:dyDescent="0.35">
      <c r="A11" s="175" t="s">
        <v>42</v>
      </c>
      <c r="B11" s="176">
        <v>1</v>
      </c>
      <c r="C11" s="177">
        <v>2</v>
      </c>
      <c r="D11" s="178">
        <v>3</v>
      </c>
      <c r="E11" s="178">
        <v>3</v>
      </c>
      <c r="F11" s="179">
        <v>4</v>
      </c>
      <c r="G11" s="179">
        <v>4</v>
      </c>
      <c r="H11" s="180">
        <v>5</v>
      </c>
      <c r="I11" s="180">
        <v>5</v>
      </c>
      <c r="J11" s="268">
        <v>6</v>
      </c>
      <c r="K11" s="268">
        <v>6</v>
      </c>
      <c r="L11" s="269">
        <v>7</v>
      </c>
      <c r="M11" s="269">
        <v>7</v>
      </c>
      <c r="N11" s="291">
        <v>8</v>
      </c>
      <c r="O11" s="290">
        <v>8</v>
      </c>
      <c r="P11" s="176">
        <v>1</v>
      </c>
      <c r="Q11" s="177">
        <v>2</v>
      </c>
      <c r="R11" s="177">
        <v>2</v>
      </c>
      <c r="S11" s="178">
        <v>3</v>
      </c>
      <c r="T11" s="178">
        <v>3</v>
      </c>
      <c r="U11" s="179">
        <v>4</v>
      </c>
      <c r="V11" s="179">
        <v>4</v>
      </c>
      <c r="W11" s="180">
        <v>5</v>
      </c>
      <c r="X11" s="181">
        <v>6</v>
      </c>
      <c r="Y11" s="182"/>
      <c r="Z11" s="151"/>
      <c r="AA11" s="160"/>
      <c r="AB11" s="151"/>
      <c r="AC11" s="151"/>
      <c r="AD11" s="151"/>
    </row>
    <row r="12" spans="1:30" ht="26.25" customHeight="1" x14ac:dyDescent="0.35">
      <c r="A12" s="175" t="s">
        <v>43</v>
      </c>
      <c r="B12" s="183">
        <v>31.1</v>
      </c>
      <c r="C12" s="184">
        <v>49.3</v>
      </c>
      <c r="D12" s="184">
        <v>61.1</v>
      </c>
      <c r="E12" s="184">
        <v>16.5</v>
      </c>
      <c r="F12" s="184">
        <v>42.3</v>
      </c>
      <c r="G12" s="184">
        <v>42.3</v>
      </c>
      <c r="H12" s="184">
        <v>43.7</v>
      </c>
      <c r="I12" s="184">
        <v>43.7</v>
      </c>
      <c r="J12" s="184">
        <v>40.200000000000003</v>
      </c>
      <c r="K12" s="185">
        <v>40.299999999999997</v>
      </c>
      <c r="L12" s="185">
        <v>37.6</v>
      </c>
      <c r="M12" s="185">
        <v>37.6</v>
      </c>
      <c r="N12" s="185">
        <v>34.799999999999997</v>
      </c>
      <c r="O12" s="185">
        <v>34.799999999999997</v>
      </c>
      <c r="P12" s="183">
        <v>23.7</v>
      </c>
      <c r="Q12" s="186">
        <v>46.3</v>
      </c>
      <c r="R12" s="186">
        <v>61.4</v>
      </c>
      <c r="S12" s="186">
        <v>42</v>
      </c>
      <c r="T12" s="186">
        <v>42.1</v>
      </c>
      <c r="U12" s="186">
        <v>68</v>
      </c>
      <c r="V12" s="186">
        <v>52.3</v>
      </c>
      <c r="W12" s="186">
        <v>47.3</v>
      </c>
      <c r="X12" s="187">
        <v>60</v>
      </c>
      <c r="Y12" s="188">
        <f t="shared" ref="Y12:Y18" si="0">SUM(B12:X12)</f>
        <v>998.39999999999986</v>
      </c>
      <c r="Z12" s="151"/>
      <c r="AA12" s="160"/>
      <c r="AB12" s="151"/>
      <c r="AC12" s="151"/>
      <c r="AD12" s="151"/>
    </row>
    <row r="13" spans="1:30" ht="26.25" customHeight="1" x14ac:dyDescent="0.35">
      <c r="A13" s="175" t="s">
        <v>44</v>
      </c>
      <c r="B13" s="183">
        <v>31.1</v>
      </c>
      <c r="C13" s="184">
        <v>49.3</v>
      </c>
      <c r="D13" s="184">
        <v>61.1</v>
      </c>
      <c r="E13" s="184">
        <v>16.5</v>
      </c>
      <c r="F13" s="184">
        <v>42.3</v>
      </c>
      <c r="G13" s="184">
        <v>42.3</v>
      </c>
      <c r="H13" s="184">
        <v>43.7</v>
      </c>
      <c r="I13" s="184">
        <v>43.7</v>
      </c>
      <c r="J13" s="184">
        <v>40.200000000000003</v>
      </c>
      <c r="K13" s="185">
        <v>40.299999999999997</v>
      </c>
      <c r="L13" s="185">
        <v>37.6</v>
      </c>
      <c r="M13" s="185">
        <v>37.6</v>
      </c>
      <c r="N13" s="185">
        <v>34.799999999999997</v>
      </c>
      <c r="O13" s="185">
        <v>34.799999999999997</v>
      </c>
      <c r="P13" s="183">
        <v>23.7</v>
      </c>
      <c r="Q13" s="186">
        <v>46.3</v>
      </c>
      <c r="R13" s="186">
        <v>61.4</v>
      </c>
      <c r="S13" s="186">
        <v>42</v>
      </c>
      <c r="T13" s="186">
        <v>42.1</v>
      </c>
      <c r="U13" s="186">
        <v>68</v>
      </c>
      <c r="V13" s="186">
        <v>52.3</v>
      </c>
      <c r="W13" s="186">
        <v>47.3</v>
      </c>
      <c r="X13" s="187">
        <v>60</v>
      </c>
      <c r="Y13" s="188">
        <f t="shared" si="0"/>
        <v>998.39999999999986</v>
      </c>
      <c r="Z13" s="151"/>
      <c r="AA13" s="160"/>
      <c r="AB13" s="151"/>
      <c r="AC13" s="151"/>
      <c r="AD13" s="151"/>
    </row>
    <row r="14" spans="1:30" ht="26.25" customHeight="1" x14ac:dyDescent="0.35">
      <c r="A14" s="175" t="s">
        <v>45</v>
      </c>
      <c r="B14" s="183"/>
      <c r="C14" s="184"/>
      <c r="D14" s="184"/>
      <c r="E14" s="184"/>
      <c r="F14" s="184"/>
      <c r="G14" s="184"/>
      <c r="H14" s="184"/>
      <c r="I14" s="184"/>
      <c r="J14" s="184"/>
      <c r="K14" s="185"/>
      <c r="L14" s="185"/>
      <c r="M14" s="185"/>
      <c r="N14" s="185"/>
      <c r="O14" s="185"/>
      <c r="P14" s="183"/>
      <c r="Q14" s="186"/>
      <c r="R14" s="186"/>
      <c r="S14" s="186"/>
      <c r="T14" s="186"/>
      <c r="U14" s="186"/>
      <c r="V14" s="186"/>
      <c r="W14" s="186"/>
      <c r="X14" s="187"/>
      <c r="Y14" s="188">
        <f t="shared" si="0"/>
        <v>0</v>
      </c>
      <c r="Z14" s="151"/>
      <c r="AA14" s="160"/>
      <c r="AB14" s="151"/>
      <c r="AC14" s="151"/>
      <c r="AD14" s="151"/>
    </row>
    <row r="15" spans="1:30" ht="26.25" customHeight="1" x14ac:dyDescent="0.35">
      <c r="A15" s="175" t="s">
        <v>46</v>
      </c>
      <c r="B15" s="183">
        <v>34.818666666666672</v>
      </c>
      <c r="C15" s="184">
        <v>54.381333333333338</v>
      </c>
      <c r="D15" s="184">
        <v>65.706333333333333</v>
      </c>
      <c r="E15" s="184">
        <v>17.656833333333335</v>
      </c>
      <c r="F15" s="184">
        <v>44.879999999999995</v>
      </c>
      <c r="G15" s="184">
        <v>44.879999999999995</v>
      </c>
      <c r="H15" s="184">
        <v>43.279333333333341</v>
      </c>
      <c r="I15" s="184">
        <v>43.279333333333341</v>
      </c>
      <c r="J15" s="184">
        <v>41.040500000000002</v>
      </c>
      <c r="K15" s="185">
        <v>40.394000000000013</v>
      </c>
      <c r="L15" s="185">
        <v>37.186666666666667</v>
      </c>
      <c r="M15" s="185">
        <v>37.186666666666667</v>
      </c>
      <c r="N15" s="185">
        <v>33.856999999999992</v>
      </c>
      <c r="O15" s="185">
        <v>33.856999999999992</v>
      </c>
      <c r="P15" s="183">
        <v>26.723833333333332</v>
      </c>
      <c r="Q15" s="186">
        <v>51.820833333333326</v>
      </c>
      <c r="R15" s="186">
        <v>65.959000000000017</v>
      </c>
      <c r="S15" s="186">
        <v>44.1</v>
      </c>
      <c r="T15" s="186">
        <v>44.173333333333339</v>
      </c>
      <c r="U15" s="186">
        <v>69.343000000000004</v>
      </c>
      <c r="V15" s="186">
        <v>51.746666666666648</v>
      </c>
      <c r="W15" s="186">
        <v>45.872666666666667</v>
      </c>
      <c r="X15" s="187">
        <v>56.765666666666675</v>
      </c>
      <c r="Y15" s="188">
        <f t="shared" si="0"/>
        <v>1028.9086666666667</v>
      </c>
      <c r="Z15" s="151"/>
      <c r="AA15" s="160"/>
      <c r="AB15" s="151"/>
      <c r="AC15" s="151"/>
      <c r="AD15" s="151"/>
    </row>
    <row r="16" spans="1:30" ht="26.25" customHeight="1" x14ac:dyDescent="0.35">
      <c r="A16" s="175" t="s">
        <v>47</v>
      </c>
      <c r="B16" s="183">
        <v>34.818666666666672</v>
      </c>
      <c r="C16" s="184">
        <v>54.381333333333338</v>
      </c>
      <c r="D16" s="184">
        <v>65.706333333333333</v>
      </c>
      <c r="E16" s="184">
        <v>17.656833333333335</v>
      </c>
      <c r="F16" s="184">
        <v>44.879999999999995</v>
      </c>
      <c r="G16" s="184">
        <v>44.879999999999995</v>
      </c>
      <c r="H16" s="184">
        <v>43.279333333333341</v>
      </c>
      <c r="I16" s="184">
        <v>43.279333333333341</v>
      </c>
      <c r="J16" s="184">
        <v>41.040500000000002</v>
      </c>
      <c r="K16" s="185">
        <v>40.394000000000013</v>
      </c>
      <c r="L16" s="185">
        <v>37.186666666666667</v>
      </c>
      <c r="M16" s="185">
        <v>37.186666666666667</v>
      </c>
      <c r="N16" s="185">
        <v>33.856999999999992</v>
      </c>
      <c r="O16" s="185">
        <v>33.856999999999992</v>
      </c>
      <c r="P16" s="183">
        <v>26.723833333333332</v>
      </c>
      <c r="Q16" s="186">
        <v>51.820833333333326</v>
      </c>
      <c r="R16" s="186">
        <v>65.959000000000017</v>
      </c>
      <c r="S16" s="186">
        <v>44.1</v>
      </c>
      <c r="T16" s="186">
        <v>44.173333333333339</v>
      </c>
      <c r="U16" s="186">
        <v>69.343000000000004</v>
      </c>
      <c r="V16" s="186">
        <v>51.746666666666648</v>
      </c>
      <c r="W16" s="186">
        <v>45.872666666666667</v>
      </c>
      <c r="X16" s="187">
        <v>56.765666666666675</v>
      </c>
      <c r="Y16" s="188">
        <f t="shared" si="0"/>
        <v>1028.9086666666667</v>
      </c>
      <c r="Z16" s="151"/>
      <c r="AA16" s="160"/>
      <c r="AB16" s="151"/>
      <c r="AC16" s="151"/>
      <c r="AD16" s="151"/>
    </row>
    <row r="17" spans="1:47" ht="26.25" customHeight="1" x14ac:dyDescent="0.35">
      <c r="A17" s="175" t="s">
        <v>48</v>
      </c>
      <c r="B17" s="183"/>
      <c r="C17" s="184"/>
      <c r="D17" s="184"/>
      <c r="E17" s="184"/>
      <c r="F17" s="184"/>
      <c r="G17" s="184"/>
      <c r="H17" s="184"/>
      <c r="I17" s="184"/>
      <c r="J17" s="184"/>
      <c r="K17" s="185"/>
      <c r="L17" s="185"/>
      <c r="M17" s="185"/>
      <c r="N17" s="185"/>
      <c r="O17" s="185"/>
      <c r="P17" s="183"/>
      <c r="Q17" s="186"/>
      <c r="R17" s="186"/>
      <c r="S17" s="186"/>
      <c r="T17" s="186"/>
      <c r="U17" s="186"/>
      <c r="V17" s="186"/>
      <c r="W17" s="186"/>
      <c r="X17" s="187"/>
      <c r="Y17" s="188">
        <f t="shared" si="0"/>
        <v>0</v>
      </c>
      <c r="Z17" s="151"/>
      <c r="AA17" s="160"/>
      <c r="AB17" s="151"/>
      <c r="AC17" s="151"/>
      <c r="AD17" s="151"/>
    </row>
    <row r="18" spans="1:47" ht="26.25" customHeight="1" thickBot="1" x14ac:dyDescent="0.4">
      <c r="A18" s="189" t="s">
        <v>49</v>
      </c>
      <c r="B18" s="190">
        <v>34.818666666666672</v>
      </c>
      <c r="C18" s="191">
        <v>54.381333333333338</v>
      </c>
      <c r="D18" s="191">
        <v>65.706333333333333</v>
      </c>
      <c r="E18" s="191">
        <v>17.656833333333335</v>
      </c>
      <c r="F18" s="191">
        <v>44.879999999999995</v>
      </c>
      <c r="G18" s="191">
        <v>44.879999999999995</v>
      </c>
      <c r="H18" s="191">
        <v>43.279333333333341</v>
      </c>
      <c r="I18" s="191">
        <v>43.279333333333341</v>
      </c>
      <c r="J18" s="191">
        <v>41.040500000000002</v>
      </c>
      <c r="K18" s="192">
        <v>40.394000000000013</v>
      </c>
      <c r="L18" s="192">
        <v>37.186666666666667</v>
      </c>
      <c r="M18" s="192">
        <v>37.186666666666667</v>
      </c>
      <c r="N18" s="192">
        <v>33.856999999999992</v>
      </c>
      <c r="O18" s="192">
        <v>33.856999999999992</v>
      </c>
      <c r="P18" s="193">
        <v>26.723833333333332</v>
      </c>
      <c r="Q18" s="194">
        <v>51.820833333333326</v>
      </c>
      <c r="R18" s="194">
        <v>65.959000000000017</v>
      </c>
      <c r="S18" s="194">
        <v>44.1</v>
      </c>
      <c r="T18" s="194">
        <v>44.173333333333339</v>
      </c>
      <c r="U18" s="194">
        <v>69.343000000000004</v>
      </c>
      <c r="V18" s="194">
        <v>51.746666666666648</v>
      </c>
      <c r="W18" s="194">
        <v>45.872666666666667</v>
      </c>
      <c r="X18" s="195">
        <v>56.765666666666675</v>
      </c>
      <c r="Y18" s="196">
        <f t="shared" si="0"/>
        <v>1028.9086666666667</v>
      </c>
      <c r="Z18" s="151"/>
      <c r="AA18" s="160"/>
      <c r="AB18" s="151"/>
      <c r="AC18" s="151"/>
      <c r="AD18" s="151"/>
    </row>
    <row r="19" spans="1:47" ht="26.25" customHeight="1" thickBot="1" x14ac:dyDescent="0.4">
      <c r="A19" s="197" t="s">
        <v>10</v>
      </c>
      <c r="B19" s="198">
        <f>SUM(B12:B18)</f>
        <v>166.65600000000001</v>
      </c>
      <c r="C19" s="199">
        <f t="shared" ref="C19:X19" si="1">SUM(C12:C18)</f>
        <v>261.74400000000003</v>
      </c>
      <c r="D19" s="199">
        <f t="shared" si="1"/>
        <v>319.31900000000002</v>
      </c>
      <c r="E19" s="199">
        <f t="shared" si="1"/>
        <v>85.970500000000015</v>
      </c>
      <c r="F19" s="199">
        <f t="shared" si="1"/>
        <v>219.23999999999998</v>
      </c>
      <c r="G19" s="199">
        <f t="shared" si="1"/>
        <v>219.23999999999998</v>
      </c>
      <c r="H19" s="199">
        <f t="shared" si="1"/>
        <v>217.23800000000003</v>
      </c>
      <c r="I19" s="199">
        <f t="shared" si="1"/>
        <v>217.23800000000003</v>
      </c>
      <c r="J19" s="199">
        <f t="shared" si="1"/>
        <v>203.52150000000003</v>
      </c>
      <c r="K19" s="199">
        <f t="shared" si="1"/>
        <v>201.78200000000001</v>
      </c>
      <c r="L19" s="199">
        <f t="shared" si="1"/>
        <v>186.76</v>
      </c>
      <c r="M19" s="199">
        <f t="shared" si="1"/>
        <v>186.76</v>
      </c>
      <c r="N19" s="199">
        <f t="shared" si="1"/>
        <v>171.17099999999999</v>
      </c>
      <c r="O19" s="199">
        <f t="shared" si="1"/>
        <v>171.17099999999999</v>
      </c>
      <c r="P19" s="200">
        <f t="shared" si="1"/>
        <v>127.57149999999999</v>
      </c>
      <c r="Q19" s="200">
        <f t="shared" si="1"/>
        <v>248.06249999999997</v>
      </c>
      <c r="R19" s="200">
        <f t="shared" si="1"/>
        <v>320.67700000000002</v>
      </c>
      <c r="S19" s="200">
        <f t="shared" si="1"/>
        <v>216.29999999999998</v>
      </c>
      <c r="T19" s="200">
        <f t="shared" si="1"/>
        <v>216.72000000000003</v>
      </c>
      <c r="U19" s="200">
        <f t="shared" si="1"/>
        <v>344.02900000000005</v>
      </c>
      <c r="V19" s="200">
        <f t="shared" si="1"/>
        <v>259.83999999999992</v>
      </c>
      <c r="W19" s="200">
        <f t="shared" si="1"/>
        <v>232.21800000000002</v>
      </c>
      <c r="X19" s="200">
        <f t="shared" si="1"/>
        <v>290.29700000000003</v>
      </c>
      <c r="Y19" s="201">
        <f>SUM(Y12:Y18)</f>
        <v>5083.5259999999998</v>
      </c>
      <c r="Z19" s="151"/>
      <c r="AA19" s="160"/>
      <c r="AB19" s="151"/>
      <c r="AC19" s="151"/>
      <c r="AD19" s="151"/>
    </row>
    <row r="20" spans="1:47" ht="26.25" customHeight="1" x14ac:dyDescent="0.35">
      <c r="A20" s="202"/>
      <c r="B20" s="203">
        <v>384</v>
      </c>
      <c r="C20" s="204">
        <v>608</v>
      </c>
      <c r="D20" s="204">
        <v>754</v>
      </c>
      <c r="E20" s="204">
        <v>203</v>
      </c>
      <c r="F20" s="204">
        <v>522</v>
      </c>
      <c r="G20" s="204">
        <v>522</v>
      </c>
      <c r="H20" s="204">
        <v>526</v>
      </c>
      <c r="I20" s="204">
        <v>526</v>
      </c>
      <c r="J20" s="204">
        <v>497</v>
      </c>
      <c r="K20" s="204">
        <v>497</v>
      </c>
      <c r="L20" s="204">
        <v>464</v>
      </c>
      <c r="M20" s="204">
        <v>464</v>
      </c>
      <c r="N20" s="204">
        <v>429</v>
      </c>
      <c r="O20" s="204">
        <v>429</v>
      </c>
      <c r="P20" s="204">
        <v>287</v>
      </c>
      <c r="Q20" s="204">
        <v>567</v>
      </c>
      <c r="R20" s="204">
        <v>751</v>
      </c>
      <c r="S20" s="204">
        <v>515</v>
      </c>
      <c r="T20" s="204">
        <v>516</v>
      </c>
      <c r="U20" s="204">
        <v>833</v>
      </c>
      <c r="V20" s="204">
        <v>640</v>
      </c>
      <c r="W20" s="204">
        <v>582</v>
      </c>
      <c r="X20" s="204">
        <v>734</v>
      </c>
      <c r="Y20" s="205"/>
    </row>
    <row r="21" spans="1:47" ht="26.25" customHeight="1" thickBot="1" x14ac:dyDescent="0.4">
      <c r="A21" s="206"/>
      <c r="B21" s="206"/>
      <c r="C21" s="207"/>
      <c r="D21" s="207"/>
      <c r="E21" s="207"/>
      <c r="F21" s="207"/>
      <c r="G21" s="207"/>
      <c r="H21" s="207"/>
      <c r="I21" s="207"/>
      <c r="J21" s="207"/>
      <c r="K21" s="207" t="s">
        <v>70</v>
      </c>
      <c r="L21" s="207"/>
      <c r="M21" s="207"/>
      <c r="N21" s="207"/>
      <c r="O21" s="207"/>
      <c r="P21" s="151"/>
      <c r="Q21" s="151"/>
      <c r="R21" s="151"/>
      <c r="S21" s="207"/>
      <c r="T21" s="151"/>
      <c r="U21" s="151"/>
      <c r="V21" s="151"/>
      <c r="W21" s="151"/>
      <c r="X21" s="151"/>
      <c r="Y21" s="152"/>
    </row>
    <row r="22" spans="1:47" ht="26.25" customHeight="1" thickBot="1" x14ac:dyDescent="0.4">
      <c r="A22" s="166" t="s">
        <v>50</v>
      </c>
      <c r="B22" s="318" t="s">
        <v>8</v>
      </c>
      <c r="C22" s="319"/>
      <c r="D22" s="319"/>
      <c r="E22" s="319"/>
      <c r="F22" s="319"/>
      <c r="G22" s="319"/>
      <c r="H22" s="319"/>
      <c r="I22" s="270"/>
      <c r="J22" s="168"/>
      <c r="K22" s="320" t="s">
        <v>71</v>
      </c>
      <c r="L22" s="321"/>
      <c r="M22" s="321"/>
      <c r="N22" s="321"/>
      <c r="O22" s="321"/>
      <c r="P22" s="321"/>
      <c r="Q22" s="321"/>
      <c r="R22" s="321"/>
      <c r="S22" s="321"/>
      <c r="T22" s="321"/>
      <c r="U22" s="322"/>
      <c r="V22" s="208"/>
      <c r="W22" s="208"/>
      <c r="X22" s="208"/>
      <c r="Y22" s="292"/>
      <c r="Z22" s="209"/>
      <c r="AA22" s="209"/>
      <c r="AB22" s="209"/>
      <c r="AC22" s="209"/>
      <c r="AD22" s="209"/>
      <c r="AE22" s="209"/>
      <c r="AF22" s="209"/>
      <c r="AG22" s="209"/>
      <c r="AH22" s="209"/>
      <c r="AI22" s="209"/>
      <c r="AJ22" s="209"/>
      <c r="AK22" s="209"/>
      <c r="AL22" s="209"/>
      <c r="AM22" s="209"/>
      <c r="AN22" s="209"/>
      <c r="AO22" s="209"/>
      <c r="AP22" s="209"/>
      <c r="AQ22" s="209"/>
      <c r="AR22" s="209"/>
      <c r="AS22" s="209"/>
      <c r="AT22" s="209"/>
      <c r="AU22" s="209"/>
    </row>
    <row r="23" spans="1:47" ht="26.25" customHeight="1" x14ac:dyDescent="0.35">
      <c r="A23" s="169" t="s">
        <v>41</v>
      </c>
      <c r="B23" s="170">
        <v>1</v>
      </c>
      <c r="C23" s="210">
        <v>2</v>
      </c>
      <c r="D23" s="210">
        <v>3</v>
      </c>
      <c r="E23" s="210">
        <v>4</v>
      </c>
      <c r="F23" s="210">
        <v>5</v>
      </c>
      <c r="G23" s="271">
        <v>6</v>
      </c>
      <c r="H23" s="211">
        <v>7</v>
      </c>
      <c r="I23" s="212" t="s">
        <v>10</v>
      </c>
      <c r="J23" s="213"/>
      <c r="K23" s="323"/>
      <c r="L23" s="324"/>
      <c r="M23" s="324"/>
      <c r="N23" s="324"/>
      <c r="O23" s="324"/>
      <c r="P23" s="324"/>
      <c r="Q23" s="324"/>
      <c r="R23" s="324"/>
      <c r="S23" s="324"/>
      <c r="T23" s="324"/>
      <c r="U23" s="325"/>
      <c r="V23" s="151"/>
      <c r="W23" s="151"/>
      <c r="X23" s="151"/>
      <c r="Y23" s="152"/>
    </row>
    <row r="24" spans="1:47" ht="26.25" customHeight="1" x14ac:dyDescent="0.35">
      <c r="A24" s="175" t="s">
        <v>42</v>
      </c>
      <c r="B24" s="176">
        <v>1</v>
      </c>
      <c r="C24" s="177">
        <v>2</v>
      </c>
      <c r="D24" s="180">
        <v>3</v>
      </c>
      <c r="E24" s="179">
        <v>4</v>
      </c>
      <c r="F24" s="179">
        <v>4</v>
      </c>
      <c r="G24" s="272">
        <v>6</v>
      </c>
      <c r="H24" s="181">
        <v>7</v>
      </c>
      <c r="I24" s="182"/>
      <c r="J24" s="158"/>
      <c r="K24" s="323"/>
      <c r="L24" s="324"/>
      <c r="M24" s="324"/>
      <c r="N24" s="324"/>
      <c r="O24" s="324"/>
      <c r="P24" s="324"/>
      <c r="Q24" s="324"/>
      <c r="R24" s="324"/>
      <c r="S24" s="324"/>
      <c r="T24" s="324"/>
      <c r="U24" s="325"/>
      <c r="V24" s="151"/>
      <c r="W24" s="151"/>
      <c r="X24" s="151"/>
      <c r="Y24" s="152"/>
    </row>
    <row r="25" spans="1:47" ht="26.25" customHeight="1" x14ac:dyDescent="0.35">
      <c r="A25" s="175" t="s">
        <v>43</v>
      </c>
      <c r="B25" s="183">
        <v>24</v>
      </c>
      <c r="C25" s="214">
        <v>49.8</v>
      </c>
      <c r="D25" s="214">
        <v>43.4</v>
      </c>
      <c r="E25" s="214">
        <v>58.3</v>
      </c>
      <c r="F25" s="214">
        <v>60</v>
      </c>
      <c r="G25" s="273">
        <v>43.8</v>
      </c>
      <c r="H25" s="215">
        <v>51.5</v>
      </c>
      <c r="I25" s="216">
        <f t="shared" ref="I25:I31" si="2">SUM(B25:H25)</f>
        <v>330.8</v>
      </c>
      <c r="J25" s="158"/>
      <c r="K25" s="323"/>
      <c r="L25" s="324"/>
      <c r="M25" s="324"/>
      <c r="N25" s="324"/>
      <c r="O25" s="324"/>
      <c r="P25" s="324"/>
      <c r="Q25" s="324"/>
      <c r="R25" s="324"/>
      <c r="S25" s="324"/>
      <c r="T25" s="324"/>
      <c r="U25" s="325"/>
      <c r="V25" s="151"/>
      <c r="W25" s="151"/>
      <c r="X25" s="151"/>
      <c r="Y25" s="152"/>
    </row>
    <row r="26" spans="1:47" ht="26.25" customHeight="1" x14ac:dyDescent="0.35">
      <c r="A26" s="175" t="s">
        <v>44</v>
      </c>
      <c r="B26" s="183">
        <v>24</v>
      </c>
      <c r="C26" s="214">
        <v>49.8</v>
      </c>
      <c r="D26" s="214">
        <v>43.4</v>
      </c>
      <c r="E26" s="214">
        <v>58.3</v>
      </c>
      <c r="F26" s="214">
        <v>60</v>
      </c>
      <c r="G26" s="273">
        <v>43.8</v>
      </c>
      <c r="H26" s="215">
        <v>51.5</v>
      </c>
      <c r="I26" s="216">
        <f t="shared" si="2"/>
        <v>330.8</v>
      </c>
      <c r="J26" s="164"/>
      <c r="K26" s="323"/>
      <c r="L26" s="324"/>
      <c r="M26" s="324"/>
      <c r="N26" s="324"/>
      <c r="O26" s="324"/>
      <c r="P26" s="324"/>
      <c r="Q26" s="324"/>
      <c r="R26" s="324"/>
      <c r="S26" s="324"/>
      <c r="T26" s="324"/>
      <c r="U26" s="325"/>
      <c r="V26" s="151"/>
      <c r="W26" s="151"/>
      <c r="X26" s="151"/>
      <c r="Y26" s="152"/>
    </row>
    <row r="27" spans="1:47" ht="26.25" customHeight="1" x14ac:dyDescent="0.35">
      <c r="A27" s="175" t="s">
        <v>45</v>
      </c>
      <c r="B27" s="183"/>
      <c r="C27" s="214"/>
      <c r="D27" s="214"/>
      <c r="E27" s="214"/>
      <c r="F27" s="214"/>
      <c r="G27" s="273"/>
      <c r="H27" s="215"/>
      <c r="I27" s="216">
        <f t="shared" si="2"/>
        <v>0</v>
      </c>
      <c r="J27" s="164"/>
      <c r="K27" s="323"/>
      <c r="L27" s="324"/>
      <c r="M27" s="324"/>
      <c r="N27" s="324"/>
      <c r="O27" s="324"/>
      <c r="P27" s="324"/>
      <c r="Q27" s="324"/>
      <c r="R27" s="324"/>
      <c r="S27" s="324"/>
      <c r="T27" s="324"/>
      <c r="U27" s="325"/>
      <c r="V27" s="151"/>
      <c r="W27" s="151"/>
      <c r="X27" s="151"/>
      <c r="Y27" s="152"/>
    </row>
    <row r="28" spans="1:47" ht="26.25" customHeight="1" x14ac:dyDescent="0.35">
      <c r="A28" s="175" t="s">
        <v>46</v>
      </c>
      <c r="B28" s="183">
        <v>27.283333333333331</v>
      </c>
      <c r="C28" s="214">
        <v>55.67199999999999</v>
      </c>
      <c r="D28" s="214">
        <v>47.385333333333328</v>
      </c>
      <c r="E28" s="214">
        <v>61.371000000000002</v>
      </c>
      <c r="F28" s="214">
        <v>62.255999999999993</v>
      </c>
      <c r="G28" s="273">
        <v>44.924166666666657</v>
      </c>
      <c r="H28" s="215">
        <v>51.301166666666667</v>
      </c>
      <c r="I28" s="216">
        <f t="shared" si="2"/>
        <v>350.19300000000004</v>
      </c>
      <c r="J28" s="164"/>
      <c r="K28" s="323"/>
      <c r="L28" s="324"/>
      <c r="M28" s="324"/>
      <c r="N28" s="324"/>
      <c r="O28" s="324"/>
      <c r="P28" s="324"/>
      <c r="Q28" s="324"/>
      <c r="R28" s="324"/>
      <c r="S28" s="324"/>
      <c r="T28" s="324"/>
      <c r="U28" s="325"/>
      <c r="V28" s="151"/>
      <c r="W28" s="151"/>
      <c r="X28" s="151"/>
      <c r="Y28" s="152"/>
    </row>
    <row r="29" spans="1:47" ht="26.25" customHeight="1" x14ac:dyDescent="0.35">
      <c r="A29" s="175" t="s">
        <v>47</v>
      </c>
      <c r="B29" s="183">
        <v>27.283333333333331</v>
      </c>
      <c r="C29" s="214">
        <v>55.67199999999999</v>
      </c>
      <c r="D29" s="214">
        <v>47.385333333333328</v>
      </c>
      <c r="E29" s="214">
        <v>61.371000000000002</v>
      </c>
      <c r="F29" s="214">
        <v>62.255999999999993</v>
      </c>
      <c r="G29" s="273">
        <v>44.924166666666657</v>
      </c>
      <c r="H29" s="215">
        <v>51.301166666666667</v>
      </c>
      <c r="I29" s="216">
        <f t="shared" si="2"/>
        <v>350.19300000000004</v>
      </c>
      <c r="J29" s="164"/>
      <c r="K29" s="323"/>
      <c r="L29" s="324"/>
      <c r="M29" s="324"/>
      <c r="N29" s="324"/>
      <c r="O29" s="324"/>
      <c r="P29" s="324"/>
      <c r="Q29" s="324"/>
      <c r="R29" s="324"/>
      <c r="S29" s="324"/>
      <c r="T29" s="324"/>
      <c r="U29" s="325"/>
      <c r="V29" s="151"/>
      <c r="W29" s="151"/>
      <c r="X29" s="151"/>
      <c r="Y29" s="152"/>
    </row>
    <row r="30" spans="1:47" ht="26.25" customHeight="1" x14ac:dyDescent="0.35">
      <c r="A30" s="175" t="s">
        <v>48</v>
      </c>
      <c r="B30" s="183"/>
      <c r="C30" s="214"/>
      <c r="D30" s="214"/>
      <c r="E30" s="214"/>
      <c r="F30" s="214"/>
      <c r="G30" s="273"/>
      <c r="H30" s="215"/>
      <c r="I30" s="216">
        <f t="shared" si="2"/>
        <v>0</v>
      </c>
      <c r="J30" s="164"/>
      <c r="K30" s="323"/>
      <c r="L30" s="324"/>
      <c r="M30" s="324"/>
      <c r="N30" s="324"/>
      <c r="O30" s="324"/>
      <c r="P30" s="324"/>
      <c r="Q30" s="324"/>
      <c r="R30" s="324"/>
      <c r="S30" s="324"/>
      <c r="T30" s="324"/>
      <c r="U30" s="325"/>
      <c r="V30" s="151"/>
      <c r="W30" s="151"/>
      <c r="X30" s="151"/>
      <c r="Y30" s="152"/>
    </row>
    <row r="31" spans="1:47" ht="26.25" customHeight="1" thickBot="1" x14ac:dyDescent="0.4">
      <c r="A31" s="189" t="s">
        <v>49</v>
      </c>
      <c r="B31" s="190">
        <v>27.283333333333331</v>
      </c>
      <c r="C31" s="217">
        <v>55.67199999999999</v>
      </c>
      <c r="D31" s="217">
        <v>47.385333333333328</v>
      </c>
      <c r="E31" s="217">
        <v>61.371000000000002</v>
      </c>
      <c r="F31" s="217">
        <v>62.255999999999993</v>
      </c>
      <c r="G31" s="274">
        <v>44.924166666666657</v>
      </c>
      <c r="H31" s="218">
        <v>51.301166666666667</v>
      </c>
      <c r="I31" s="216">
        <f t="shared" si="2"/>
        <v>350.19300000000004</v>
      </c>
      <c r="J31" s="164"/>
      <c r="K31" s="323"/>
      <c r="L31" s="324"/>
      <c r="M31" s="324"/>
      <c r="N31" s="324"/>
      <c r="O31" s="324"/>
      <c r="P31" s="324"/>
      <c r="Q31" s="324"/>
      <c r="R31" s="324"/>
      <c r="S31" s="324"/>
      <c r="T31" s="324"/>
      <c r="U31" s="325"/>
      <c r="V31" s="151"/>
      <c r="W31" s="151"/>
      <c r="X31" s="151"/>
      <c r="Y31" s="152"/>
    </row>
    <row r="32" spans="1:47" ht="26.25" customHeight="1" thickBot="1" x14ac:dyDescent="0.4">
      <c r="A32" s="197" t="s">
        <v>10</v>
      </c>
      <c r="B32" s="219">
        <f t="shared" ref="B32:I32" si="3">SUM(B25:B31)</f>
        <v>129.85</v>
      </c>
      <c r="C32" s="220">
        <f t="shared" si="3"/>
        <v>266.61599999999999</v>
      </c>
      <c r="D32" s="220">
        <f t="shared" si="3"/>
        <v>228.95599999999999</v>
      </c>
      <c r="E32" s="220">
        <f t="shared" si="3"/>
        <v>300.71300000000002</v>
      </c>
      <c r="F32" s="220">
        <f t="shared" si="3"/>
        <v>306.76799999999997</v>
      </c>
      <c r="G32" s="220">
        <f t="shared" si="3"/>
        <v>222.37249999999995</v>
      </c>
      <c r="H32" s="221">
        <f t="shared" si="3"/>
        <v>256.90350000000001</v>
      </c>
      <c r="I32" s="222">
        <f t="shared" si="3"/>
        <v>1712.1790000000001</v>
      </c>
      <c r="J32" s="158"/>
      <c r="K32" s="326"/>
      <c r="L32" s="327"/>
      <c r="M32" s="327"/>
      <c r="N32" s="327"/>
      <c r="O32" s="327"/>
      <c r="P32" s="327"/>
      <c r="Q32" s="327"/>
      <c r="R32" s="327"/>
      <c r="S32" s="327"/>
      <c r="T32" s="327"/>
      <c r="U32" s="328"/>
      <c r="V32" s="151"/>
      <c r="W32" s="151"/>
      <c r="X32" s="151"/>
      <c r="Y32" s="152"/>
    </row>
    <row r="33" spans="1:25" ht="26.25" customHeight="1" x14ac:dyDescent="0.35">
      <c r="A33" s="223"/>
      <c r="B33" s="224">
        <v>265</v>
      </c>
      <c r="C33" s="225">
        <v>552</v>
      </c>
      <c r="D33" s="225">
        <v>481</v>
      </c>
      <c r="E33" s="225">
        <v>646</v>
      </c>
      <c r="F33" s="225">
        <v>664</v>
      </c>
      <c r="G33" s="225">
        <v>485</v>
      </c>
      <c r="H33" s="225">
        <v>569</v>
      </c>
      <c r="I33" s="225"/>
      <c r="J33" s="158"/>
      <c r="K33" s="158"/>
      <c r="L33" s="158"/>
      <c r="M33" s="158"/>
      <c r="N33" s="158"/>
      <c r="O33" s="158"/>
      <c r="P33" s="158"/>
      <c r="Q33" s="158"/>
      <c r="R33" s="151"/>
      <c r="S33" s="151"/>
      <c r="T33" s="151"/>
      <c r="U33" s="151"/>
      <c r="V33" s="151"/>
      <c r="W33" s="151"/>
      <c r="X33" s="151"/>
      <c r="Y33" s="152"/>
    </row>
    <row r="34" spans="1:25" ht="26.25" customHeight="1" thickBot="1" x14ac:dyDescent="0.4">
      <c r="A34" s="226"/>
      <c r="B34" s="226"/>
      <c r="C34" s="168"/>
      <c r="D34" s="168"/>
      <c r="E34" s="168"/>
      <c r="F34" s="168"/>
      <c r="G34" s="168"/>
      <c r="H34" s="168"/>
      <c r="I34" s="168"/>
      <c r="J34" s="168"/>
      <c r="K34" s="168"/>
      <c r="L34" s="168"/>
      <c r="M34" s="168"/>
      <c r="N34" s="168"/>
      <c r="O34" s="168"/>
      <c r="P34" s="168"/>
      <c r="Q34" s="151"/>
      <c r="R34" s="151"/>
      <c r="S34" s="151"/>
      <c r="T34" s="151"/>
      <c r="U34" s="151"/>
      <c r="V34" s="151"/>
      <c r="W34" s="151"/>
      <c r="X34" s="151"/>
      <c r="Y34" s="152"/>
    </row>
    <row r="35" spans="1:25" ht="26.25" customHeight="1" thickBot="1" x14ac:dyDescent="0.4">
      <c r="A35" s="166" t="s">
        <v>51</v>
      </c>
      <c r="B35" s="318" t="s">
        <v>8</v>
      </c>
      <c r="C35" s="319"/>
      <c r="D35" s="319"/>
      <c r="E35" s="319"/>
      <c r="F35" s="319"/>
      <c r="G35" s="329"/>
      <c r="H35" s="168"/>
      <c r="I35" s="227" t="s">
        <v>52</v>
      </c>
      <c r="J35" s="318" t="s">
        <v>25</v>
      </c>
      <c r="K35" s="319"/>
      <c r="L35" s="319"/>
      <c r="M35" s="319"/>
      <c r="N35" s="319"/>
      <c r="O35" s="329"/>
      <c r="P35" s="151"/>
      <c r="Q35" s="151"/>
      <c r="R35" s="151"/>
      <c r="S35" s="151"/>
      <c r="T35" s="151"/>
      <c r="U35" s="151"/>
      <c r="V35" s="151"/>
      <c r="W35" s="151"/>
      <c r="X35" s="151"/>
      <c r="Y35" s="152"/>
    </row>
    <row r="36" spans="1:25" ht="26.25" customHeight="1" x14ac:dyDescent="0.35">
      <c r="A36" s="169" t="s">
        <v>41</v>
      </c>
      <c r="B36" s="228">
        <v>1</v>
      </c>
      <c r="C36" s="229">
        <v>2</v>
      </c>
      <c r="D36" s="229">
        <v>3</v>
      </c>
      <c r="E36" s="229">
        <v>4</v>
      </c>
      <c r="F36" s="229">
        <v>5</v>
      </c>
      <c r="G36" s="230" t="s">
        <v>10</v>
      </c>
      <c r="H36" s="168"/>
      <c r="I36" s="231" t="s">
        <v>41</v>
      </c>
      <c r="J36" s="232">
        <v>1</v>
      </c>
      <c r="K36" s="229">
        <v>2</v>
      </c>
      <c r="L36" s="229">
        <v>3</v>
      </c>
      <c r="M36" s="229">
        <v>4</v>
      </c>
      <c r="N36" s="229">
        <v>5</v>
      </c>
      <c r="O36" s="230" t="s">
        <v>10</v>
      </c>
      <c r="P36" s="151"/>
      <c r="Q36" s="151"/>
      <c r="R36" s="151"/>
      <c r="S36" s="151"/>
      <c r="T36" s="151"/>
      <c r="U36" s="151"/>
      <c r="V36" s="151"/>
      <c r="W36" s="151"/>
      <c r="X36" s="151"/>
      <c r="Y36" s="152"/>
    </row>
    <row r="37" spans="1:25" ht="26.25" customHeight="1" x14ac:dyDescent="0.35">
      <c r="A37" s="175" t="s">
        <v>42</v>
      </c>
      <c r="B37" s="176">
        <v>1</v>
      </c>
      <c r="C37" s="177">
        <v>2</v>
      </c>
      <c r="D37" s="180">
        <v>3</v>
      </c>
      <c r="E37" s="233" t="s">
        <v>63</v>
      </c>
      <c r="F37" s="233"/>
      <c r="G37" s="234"/>
      <c r="H37" s="226"/>
      <c r="I37" s="235" t="s">
        <v>42</v>
      </c>
      <c r="J37" s="176">
        <v>1</v>
      </c>
      <c r="K37" s="177">
        <v>2</v>
      </c>
      <c r="L37" s="180">
        <v>3</v>
      </c>
      <c r="M37" s="233" t="s">
        <v>63</v>
      </c>
      <c r="N37" s="236"/>
      <c r="O37" s="237"/>
      <c r="P37" s="151"/>
      <c r="Q37" s="151"/>
      <c r="R37" s="151"/>
      <c r="S37" s="151"/>
      <c r="T37" s="151"/>
      <c r="U37" s="151"/>
      <c r="V37" s="151"/>
      <c r="W37" s="151"/>
      <c r="X37" s="151"/>
      <c r="Y37" s="152"/>
    </row>
    <row r="38" spans="1:25" s="151" customFormat="1" ht="26.25" customHeight="1" x14ac:dyDescent="0.35">
      <c r="A38" s="175" t="s">
        <v>43</v>
      </c>
      <c r="B38" s="183">
        <v>6.9</v>
      </c>
      <c r="C38" s="185">
        <v>10.8</v>
      </c>
      <c r="D38" s="185">
        <v>20</v>
      </c>
      <c r="E38" s="185">
        <v>8.8000000000000007</v>
      </c>
      <c r="F38" s="185"/>
      <c r="G38" s="238">
        <f t="shared" ref="G38:G45" si="4">SUM(B38:F38)</f>
        <v>46.5</v>
      </c>
      <c r="H38" s="226"/>
      <c r="I38" s="235" t="s">
        <v>43</v>
      </c>
      <c r="J38" s="184">
        <v>40.799999999999997</v>
      </c>
      <c r="K38" s="214">
        <v>49.9</v>
      </c>
      <c r="L38" s="239">
        <v>40.299999999999997</v>
      </c>
      <c r="M38" s="239">
        <v>37.5</v>
      </c>
      <c r="N38" s="239"/>
      <c r="O38" s="238">
        <f t="shared" ref="O38:O45" si="5">SUM(J38:N38)</f>
        <v>168.5</v>
      </c>
      <c r="Y38" s="152"/>
    </row>
    <row r="39" spans="1:25" s="151" customFormat="1" ht="26.25" customHeight="1" x14ac:dyDescent="0.35">
      <c r="A39" s="175" t="s">
        <v>44</v>
      </c>
      <c r="B39" s="183">
        <v>6.9</v>
      </c>
      <c r="C39" s="185">
        <v>10.8</v>
      </c>
      <c r="D39" s="185">
        <v>20</v>
      </c>
      <c r="E39" s="185">
        <v>8.8000000000000007</v>
      </c>
      <c r="F39" s="185"/>
      <c r="G39" s="238">
        <f t="shared" si="4"/>
        <v>46.5</v>
      </c>
      <c r="H39" s="226"/>
      <c r="I39" s="235" t="s">
        <v>44</v>
      </c>
      <c r="J39" s="240">
        <v>40.799999999999997</v>
      </c>
      <c r="K39" s="186">
        <v>49.9</v>
      </c>
      <c r="L39" s="186">
        <v>40.299999999999997</v>
      </c>
      <c r="M39" s="186">
        <v>37.5</v>
      </c>
      <c r="N39" s="186"/>
      <c r="O39" s="238">
        <f t="shared" si="5"/>
        <v>168.5</v>
      </c>
      <c r="Y39" s="152"/>
    </row>
    <row r="40" spans="1:25" s="151" customFormat="1" ht="26.25" customHeight="1" x14ac:dyDescent="0.35">
      <c r="A40" s="175" t="s">
        <v>45</v>
      </c>
      <c r="B40" s="183"/>
      <c r="C40" s="185"/>
      <c r="D40" s="185"/>
      <c r="E40" s="185"/>
      <c r="F40" s="185"/>
      <c r="G40" s="238">
        <f t="shared" si="4"/>
        <v>0</v>
      </c>
      <c r="H40" s="226"/>
      <c r="I40" s="235" t="s">
        <v>45</v>
      </c>
      <c r="J40" s="240"/>
      <c r="K40" s="186"/>
      <c r="L40" s="186"/>
      <c r="M40" s="186"/>
      <c r="N40" s="186"/>
      <c r="O40" s="238">
        <f t="shared" si="5"/>
        <v>0</v>
      </c>
      <c r="Y40" s="152"/>
    </row>
    <row r="41" spans="1:25" s="151" customFormat="1" ht="26.25" customHeight="1" x14ac:dyDescent="0.35">
      <c r="A41" s="175" t="s">
        <v>46</v>
      </c>
      <c r="B41" s="183">
        <v>7.3</v>
      </c>
      <c r="C41" s="185">
        <v>11.3</v>
      </c>
      <c r="D41" s="185">
        <v>20.9</v>
      </c>
      <c r="E41" s="185">
        <v>8.4</v>
      </c>
      <c r="F41" s="185"/>
      <c r="G41" s="238">
        <f t="shared" si="4"/>
        <v>47.9</v>
      </c>
      <c r="H41" s="226"/>
      <c r="I41" s="235" t="s">
        <v>46</v>
      </c>
      <c r="J41" s="184">
        <v>41.6</v>
      </c>
      <c r="K41" s="214">
        <v>51.2</v>
      </c>
      <c r="L41" s="186">
        <v>41.6</v>
      </c>
      <c r="M41" s="186">
        <v>38.6</v>
      </c>
      <c r="N41" s="186"/>
      <c r="O41" s="238">
        <f t="shared" si="5"/>
        <v>173</v>
      </c>
      <c r="Y41" s="152"/>
    </row>
    <row r="42" spans="1:25" s="151" customFormat="1" ht="26.25" customHeight="1" x14ac:dyDescent="0.35">
      <c r="A42" s="175" t="s">
        <v>47</v>
      </c>
      <c r="B42" s="183">
        <v>7.3</v>
      </c>
      <c r="C42" s="185">
        <v>11.3</v>
      </c>
      <c r="D42" s="185">
        <v>20.9</v>
      </c>
      <c r="E42" s="185">
        <v>8.4</v>
      </c>
      <c r="F42" s="185"/>
      <c r="G42" s="238">
        <f t="shared" si="4"/>
        <v>47.9</v>
      </c>
      <c r="H42" s="226"/>
      <c r="I42" s="235" t="s">
        <v>47</v>
      </c>
      <c r="J42" s="240">
        <v>47</v>
      </c>
      <c r="K42" s="186">
        <v>47.8</v>
      </c>
      <c r="L42" s="186">
        <v>46.5</v>
      </c>
      <c r="M42" s="186">
        <v>31.7</v>
      </c>
      <c r="N42" s="186"/>
      <c r="O42" s="238">
        <f t="shared" si="5"/>
        <v>173</v>
      </c>
      <c r="Y42" s="152"/>
    </row>
    <row r="43" spans="1:25" s="151" customFormat="1" ht="26.25" customHeight="1" x14ac:dyDescent="0.35">
      <c r="A43" s="175" t="s">
        <v>48</v>
      </c>
      <c r="B43" s="183"/>
      <c r="C43" s="185"/>
      <c r="D43" s="185"/>
      <c r="E43" s="185"/>
      <c r="F43" s="185"/>
      <c r="G43" s="238">
        <f t="shared" si="4"/>
        <v>0</v>
      </c>
      <c r="H43" s="226"/>
      <c r="I43" s="235" t="s">
        <v>48</v>
      </c>
      <c r="J43" s="240"/>
      <c r="K43" s="186"/>
      <c r="L43" s="186"/>
      <c r="M43" s="186"/>
      <c r="N43" s="186"/>
      <c r="O43" s="238">
        <f t="shared" si="5"/>
        <v>0</v>
      </c>
      <c r="Y43" s="152"/>
    </row>
    <row r="44" spans="1:25" s="151" customFormat="1" ht="26.25" customHeight="1" thickBot="1" x14ac:dyDescent="0.4">
      <c r="A44" s="189" t="s">
        <v>49</v>
      </c>
      <c r="B44" s="190">
        <v>7.4</v>
      </c>
      <c r="C44" s="192">
        <v>11.3</v>
      </c>
      <c r="D44" s="192">
        <v>21</v>
      </c>
      <c r="E44" s="192">
        <v>8.4</v>
      </c>
      <c r="F44" s="192"/>
      <c r="G44" s="241">
        <f t="shared" si="4"/>
        <v>48.1</v>
      </c>
      <c r="H44" s="226"/>
      <c r="I44" s="242" t="s">
        <v>49</v>
      </c>
      <c r="J44" s="243">
        <v>47</v>
      </c>
      <c r="K44" s="239">
        <v>47.8</v>
      </c>
      <c r="L44" s="239">
        <v>46.5</v>
      </c>
      <c r="M44" s="239">
        <v>31.7</v>
      </c>
      <c r="N44" s="239"/>
      <c r="O44" s="241">
        <f t="shared" si="5"/>
        <v>173</v>
      </c>
      <c r="Y44" s="152"/>
    </row>
    <row r="45" spans="1:25" s="151" customFormat="1" ht="26.25" customHeight="1" thickBot="1" x14ac:dyDescent="0.4">
      <c r="A45" s="197" t="s">
        <v>10</v>
      </c>
      <c r="B45" s="244">
        <f>SUM(B38:B44)</f>
        <v>35.800000000000004</v>
      </c>
      <c r="C45" s="245">
        <f>SUM(C38:C44)</f>
        <v>55.5</v>
      </c>
      <c r="D45" s="245">
        <f t="shared" ref="D45:E45" si="6">SUM(D38:D44)</f>
        <v>102.8</v>
      </c>
      <c r="E45" s="245">
        <f t="shared" si="6"/>
        <v>42.8</v>
      </c>
      <c r="F45" s="245">
        <f t="shared" ref="F45" si="7">SUM(F38:F44)</f>
        <v>0</v>
      </c>
      <c r="G45" s="246">
        <f t="shared" si="4"/>
        <v>236.90000000000003</v>
      </c>
      <c r="H45" s="226"/>
      <c r="I45" s="247" t="s">
        <v>10</v>
      </c>
      <c r="J45" s="198">
        <f>SUM(J38:J44)</f>
        <v>217.2</v>
      </c>
      <c r="K45" s="248">
        <f t="shared" ref="K45:N45" si="8">SUM(K38:K44)</f>
        <v>246.60000000000002</v>
      </c>
      <c r="L45" s="248">
        <f t="shared" si="8"/>
        <v>215.2</v>
      </c>
      <c r="M45" s="248">
        <f t="shared" si="8"/>
        <v>176.99999999999997</v>
      </c>
      <c r="N45" s="248">
        <f t="shared" si="8"/>
        <v>0</v>
      </c>
      <c r="O45" s="246">
        <f t="shared" si="5"/>
        <v>856</v>
      </c>
      <c r="Y45" s="152"/>
    </row>
    <row r="46" spans="1:25" s="252" customFormat="1" ht="26.25" customHeight="1" thickBot="1" x14ac:dyDescent="0.4">
      <c r="A46" s="249"/>
      <c r="B46" s="249">
        <v>71</v>
      </c>
      <c r="C46" s="250">
        <v>110</v>
      </c>
      <c r="D46" s="250">
        <v>204</v>
      </c>
      <c r="E46" s="250">
        <v>85</v>
      </c>
      <c r="F46" s="250"/>
      <c r="G46" s="250"/>
      <c r="H46" s="250"/>
      <c r="I46" s="250"/>
      <c r="J46" s="250">
        <v>429</v>
      </c>
      <c r="K46" s="250">
        <v>436</v>
      </c>
      <c r="L46" s="250">
        <v>425</v>
      </c>
      <c r="M46" s="250">
        <v>289</v>
      </c>
      <c r="N46" s="250"/>
      <c r="O46" s="250"/>
      <c r="P46" s="250"/>
      <c r="Q46" s="250"/>
      <c r="R46" s="250"/>
      <c r="S46" s="250"/>
      <c r="T46" s="250"/>
      <c r="U46" s="250"/>
      <c r="V46" s="267"/>
      <c r="W46" s="250"/>
      <c r="X46" s="250"/>
      <c r="Y46" s="251"/>
    </row>
    <row r="47" spans="1:25" ht="14.15" customHeight="1" x14ac:dyDescent="0.35"/>
    <row r="48" spans="1:25" ht="14.15" customHeight="1" x14ac:dyDescent="0.35"/>
    <row r="49" ht="14.15" customHeight="1" x14ac:dyDescent="0.35"/>
    <row r="50" ht="14.15" customHeight="1" x14ac:dyDescent="0.35"/>
    <row r="51" ht="14.15" customHeight="1" x14ac:dyDescent="0.35"/>
  </sheetData>
  <mergeCells count="18">
    <mergeCell ref="A1:A3"/>
    <mergeCell ref="B1:L1"/>
    <mergeCell ref="M1:P1"/>
    <mergeCell ref="B2:L3"/>
    <mergeCell ref="M2:P2"/>
    <mergeCell ref="M3:P3"/>
    <mergeCell ref="B22:H22"/>
    <mergeCell ref="K22:U32"/>
    <mergeCell ref="B35:G35"/>
    <mergeCell ref="J35:O35"/>
    <mergeCell ref="P9:X9"/>
    <mergeCell ref="B9:O9"/>
    <mergeCell ref="B5:C5"/>
    <mergeCell ref="G5:H5"/>
    <mergeCell ref="K5:L5"/>
    <mergeCell ref="G7:H7"/>
    <mergeCell ref="L7:N7"/>
    <mergeCell ref="B7:C7"/>
  </mergeCells>
  <pageMargins left="0.7" right="0.7" top="0.75" bottom="0.75" header="0.3" footer="0.3"/>
  <pageSetup scale="3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15</vt:i4>
      </vt:variant>
      <vt:variant>
        <vt:lpstr>Rangos con nombre</vt:lpstr>
      </vt:variant>
      <vt:variant>
        <vt:i4>1</vt:i4>
      </vt:variant>
    </vt:vector>
  </HeadingPairs>
  <TitlesOfParts>
    <vt:vector size="16" baseType="lpstr">
      <vt:lpstr>SEM 1</vt:lpstr>
      <vt:lpstr>SEM 2</vt:lpstr>
      <vt:lpstr>SEM 3</vt:lpstr>
      <vt:lpstr>SEM 4</vt:lpstr>
      <vt:lpstr>SEM 5</vt:lpstr>
      <vt:lpstr>SEM 6</vt:lpstr>
      <vt:lpstr>SEM 7</vt:lpstr>
      <vt:lpstr>SEM 8</vt:lpstr>
      <vt:lpstr>SEM 9</vt:lpstr>
      <vt:lpstr>SEM 10</vt:lpstr>
      <vt:lpstr>SEM 11</vt:lpstr>
      <vt:lpstr>SEM 12</vt:lpstr>
      <vt:lpstr>SEM 13</vt:lpstr>
      <vt:lpstr>SEM 14</vt:lpstr>
      <vt:lpstr>IMPRIMIR</vt:lpstr>
      <vt:lpstr>IMPRIMIR!Área_de_impresión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Barbosa Jaimes</dc:creator>
  <cp:lastModifiedBy>Jgarcia</cp:lastModifiedBy>
  <cp:lastPrinted>2021-07-15T22:57:56Z</cp:lastPrinted>
  <dcterms:created xsi:type="dcterms:W3CDTF">2021-03-04T08:17:33Z</dcterms:created>
  <dcterms:modified xsi:type="dcterms:W3CDTF">2021-07-21T01:09:56Z</dcterms:modified>
</cp:coreProperties>
</file>