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777D7433-D15D-4633-90DD-5D308B8F1DFD}" xr6:coauthVersionLast="36" xr6:coauthVersionMax="36" xr10:uidLastSave="{00000000-0000-0000-0000-000000000000}"/>
  <bookViews>
    <workbookView xWindow="0" yWindow="0" windowWidth="20490" windowHeight="7545" tabRatio="733" firstSheet="8" activeTab="10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01" i="251" l="1"/>
  <c r="D201" i="251"/>
  <c r="C201" i="251"/>
  <c r="B201" i="251"/>
  <c r="G199" i="251"/>
  <c r="G198" i="251"/>
  <c r="D198" i="251"/>
  <c r="C198" i="251"/>
  <c r="B198" i="251"/>
  <c r="G197" i="251"/>
  <c r="D197" i="251"/>
  <c r="C197" i="251"/>
  <c r="B197" i="251"/>
  <c r="K219" i="250"/>
  <c r="H219" i="250"/>
  <c r="G219" i="250"/>
  <c r="F219" i="250"/>
  <c r="E219" i="250"/>
  <c r="D219" i="250"/>
  <c r="C219" i="250"/>
  <c r="B219" i="250"/>
  <c r="I217" i="250"/>
  <c r="I216" i="250"/>
  <c r="H216" i="250"/>
  <c r="G216" i="250"/>
  <c r="F216" i="250"/>
  <c r="E216" i="250"/>
  <c r="D216" i="250"/>
  <c r="C216" i="250"/>
  <c r="B216" i="250"/>
  <c r="I215" i="250"/>
  <c r="H215" i="250"/>
  <c r="G215" i="250"/>
  <c r="F215" i="250"/>
  <c r="E215" i="250"/>
  <c r="D215" i="250"/>
  <c r="C215" i="250"/>
  <c r="B215" i="250"/>
  <c r="I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E197" i="249"/>
  <c r="D197" i="249"/>
  <c r="C197" i="249"/>
  <c r="B197" i="249"/>
  <c r="AA223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Y221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199" i="251" l="1"/>
  <c r="J199" i="251" s="1"/>
  <c r="I188" i="251"/>
  <c r="D188" i="251"/>
  <c r="C188" i="251"/>
  <c r="B188" i="251"/>
  <c r="G186" i="251"/>
  <c r="G185" i="251"/>
  <c r="D185" i="251"/>
  <c r="C185" i="251"/>
  <c r="B185" i="251"/>
  <c r="G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17" i="250" s="1"/>
  <c r="L217" i="250" s="1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E184" i="249"/>
  <c r="D184" i="249"/>
  <c r="C184" i="249"/>
  <c r="B184" i="249"/>
  <c r="AA209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Y207" i="248"/>
  <c r="AA221" i="248" s="1"/>
  <c r="AB221" i="248" s="1"/>
  <c r="Y205" i="248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G171" i="249" l="1"/>
  <c r="I175" i="251" l="1"/>
  <c r="D175" i="251"/>
  <c r="C175" i="251"/>
  <c r="B175" i="251"/>
  <c r="G173" i="251"/>
  <c r="I186" i="251" s="1"/>
  <c r="J186" i="251" s="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K203" i="250" s="1"/>
  <c r="L203" i="250" s="1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I186" i="249" s="1"/>
  <c r="J186" i="249" s="1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AA207" i="248" s="1"/>
  <c r="AB207" i="248" s="1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K189" i="250" l="1"/>
  <c r="L189" i="250" s="1"/>
  <c r="I173" i="249"/>
  <c r="J173" i="249" s="1"/>
  <c r="I173" i="251"/>
  <c r="J173" i="251" s="1"/>
  <c r="AA193" i="248"/>
  <c r="AB193" i="248" s="1"/>
  <c r="I149" i="251"/>
  <c r="D149" i="251"/>
  <c r="C149" i="251"/>
  <c r="B149" i="251"/>
  <c r="G147" i="251"/>
  <c r="I160" i="251" s="1"/>
  <c r="J160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60" i="249" l="1"/>
  <c r="J160" i="249" s="1"/>
  <c r="K175" i="250"/>
  <c r="L175" i="250" s="1"/>
  <c r="Y177" i="248"/>
  <c r="Z177" i="248" s="1"/>
  <c r="I136" i="251"/>
  <c r="D136" i="251"/>
  <c r="C136" i="251"/>
  <c r="B136" i="251"/>
  <c r="G134" i="25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K161" i="250" l="1"/>
  <c r="L161" i="250" s="1"/>
  <c r="I147" i="249"/>
  <c r="J147" i="249" s="1"/>
  <c r="I147" i="251"/>
  <c r="J147" i="251" s="1"/>
  <c r="Y163" i="248"/>
  <c r="Z163" i="248" s="1"/>
  <c r="I123" i="251"/>
  <c r="D123" i="251"/>
  <c r="C123" i="251"/>
  <c r="B123" i="251"/>
  <c r="G121" i="25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K147" i="250" s="1"/>
  <c r="L147" i="250" s="1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34" i="251" l="1"/>
  <c r="J134" i="251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1" i="251" l="1"/>
  <c r="J121" i="251" s="1"/>
  <c r="I121" i="249"/>
  <c r="J121" i="249" s="1"/>
  <c r="K133" i="250"/>
  <c r="L133" i="250" s="1"/>
  <c r="I97" i="251"/>
  <c r="D97" i="251"/>
  <c r="C97" i="251"/>
  <c r="B97" i="251"/>
  <c r="G95" i="251"/>
  <c r="I108" i="251" s="1"/>
  <c r="J108" i="251" s="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<sst xmlns="http://schemas.openxmlformats.org/spreadsheetml/2006/main" count="1424" uniqueCount="103">
  <si>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</si>
  <si>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</si>
  <si>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</si>
  <si>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</si>
  <si>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</si>
  <si>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</si>
  <si>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</si>
  <si>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</si>
  <si>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</si>
  <si>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</si>
  <si>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</si>
  <si>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</si>
  <si>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</si>
  <si>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</si>
  <si>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</si>
  <si>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</si>
  <si>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</si>
  <si>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</si>
  <si>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</si>
  <si>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</si>
  <si>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</si>
  <si>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</si>
  <si>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</si>
  <si>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</si>
  <si>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</si>
  <si>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</si>
  <si>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</si>
  <si>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</si>
  <si>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</si>
  <si>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</si>
  <si>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</si>
  <si>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</si>
  <si>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</si>
  <si>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</si>
  <si>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</si>
  <si>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</si>
  <si>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</si>
  <si>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</si>
  <si>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</si>
  <si>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</si>
  <si>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</si>
  <si>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</si>
  <si>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</si>
  <si>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</si>
  <si>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</si>
  <si>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</si>
  <si>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</si>
  <si>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</si>
  <si>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</si>
  <si>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</si>
  <si>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</si>
  <si>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</si>
  <si>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</si>
  <si>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</si>
  <si>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</si>
  <si>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</si>
  <si>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</si>
  <si>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</si>
  <si>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</si>
  <si>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</si>
  <si>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</si>
  <si>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</si>
  <si>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</si>
  <si>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</si>
  <si>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</si>
  <si>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</si>
  <si>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</si>
  <si>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</si>
  <si>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</si>
  <si>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</si>
  <si>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</si>
  <si>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</si>
  <si>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</si>
  <si>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</si>
  <si>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</si>
  <si>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</si>
  <si>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</si>
  <si>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</si>
  <si>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</si>
  <si>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</si>
  <si>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</si>
  <si>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</si>
  <si>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</si>
  <si>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</si>
  <si>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</si>
  <si>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</si>
  <si>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</si>
  <si>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</si>
  <si>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</si>
  <si>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</si>
  <si>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</si>
  <si>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</si>
  <si>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</si>
  <si>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</si>
  <si>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</si>
  <si>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</si>
  <si>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</si>
  <si>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</si>
  <si>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</si>
  <si>
    <t>Semana 14</t>
  </si>
  <si>
    <t>Descartes</t>
  </si>
  <si>
    <t>Semana 15</t>
  </si>
  <si>
    <t>Dra Monica cometi un error en el corral 2 en el momento de programar, programe comida para 10 machos menos, por esa razon el incremento no dio 3 como lo habiamos planteado para esta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</si>
</sst>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2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00448"/>
        <c:axId val="194056960"/>
      </c:barChart>
      <c:catAx>
        <c:axId val="1738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56960"/>
        <c:crosses val="autoZero"/>
        <c:auto val="1"/>
        <c:lblAlgn val="ctr"/>
        <c:lblOffset val="100"/>
        <c:noMultiLvlLbl val="0"/>
      </c:catAx>
      <c:valAx>
        <c:axId val="194056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0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74080"/>
        <c:axId val="193375616"/>
      </c:barChart>
      <c:catAx>
        <c:axId val="1933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75616"/>
        <c:crosses val="autoZero"/>
        <c:auto val="1"/>
        <c:lblAlgn val="ctr"/>
        <c:lblOffset val="100"/>
        <c:noMultiLvlLbl val="0"/>
      </c:catAx>
      <c:valAx>
        <c:axId val="193375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7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17984"/>
        <c:axId val="193419520"/>
      </c:lineChart>
      <c:catAx>
        <c:axId val="1934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19520"/>
        <c:crosses val="autoZero"/>
        <c:auto val="1"/>
        <c:lblAlgn val="ctr"/>
        <c:lblOffset val="100"/>
        <c:noMultiLvlLbl val="0"/>
      </c:catAx>
      <c:valAx>
        <c:axId val="1934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7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9984"/>
        <c:axId val="193451520"/>
      </c:lineChart>
      <c:catAx>
        <c:axId val="193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1520"/>
        <c:crosses val="autoZero"/>
        <c:auto val="1"/>
        <c:lblAlgn val="ctr"/>
        <c:lblOffset val="100"/>
        <c:noMultiLvlLbl val="0"/>
      </c:catAx>
      <c:valAx>
        <c:axId val="193451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4976"/>
        <c:axId val="194096512"/>
      </c:lineChart>
      <c:catAx>
        <c:axId val="19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6512"/>
        <c:crosses val="autoZero"/>
        <c:auto val="1"/>
        <c:lblAlgn val="ctr"/>
        <c:lblOffset val="100"/>
        <c:noMultiLvlLbl val="0"/>
      </c:catAx>
      <c:valAx>
        <c:axId val="194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8496"/>
        <c:axId val="194620032"/>
      </c:lineChart>
      <c:catAx>
        <c:axId val="1946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20032"/>
        <c:crosses val="autoZero"/>
        <c:auto val="1"/>
        <c:lblAlgn val="ctr"/>
        <c:lblOffset val="100"/>
        <c:noMultiLvlLbl val="0"/>
      </c:catAx>
      <c:valAx>
        <c:axId val="194620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8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36800"/>
        <c:axId val="195048192"/>
      </c:barChart>
      <c:catAx>
        <c:axId val="194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8192"/>
        <c:crosses val="autoZero"/>
        <c:auto val="1"/>
        <c:lblAlgn val="ctr"/>
        <c:lblOffset val="100"/>
        <c:noMultiLvlLbl val="0"/>
      </c:catAx>
      <c:valAx>
        <c:axId val="19504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2384"/>
        <c:axId val="195073920"/>
      </c:lineChart>
      <c:catAx>
        <c:axId val="195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3920"/>
        <c:crosses val="autoZero"/>
        <c:auto val="1"/>
        <c:lblAlgn val="ctr"/>
        <c:lblOffset val="100"/>
        <c:noMultiLvlLbl val="0"/>
      </c:catAx>
      <c:valAx>
        <c:axId val="19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20512"/>
        <c:axId val="195130496"/>
      </c:lineChart>
      <c:catAx>
        <c:axId val="1951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30496"/>
        <c:crosses val="autoZero"/>
        <c:auto val="1"/>
        <c:lblAlgn val="ctr"/>
        <c:lblOffset val="100"/>
        <c:noMultiLvlLbl val="0"/>
      </c:catAx>
      <c:valAx>
        <c:axId val="1951304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0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80288"/>
        <c:axId val="173581824"/>
      </c:barChart>
      <c:catAx>
        <c:axId val="1735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81824"/>
        <c:crosses val="autoZero"/>
        <c:auto val="1"/>
        <c:lblAlgn val="ctr"/>
        <c:lblOffset val="100"/>
        <c:noMultiLvlLbl val="0"/>
      </c:catAx>
      <c:valAx>
        <c:axId val="1735818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80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7488"/>
        <c:axId val="195146112"/>
      </c:lineChart>
      <c:catAx>
        <c:axId val="19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6112"/>
        <c:crosses val="autoZero"/>
        <c:auto val="1"/>
        <c:lblAlgn val="ctr"/>
        <c:lblOffset val="100"/>
        <c:noMultiLvlLbl val="0"/>
      </c:catAx>
      <c:valAx>
        <c:axId val="195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67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60928"/>
        <c:axId val="194862464"/>
      </c:lineChart>
      <c:catAx>
        <c:axId val="1948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2464"/>
        <c:crosses val="autoZero"/>
        <c:auto val="1"/>
        <c:lblAlgn val="ctr"/>
        <c:lblOffset val="100"/>
        <c:noMultiLvlLbl val="0"/>
      </c:catAx>
      <c:valAx>
        <c:axId val="194862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2" t="s">
        <v>18</v>
      </c>
      <c r="C4" s="413"/>
      <c r="D4" s="413"/>
      <c r="E4" s="413"/>
      <c r="F4" s="413"/>
      <c r="G4" s="413"/>
      <c r="H4" s="413"/>
      <c r="I4" s="413"/>
      <c r="J4" s="414"/>
      <c r="K4" s="412" t="s">
        <v>21</v>
      </c>
      <c r="L4" s="413"/>
      <c r="M4" s="413"/>
      <c r="N4" s="413"/>
      <c r="O4" s="413"/>
      <c r="P4" s="413"/>
      <c r="Q4" s="413"/>
      <c r="R4" s="413"/>
      <c r="S4" s="413"/>
      <c r="T4" s="41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2" t="s">
        <v>23</v>
      </c>
      <c r="C17" s="413"/>
      <c r="D17" s="413"/>
      <c r="E17" s="413"/>
      <c r="F17" s="41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01"/>
  <sheetViews>
    <sheetView showGridLines="0" topLeftCell="A171" zoomScale="75" zoomScaleNormal="75" workbookViewId="0">
      <selection activeCell="L189" sqref="L189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18" t="s">
        <v>53</v>
      </c>
      <c r="C9" s="419"/>
      <c r="D9" s="419"/>
      <c r="E9" s="419"/>
      <c r="F9" s="420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18" t="s">
        <v>53</v>
      </c>
      <c r="C22" s="419"/>
      <c r="D22" s="419"/>
      <c r="E22" s="419"/>
      <c r="F22" s="420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18" t="s">
        <v>53</v>
      </c>
      <c r="C35" s="419"/>
      <c r="D35" s="419"/>
      <c r="E35" s="419"/>
      <c r="F35" s="420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18" t="s">
        <v>53</v>
      </c>
      <c r="C48" s="419"/>
      <c r="D48" s="419"/>
      <c r="E48" s="419"/>
      <c r="F48" s="420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18" t="s">
        <v>53</v>
      </c>
      <c r="C61" s="419"/>
      <c r="D61" s="419"/>
      <c r="E61" s="419"/>
      <c r="F61" s="420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18" t="s">
        <v>53</v>
      </c>
      <c r="C74" s="419"/>
      <c r="D74" s="419"/>
      <c r="E74" s="419"/>
      <c r="F74" s="420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18" t="s">
        <v>53</v>
      </c>
      <c r="C87" s="419"/>
      <c r="D87" s="419"/>
      <c r="E87" s="419"/>
      <c r="F87" s="420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18" t="s">
        <v>53</v>
      </c>
      <c r="C100" s="419"/>
      <c r="D100" s="419"/>
      <c r="E100" s="419"/>
      <c r="F100" s="420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18" t="s">
        <v>53</v>
      </c>
      <c r="C113" s="419"/>
      <c r="D113" s="419"/>
      <c r="E113" s="419"/>
      <c r="F113" s="420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18" t="s">
        <v>53</v>
      </c>
      <c r="C126" s="419"/>
      <c r="D126" s="419"/>
      <c r="E126" s="419"/>
      <c r="F126" s="420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.5" thickBot="1" x14ac:dyDescent="0.25"/>
    <row r="139" spans="1:10" s="401" customFormat="1" ht="13.5" thickBot="1" x14ac:dyDescent="0.25">
      <c r="A139" s="300" t="s">
        <v>88</v>
      </c>
      <c r="B139" s="418" t="s">
        <v>53</v>
      </c>
      <c r="C139" s="419"/>
      <c r="D139" s="419"/>
      <c r="E139" s="419"/>
      <c r="F139" s="420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x14ac:dyDescent="0.2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.5" thickBot="1" x14ac:dyDescent="0.25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.5" thickBot="1" x14ac:dyDescent="0.25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.5" thickBot="1" x14ac:dyDescent="0.25"/>
    <row r="152" spans="1:10" s="402" customFormat="1" ht="13.5" thickBot="1" x14ac:dyDescent="0.25">
      <c r="A152" s="300" t="s">
        <v>90</v>
      </c>
      <c r="B152" s="418" t="s">
        <v>53</v>
      </c>
      <c r="C152" s="419"/>
      <c r="D152" s="419"/>
      <c r="E152" s="419"/>
      <c r="F152" s="420"/>
      <c r="G152" s="329" t="s">
        <v>0</v>
      </c>
    </row>
    <row r="153" spans="1:10" s="402" customFormat="1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x14ac:dyDescent="0.2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.5" thickBot="1" x14ac:dyDescent="0.25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.5" thickBot="1" x14ac:dyDescent="0.25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.5" thickBot="1" x14ac:dyDescent="0.25"/>
    <row r="165" spans="1:11" s="404" customFormat="1" ht="13.5" thickBot="1" x14ac:dyDescent="0.25">
      <c r="A165" s="300" t="s">
        <v>91</v>
      </c>
      <c r="B165" s="418" t="s">
        <v>53</v>
      </c>
      <c r="C165" s="419"/>
      <c r="D165" s="419"/>
      <c r="E165" s="419"/>
      <c r="F165" s="420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x14ac:dyDescent="0.2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.5" thickBot="1" x14ac:dyDescent="0.25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.5" thickBot="1" x14ac:dyDescent="0.25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">
      <c r="B176" s="293" t="s">
        <v>98</v>
      </c>
    </row>
    <row r="177" spans="1:11" ht="13.5" thickBot="1" x14ac:dyDescent="0.25"/>
    <row r="178" spans="1:11" ht="13.5" thickBot="1" x14ac:dyDescent="0.25">
      <c r="A178" s="300" t="s">
        <v>99</v>
      </c>
      <c r="B178" s="418" t="s">
        <v>53</v>
      </c>
      <c r="C178" s="419"/>
      <c r="D178" s="419"/>
      <c r="E178" s="419"/>
      <c r="F178" s="420"/>
      <c r="G178" s="329" t="s">
        <v>0</v>
      </c>
      <c r="H178" s="407"/>
      <c r="I178" s="407"/>
      <c r="J178" s="407"/>
    </row>
    <row r="179" spans="1:1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  <c r="H179" s="407"/>
      <c r="I179" s="407"/>
      <c r="J179" s="407"/>
    </row>
    <row r="180" spans="1:11" x14ac:dyDescent="0.2">
      <c r="A180" s="307" t="s">
        <v>3</v>
      </c>
      <c r="B180" s="333">
        <v>2120</v>
      </c>
      <c r="C180" s="334">
        <v>2120</v>
      </c>
      <c r="D180" s="335">
        <v>2120</v>
      </c>
      <c r="E180" s="335">
        <v>2120</v>
      </c>
      <c r="F180" s="335">
        <v>2120</v>
      </c>
      <c r="G180" s="336">
        <v>2120</v>
      </c>
      <c r="H180" s="407"/>
      <c r="I180" s="407"/>
      <c r="J180" s="407"/>
    </row>
    <row r="181" spans="1:11" x14ac:dyDescent="0.2">
      <c r="A181" s="310" t="s">
        <v>6</v>
      </c>
      <c r="B181" s="337">
        <v>2375.81</v>
      </c>
      <c r="C181" s="338">
        <v>2505.2399999999998</v>
      </c>
      <c r="D181" s="338">
        <v>2627.18</v>
      </c>
      <c r="E181" s="338"/>
      <c r="F181" s="338"/>
      <c r="G181" s="266">
        <v>2508.48</v>
      </c>
      <c r="H181" s="407"/>
      <c r="I181" s="407"/>
      <c r="J181" s="407"/>
    </row>
    <row r="182" spans="1:11" x14ac:dyDescent="0.2">
      <c r="A182" s="226" t="s">
        <v>7</v>
      </c>
      <c r="B182" s="339">
        <v>100</v>
      </c>
      <c r="C182" s="340">
        <v>100</v>
      </c>
      <c r="D182" s="341">
        <v>94.1</v>
      </c>
      <c r="E182" s="341"/>
      <c r="F182" s="341"/>
      <c r="G182" s="342">
        <v>93</v>
      </c>
      <c r="H182" s="407"/>
      <c r="I182" s="407"/>
      <c r="J182" s="407"/>
    </row>
    <row r="183" spans="1:11" x14ac:dyDescent="0.2">
      <c r="A183" s="226" t="s">
        <v>8</v>
      </c>
      <c r="B183" s="271">
        <v>3.49E-2</v>
      </c>
      <c r="C183" s="272">
        <v>2.2700000000000001E-2</v>
      </c>
      <c r="D183" s="343">
        <v>4.2599999999999999E-2</v>
      </c>
      <c r="E183" s="343"/>
      <c r="F183" s="343"/>
      <c r="G183" s="344">
        <v>5.33E-2</v>
      </c>
      <c r="H183" s="407"/>
      <c r="I183" s="407"/>
      <c r="J183" s="407"/>
    </row>
    <row r="184" spans="1:11" x14ac:dyDescent="0.2">
      <c r="A184" s="310" t="s">
        <v>1</v>
      </c>
      <c r="B184" s="275">
        <f t="shared" ref="B184:E184" si="39">B181/B180*100-100</f>
        <v>12.066509433962253</v>
      </c>
      <c r="C184" s="276">
        <f t="shared" si="39"/>
        <v>18.17169811320754</v>
      </c>
      <c r="D184" s="276">
        <f t="shared" si="39"/>
        <v>23.923584905660377</v>
      </c>
      <c r="E184" s="276">
        <f t="shared" si="39"/>
        <v>-100</v>
      </c>
      <c r="F184" s="276"/>
      <c r="G184" s="278">
        <f t="shared" ref="G184" si="40">G181/G180*100-100</f>
        <v>18.324528301886801</v>
      </c>
      <c r="H184" s="407"/>
      <c r="I184" s="407"/>
      <c r="J184" s="407"/>
    </row>
    <row r="185" spans="1:11" ht="13.5" thickBot="1" x14ac:dyDescent="0.25">
      <c r="A185" s="226" t="s">
        <v>27</v>
      </c>
      <c r="B185" s="280">
        <f>B181-B168</f>
        <v>14.380000000000109</v>
      </c>
      <c r="C185" s="281">
        <f t="shared" ref="C185:G185" si="41">C181-C168</f>
        <v>173.4399999999996</v>
      </c>
      <c r="D185" s="281">
        <f t="shared" si="41"/>
        <v>269.48</v>
      </c>
      <c r="E185" s="281">
        <f t="shared" si="41"/>
        <v>-2440.69</v>
      </c>
      <c r="F185" s="281">
        <f t="shared" si="41"/>
        <v>0</v>
      </c>
      <c r="G185" s="283">
        <f t="shared" si="41"/>
        <v>136.88000000000011</v>
      </c>
      <c r="H185" s="407"/>
      <c r="I185" s="407"/>
      <c r="J185" s="407"/>
    </row>
    <row r="186" spans="1:11" x14ac:dyDescent="0.2">
      <c r="A186" s="324" t="s">
        <v>52</v>
      </c>
      <c r="B186" s="285">
        <v>429</v>
      </c>
      <c r="C186" s="286">
        <v>436</v>
      </c>
      <c r="D186" s="286">
        <v>425</v>
      </c>
      <c r="E186" s="286"/>
      <c r="F186" s="345"/>
      <c r="G186" s="346">
        <f>SUM(B186:F186)</f>
        <v>1290</v>
      </c>
      <c r="H186" s="407" t="s">
        <v>56</v>
      </c>
      <c r="I186" s="347">
        <f>G173-G186</f>
        <v>298</v>
      </c>
      <c r="J186" s="348">
        <f>I186/G173</f>
        <v>0.18765743073047858</v>
      </c>
      <c r="K186" s="410" t="s">
        <v>100</v>
      </c>
    </row>
    <row r="187" spans="1:11" x14ac:dyDescent="0.2">
      <c r="A187" s="324" t="s">
        <v>28</v>
      </c>
      <c r="B187" s="231">
        <v>80</v>
      </c>
      <c r="C187" s="294">
        <v>80</v>
      </c>
      <c r="D187" s="294">
        <v>80</v>
      </c>
      <c r="E187" s="294"/>
      <c r="F187" s="294"/>
      <c r="G187" s="235"/>
      <c r="H187" s="407" t="s">
        <v>57</v>
      </c>
      <c r="I187" s="407">
        <v>77.010000000000005</v>
      </c>
      <c r="J187" s="407"/>
    </row>
    <row r="188" spans="1:11" ht="13.5" thickBot="1" x14ac:dyDescent="0.25">
      <c r="A188" s="327" t="s">
        <v>26</v>
      </c>
      <c r="B188" s="229">
        <f>B187-B174</f>
        <v>3</v>
      </c>
      <c r="C188" s="230">
        <f>C187-C174</f>
        <v>3</v>
      </c>
      <c r="D188" s="230">
        <f>D187-D174</f>
        <v>3</v>
      </c>
      <c r="E188" s="230">
        <f>E187-E174</f>
        <v>-77</v>
      </c>
      <c r="F188" s="230"/>
      <c r="G188" s="236"/>
      <c r="H188" s="407" t="s">
        <v>26</v>
      </c>
      <c r="I188" s="384">
        <f>I187-I174</f>
        <v>2.0100000000000051</v>
      </c>
      <c r="J188" s="385"/>
    </row>
    <row r="190" spans="1:11" ht="13.5" thickBot="1" x14ac:dyDescent="0.25"/>
    <row r="191" spans="1:11" ht="13.5" thickBot="1" x14ac:dyDescent="0.25">
      <c r="A191" s="300" t="s">
        <v>101</v>
      </c>
      <c r="B191" s="418" t="s">
        <v>53</v>
      </c>
      <c r="C191" s="419"/>
      <c r="D191" s="419"/>
      <c r="E191" s="419"/>
      <c r="F191" s="420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11"/>
      <c r="I192" s="411"/>
      <c r="J192" s="411"/>
    </row>
    <row r="193" spans="1:18" x14ac:dyDescent="0.2">
      <c r="A193" s="307" t="s">
        <v>3</v>
      </c>
      <c r="B193" s="333">
        <v>2240</v>
      </c>
      <c r="C193" s="334">
        <v>2240</v>
      </c>
      <c r="D193" s="335">
        <v>2240</v>
      </c>
      <c r="E193" s="335">
        <v>2240</v>
      </c>
      <c r="F193" s="335">
        <v>2240</v>
      </c>
      <c r="G193" s="336">
        <v>2240</v>
      </c>
      <c r="H193" s="411"/>
      <c r="I193" s="411"/>
      <c r="J193" s="411"/>
    </row>
    <row r="194" spans="1:18" x14ac:dyDescent="0.2">
      <c r="A194" s="310" t="s">
        <v>6</v>
      </c>
      <c r="B194" s="337">
        <v>2480.5300000000002</v>
      </c>
      <c r="C194" s="338">
        <v>2550.6</v>
      </c>
      <c r="D194" s="338">
        <v>2701.25</v>
      </c>
      <c r="E194" s="338"/>
      <c r="F194" s="338"/>
      <c r="G194" s="266">
        <v>2582.58</v>
      </c>
      <c r="H194" s="411"/>
      <c r="I194" s="411"/>
      <c r="J194" s="411"/>
    </row>
    <row r="195" spans="1:18" x14ac:dyDescent="0.2">
      <c r="A195" s="226" t="s">
        <v>7</v>
      </c>
      <c r="B195" s="339">
        <v>98.7</v>
      </c>
      <c r="C195" s="340">
        <v>100</v>
      </c>
      <c r="D195" s="341">
        <v>90.9</v>
      </c>
      <c r="E195" s="341"/>
      <c r="F195" s="341"/>
      <c r="G195" s="342">
        <v>95.16</v>
      </c>
      <c r="H195" s="411"/>
      <c r="I195" s="411"/>
      <c r="J195" s="411"/>
    </row>
    <row r="196" spans="1:18" x14ac:dyDescent="0.2">
      <c r="A196" s="226" t="s">
        <v>8</v>
      </c>
      <c r="B196" s="271">
        <v>3.7100000000000001E-2</v>
      </c>
      <c r="C196" s="272">
        <v>3.4000000000000002E-2</v>
      </c>
      <c r="D196" s="343">
        <v>5.2299999999999999E-2</v>
      </c>
      <c r="E196" s="343"/>
      <c r="F196" s="343"/>
      <c r="G196" s="344">
        <v>5.5800000000000002E-2</v>
      </c>
      <c r="H196" s="411"/>
      <c r="I196" s="411"/>
      <c r="J196" s="411"/>
    </row>
    <row r="197" spans="1:18" x14ac:dyDescent="0.2">
      <c r="A197" s="310" t="s">
        <v>1</v>
      </c>
      <c r="B197" s="275">
        <f t="shared" ref="B197:E197" si="42">B194/B193*100-100</f>
        <v>10.737946428571448</v>
      </c>
      <c r="C197" s="276">
        <f t="shared" si="42"/>
        <v>13.866071428571416</v>
      </c>
      <c r="D197" s="276">
        <f t="shared" si="42"/>
        <v>20.591517857142861</v>
      </c>
      <c r="E197" s="276">
        <f t="shared" si="42"/>
        <v>-100</v>
      </c>
      <c r="F197" s="276"/>
      <c r="G197" s="278">
        <f t="shared" ref="G197" si="43">G194/G193*100-100</f>
        <v>15.293749999999989</v>
      </c>
      <c r="H197" s="411"/>
      <c r="I197" s="411"/>
      <c r="J197" s="411"/>
    </row>
    <row r="198" spans="1:18" ht="13.5" thickBot="1" x14ac:dyDescent="0.25">
      <c r="A198" s="226" t="s">
        <v>27</v>
      </c>
      <c r="B198" s="280">
        <f>B194-B181</f>
        <v>104.72000000000025</v>
      </c>
      <c r="C198" s="281">
        <f t="shared" ref="C198:G198" si="44">C194-C181</f>
        <v>45.360000000000127</v>
      </c>
      <c r="D198" s="281">
        <f t="shared" si="44"/>
        <v>74.070000000000164</v>
      </c>
      <c r="E198" s="281">
        <f t="shared" si="44"/>
        <v>0</v>
      </c>
      <c r="F198" s="281">
        <f t="shared" si="44"/>
        <v>0</v>
      </c>
      <c r="G198" s="283">
        <f t="shared" si="44"/>
        <v>74.099999999999909</v>
      </c>
      <c r="H198" s="411"/>
      <c r="I198" s="411"/>
      <c r="J198" s="411"/>
    </row>
    <row r="199" spans="1:18" x14ac:dyDescent="0.2">
      <c r="A199" s="324" t="s">
        <v>52</v>
      </c>
      <c r="B199" s="285">
        <v>429</v>
      </c>
      <c r="C199" s="286">
        <v>436</v>
      </c>
      <c r="D199" s="286">
        <v>425</v>
      </c>
      <c r="E199" s="286"/>
      <c r="F199" s="345"/>
      <c r="G199" s="346">
        <f>SUM(B199:F199)</f>
        <v>1290</v>
      </c>
      <c r="H199" s="411" t="s">
        <v>56</v>
      </c>
      <c r="I199" s="347">
        <f>G186-G199</f>
        <v>0</v>
      </c>
      <c r="J199" s="348">
        <f>I199/G186</f>
        <v>0</v>
      </c>
      <c r="K199" s="421" t="s">
        <v>102</v>
      </c>
      <c r="L199" s="421"/>
      <c r="M199" s="421"/>
      <c r="N199" s="421"/>
      <c r="O199" s="421"/>
      <c r="P199" s="421"/>
      <c r="Q199" s="421"/>
      <c r="R199" s="421"/>
    </row>
    <row r="200" spans="1:18" x14ac:dyDescent="0.2">
      <c r="A200" s="324" t="s">
        <v>28</v>
      </c>
      <c r="B200" s="231">
        <v>84</v>
      </c>
      <c r="C200" s="294">
        <v>85</v>
      </c>
      <c r="D200" s="294">
        <v>84</v>
      </c>
      <c r="E200" s="294"/>
      <c r="F200" s="294"/>
      <c r="G200" s="235"/>
      <c r="H200" s="411" t="s">
        <v>57</v>
      </c>
      <c r="I200" s="411">
        <v>79.38</v>
      </c>
      <c r="J200" s="411"/>
      <c r="K200" s="421"/>
      <c r="L200" s="421"/>
      <c r="M200" s="421"/>
      <c r="N200" s="421"/>
      <c r="O200" s="421"/>
      <c r="P200" s="421"/>
      <c r="Q200" s="421"/>
      <c r="R200" s="421"/>
    </row>
    <row r="201" spans="1:18" ht="13.5" thickBot="1" x14ac:dyDescent="0.25">
      <c r="A201" s="327" t="s">
        <v>26</v>
      </c>
      <c r="B201" s="229">
        <f>B200-B187</f>
        <v>4</v>
      </c>
      <c r="C201" s="230">
        <f>C200-C187</f>
        <v>5</v>
      </c>
      <c r="D201" s="230">
        <f>D200-D187</f>
        <v>4</v>
      </c>
      <c r="E201" s="230">
        <f>E200-E187</f>
        <v>0</v>
      </c>
      <c r="F201" s="230"/>
      <c r="G201" s="236"/>
      <c r="H201" s="411" t="s">
        <v>26</v>
      </c>
      <c r="I201" s="384">
        <f>I200-I187</f>
        <v>2.3699999999999903</v>
      </c>
      <c r="J201" s="385"/>
    </row>
  </sheetData>
  <mergeCells count="16">
    <mergeCell ref="B74:F74"/>
    <mergeCell ref="B9:F9"/>
    <mergeCell ref="B22:F22"/>
    <mergeCell ref="B35:F35"/>
    <mergeCell ref="B48:F48"/>
    <mergeCell ref="B61:F61"/>
    <mergeCell ref="K199:R200"/>
    <mergeCell ref="B126:F126"/>
    <mergeCell ref="B113:F113"/>
    <mergeCell ref="B100:F100"/>
    <mergeCell ref="B87:F87"/>
    <mergeCell ref="B191:F191"/>
    <mergeCell ref="B178:F178"/>
    <mergeCell ref="B165:F165"/>
    <mergeCell ref="B152:F152"/>
    <mergeCell ref="B139:F13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N220"/>
  <sheetViews>
    <sheetView showGridLines="0" tabSelected="1" topLeftCell="A186" zoomScale="73" zoomScaleNormal="73" workbookViewId="0">
      <selection activeCell="L206" sqref="L206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18" t="s">
        <v>50</v>
      </c>
      <c r="C9" s="419"/>
      <c r="D9" s="419"/>
      <c r="E9" s="419"/>
      <c r="F9" s="419"/>
      <c r="G9" s="420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18" t="s">
        <v>50</v>
      </c>
      <c r="C23" s="419"/>
      <c r="D23" s="419"/>
      <c r="E23" s="419"/>
      <c r="F23" s="419"/>
      <c r="G23" s="420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18" t="s">
        <v>50</v>
      </c>
      <c r="C37" s="419"/>
      <c r="D37" s="419"/>
      <c r="E37" s="419"/>
      <c r="F37" s="419"/>
      <c r="G37" s="420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18" t="s">
        <v>50</v>
      </c>
      <c r="C52" s="419"/>
      <c r="D52" s="419"/>
      <c r="E52" s="419"/>
      <c r="F52" s="419"/>
      <c r="G52" s="420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18" t="s">
        <v>50</v>
      </c>
      <c r="C66" s="419"/>
      <c r="D66" s="419"/>
      <c r="E66" s="419"/>
      <c r="F66" s="419"/>
      <c r="G66" s="420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18" t="s">
        <v>50</v>
      </c>
      <c r="C80" s="419"/>
      <c r="D80" s="419"/>
      <c r="E80" s="419"/>
      <c r="F80" s="419"/>
      <c r="G80" s="420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18" t="s">
        <v>50</v>
      </c>
      <c r="C94" s="419"/>
      <c r="D94" s="419"/>
      <c r="E94" s="419"/>
      <c r="F94" s="419"/>
      <c r="G94" s="420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18" t="s">
        <v>50</v>
      </c>
      <c r="C108" s="419"/>
      <c r="D108" s="419"/>
      <c r="E108" s="419"/>
      <c r="F108" s="419"/>
      <c r="G108" s="420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18" t="s">
        <v>50</v>
      </c>
      <c r="C124" s="419"/>
      <c r="D124" s="419"/>
      <c r="E124" s="419"/>
      <c r="F124" s="419"/>
      <c r="G124" s="419"/>
      <c r="H124" s="420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418" t="s">
        <v>50</v>
      </c>
      <c r="C138" s="419"/>
      <c r="D138" s="419"/>
      <c r="E138" s="419"/>
      <c r="F138" s="419"/>
      <c r="G138" s="419"/>
      <c r="H138" s="420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">
      <c r="C150" s="293">
        <v>60.5</v>
      </c>
      <c r="D150" s="293">
        <v>59</v>
      </c>
    </row>
    <row r="151" spans="1:12" ht="13.5" thickBot="1" x14ac:dyDescent="0.25"/>
    <row r="152" spans="1:12" s="401" customFormat="1" ht="13.5" thickBot="1" x14ac:dyDescent="0.25">
      <c r="A152" s="300" t="s">
        <v>88</v>
      </c>
      <c r="B152" s="418" t="s">
        <v>50</v>
      </c>
      <c r="C152" s="419"/>
      <c r="D152" s="419"/>
      <c r="E152" s="419"/>
      <c r="F152" s="419"/>
      <c r="G152" s="419"/>
      <c r="H152" s="420"/>
      <c r="I152" s="328" t="s">
        <v>0</v>
      </c>
      <c r="J152" s="227"/>
    </row>
    <row r="153" spans="1:12" s="401" customFormat="1" x14ac:dyDescent="0.2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x14ac:dyDescent="0.2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x14ac:dyDescent="0.2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x14ac:dyDescent="0.2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x14ac:dyDescent="0.2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.5" thickBot="1" x14ac:dyDescent="0.25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.5" thickBot="1" x14ac:dyDescent="0.25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.5" thickBot="1" x14ac:dyDescent="0.25"/>
    <row r="166" spans="1:12" s="402" customFormat="1" ht="13.5" thickBot="1" x14ac:dyDescent="0.25">
      <c r="A166" s="300" t="s">
        <v>90</v>
      </c>
      <c r="B166" s="418" t="s">
        <v>50</v>
      </c>
      <c r="C166" s="419"/>
      <c r="D166" s="419"/>
      <c r="E166" s="419"/>
      <c r="F166" s="419"/>
      <c r="G166" s="419"/>
      <c r="H166" s="420"/>
      <c r="I166" s="328" t="s">
        <v>0</v>
      </c>
      <c r="J166" s="227"/>
    </row>
    <row r="167" spans="1:12" s="402" customFormat="1" x14ac:dyDescent="0.2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x14ac:dyDescent="0.2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x14ac:dyDescent="0.2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x14ac:dyDescent="0.2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x14ac:dyDescent="0.2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.5" thickBot="1" x14ac:dyDescent="0.25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.5" thickBot="1" x14ac:dyDescent="0.25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.5" thickBot="1" x14ac:dyDescent="0.25"/>
    <row r="180" spans="1:14" s="404" customFormat="1" ht="13.5" thickBot="1" x14ac:dyDescent="0.25">
      <c r="A180" s="300" t="s">
        <v>91</v>
      </c>
      <c r="B180" s="418" t="s">
        <v>50</v>
      </c>
      <c r="C180" s="419"/>
      <c r="D180" s="419"/>
      <c r="E180" s="419"/>
      <c r="F180" s="419"/>
      <c r="G180" s="419"/>
      <c r="H180" s="420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x14ac:dyDescent="0.2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x14ac:dyDescent="0.2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x14ac:dyDescent="0.2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x14ac:dyDescent="0.2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.5" thickBot="1" x14ac:dyDescent="0.25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">
      <c r="A190" s="324" t="s">
        <v>28</v>
      </c>
      <c r="B190" s="231">
        <v>70</v>
      </c>
      <c r="C190" s="294">
        <v>69</v>
      </c>
      <c r="D190" s="294">
        <v>68</v>
      </c>
      <c r="E190" s="294">
        <v>66.5</v>
      </c>
      <c r="F190" s="294">
        <v>66.5</v>
      </c>
      <c r="G190" s="294">
        <v>65.5</v>
      </c>
      <c r="H190" s="232">
        <v>64.5</v>
      </c>
      <c r="I190" s="235"/>
      <c r="J190" s="227" t="s">
        <v>57</v>
      </c>
      <c r="K190" s="404">
        <v>63.52</v>
      </c>
    </row>
    <row r="191" spans="1:14" s="404" customFormat="1" ht="13.5" thickBot="1" x14ac:dyDescent="0.25">
      <c r="A191" s="327" t="s">
        <v>26</v>
      </c>
      <c r="B191" s="233">
        <f>B190-B176</f>
        <v>3</v>
      </c>
      <c r="C191" s="234">
        <f t="shared" ref="C191:H191" si="40">C190-C176</f>
        <v>3</v>
      </c>
      <c r="D191" s="234">
        <f t="shared" si="40"/>
        <v>3.5</v>
      </c>
      <c r="E191" s="234">
        <f t="shared" si="40"/>
        <v>4</v>
      </c>
      <c r="F191" s="234">
        <f t="shared" si="40"/>
        <v>4</v>
      </c>
      <c r="G191" s="234">
        <f t="shared" si="40"/>
        <v>3</v>
      </c>
      <c r="H191" s="240">
        <f t="shared" si="40"/>
        <v>3</v>
      </c>
      <c r="I191" s="236"/>
      <c r="J191" s="404" t="s">
        <v>26</v>
      </c>
      <c r="K191" s="227">
        <f>K190-K176</f>
        <v>2.990000000000002</v>
      </c>
    </row>
    <row r="193" spans="1:12" ht="13.5" thickBot="1" x14ac:dyDescent="0.25"/>
    <row r="194" spans="1:12" ht="13.5" thickBot="1" x14ac:dyDescent="0.25">
      <c r="A194" s="300" t="s">
        <v>99</v>
      </c>
      <c r="B194" s="418" t="s">
        <v>50</v>
      </c>
      <c r="C194" s="419"/>
      <c r="D194" s="419"/>
      <c r="E194" s="419"/>
      <c r="F194" s="419"/>
      <c r="G194" s="419"/>
      <c r="H194" s="420"/>
      <c r="I194" s="328" t="s">
        <v>0</v>
      </c>
      <c r="J194" s="227"/>
      <c r="K194" s="407"/>
      <c r="L194" s="407"/>
    </row>
    <row r="195" spans="1:12" x14ac:dyDescent="0.2">
      <c r="A195" s="226" t="s">
        <v>54</v>
      </c>
      <c r="B195" s="301">
        <v>1</v>
      </c>
      <c r="C195" s="302">
        <v>2</v>
      </c>
      <c r="D195" s="303">
        <v>3</v>
      </c>
      <c r="E195" s="302">
        <v>4</v>
      </c>
      <c r="F195" s="303">
        <v>5</v>
      </c>
      <c r="G195" s="302">
        <v>6</v>
      </c>
      <c r="H195" s="298">
        <v>7</v>
      </c>
      <c r="I195" s="304"/>
      <c r="J195" s="305"/>
      <c r="K195" s="407"/>
      <c r="L195" s="407"/>
    </row>
    <row r="196" spans="1:12" x14ac:dyDescent="0.2">
      <c r="A196" s="226" t="s">
        <v>2</v>
      </c>
      <c r="B196" s="254">
        <v>1</v>
      </c>
      <c r="C196" s="255">
        <v>2</v>
      </c>
      <c r="D196" s="360">
        <v>3</v>
      </c>
      <c r="E196" s="256">
        <v>4</v>
      </c>
      <c r="F196" s="256">
        <v>4</v>
      </c>
      <c r="G196" s="397">
        <v>5</v>
      </c>
      <c r="H196" s="350">
        <v>6</v>
      </c>
      <c r="I196" s="299" t="s">
        <v>0</v>
      </c>
      <c r="J196" s="248"/>
      <c r="K196" s="306"/>
      <c r="L196" s="407"/>
    </row>
    <row r="197" spans="1:12" x14ac:dyDescent="0.2">
      <c r="A197" s="307" t="s">
        <v>3</v>
      </c>
      <c r="B197" s="258">
        <v>1575</v>
      </c>
      <c r="C197" s="259">
        <v>1575</v>
      </c>
      <c r="D197" s="259">
        <v>1575</v>
      </c>
      <c r="E197" s="259">
        <v>1575</v>
      </c>
      <c r="F197" s="259">
        <v>1575</v>
      </c>
      <c r="G197" s="390">
        <v>1575</v>
      </c>
      <c r="H197" s="260">
        <v>1575</v>
      </c>
      <c r="I197" s="308">
        <v>1575</v>
      </c>
      <c r="J197" s="309"/>
      <c r="K197" s="306"/>
      <c r="L197" s="407"/>
    </row>
    <row r="198" spans="1:12" x14ac:dyDescent="0.2">
      <c r="A198" s="310" t="s">
        <v>6</v>
      </c>
      <c r="B198" s="263">
        <v>1520</v>
      </c>
      <c r="C198" s="264">
        <v>1562.56</v>
      </c>
      <c r="D198" s="264">
        <v>1601.14</v>
      </c>
      <c r="E198" s="264">
        <v>1617.8</v>
      </c>
      <c r="F198" s="311">
        <v>1664.2</v>
      </c>
      <c r="G198" s="311">
        <v>1687.57</v>
      </c>
      <c r="H198" s="265">
        <v>1733.49</v>
      </c>
      <c r="I198" s="312">
        <v>1637.14</v>
      </c>
      <c r="J198" s="313"/>
      <c r="K198" s="306"/>
      <c r="L198" s="407"/>
    </row>
    <row r="199" spans="1:12" x14ac:dyDescent="0.2">
      <c r="A199" s="226" t="s">
        <v>7</v>
      </c>
      <c r="B199" s="267">
        <v>100</v>
      </c>
      <c r="C199" s="268">
        <v>100</v>
      </c>
      <c r="D199" s="268">
        <v>100</v>
      </c>
      <c r="E199" s="268">
        <v>100</v>
      </c>
      <c r="F199" s="314">
        <v>100</v>
      </c>
      <c r="G199" s="314">
        <v>100</v>
      </c>
      <c r="H199" s="269">
        <v>100</v>
      </c>
      <c r="I199" s="315">
        <v>94.87</v>
      </c>
      <c r="J199" s="316"/>
      <c r="K199" s="306"/>
      <c r="L199" s="407"/>
    </row>
    <row r="200" spans="1:12" x14ac:dyDescent="0.2">
      <c r="A200" s="226" t="s">
        <v>8</v>
      </c>
      <c r="B200" s="271">
        <v>4.2900000000000001E-2</v>
      </c>
      <c r="C200" s="272">
        <v>3.8100000000000002E-2</v>
      </c>
      <c r="D200" s="272">
        <v>3.15E-2</v>
      </c>
      <c r="E200" s="272">
        <v>2.7099999999999999E-2</v>
      </c>
      <c r="F200" s="317">
        <v>2.7799999999999998E-2</v>
      </c>
      <c r="G200" s="317">
        <v>3.1E-2</v>
      </c>
      <c r="H200" s="273">
        <v>3.3000000000000002E-2</v>
      </c>
      <c r="I200" s="318">
        <v>4.99E-2</v>
      </c>
      <c r="J200" s="319"/>
      <c r="K200" s="320"/>
      <c r="L200" s="321"/>
    </row>
    <row r="201" spans="1:12" x14ac:dyDescent="0.2">
      <c r="A201" s="310" t="s">
        <v>1</v>
      </c>
      <c r="B201" s="275">
        <f t="shared" ref="B201:I201" si="41">B198/B197*100-100</f>
        <v>-3.4920634920634939</v>
      </c>
      <c r="C201" s="276">
        <f t="shared" si="41"/>
        <v>-0.78984126984127556</v>
      </c>
      <c r="D201" s="276">
        <f t="shared" si="41"/>
        <v>1.6596825396825352</v>
      </c>
      <c r="E201" s="276">
        <f t="shared" si="41"/>
        <v>2.717460317460322</v>
      </c>
      <c r="F201" s="276">
        <f t="shared" si="41"/>
        <v>5.6634920634920576</v>
      </c>
      <c r="G201" s="276">
        <f t="shared" si="41"/>
        <v>7.1473015873015981</v>
      </c>
      <c r="H201" s="277">
        <f t="shared" si="41"/>
        <v>10.062857142857155</v>
      </c>
      <c r="I201" s="278">
        <f t="shared" si="41"/>
        <v>3.945396825396827</v>
      </c>
      <c r="J201" s="319"/>
      <c r="K201" s="320"/>
      <c r="L201" s="227"/>
    </row>
    <row r="202" spans="1:12" ht="13.5" thickBot="1" x14ac:dyDescent="0.25">
      <c r="A202" s="226" t="s">
        <v>27</v>
      </c>
      <c r="B202" s="280">
        <f>B198-B184</f>
        <v>126.47000000000003</v>
      </c>
      <c r="C202" s="281">
        <f t="shared" ref="C202:I202" si="42">C198-C184</f>
        <v>41.059999999999945</v>
      </c>
      <c r="D202" s="281">
        <f t="shared" si="42"/>
        <v>80.940000000000055</v>
      </c>
      <c r="E202" s="281">
        <f t="shared" si="42"/>
        <v>75.369999999999891</v>
      </c>
      <c r="F202" s="281">
        <f t="shared" si="42"/>
        <v>116.63000000000011</v>
      </c>
      <c r="G202" s="281">
        <f t="shared" si="42"/>
        <v>160.24</v>
      </c>
      <c r="H202" s="282">
        <f t="shared" si="42"/>
        <v>167.3900000000001</v>
      </c>
      <c r="I202" s="322">
        <f t="shared" si="42"/>
        <v>109.24000000000001</v>
      </c>
      <c r="J202" s="323"/>
      <c r="K202" s="320"/>
      <c r="L202" s="227"/>
    </row>
    <row r="203" spans="1:12" x14ac:dyDescent="0.2">
      <c r="A203" s="324" t="s">
        <v>51</v>
      </c>
      <c r="B203" s="285">
        <v>265</v>
      </c>
      <c r="C203" s="286">
        <v>552</v>
      </c>
      <c r="D203" s="286">
        <v>481</v>
      </c>
      <c r="E203" s="286">
        <v>646</v>
      </c>
      <c r="F203" s="286">
        <v>664</v>
      </c>
      <c r="G203" s="286">
        <v>485</v>
      </c>
      <c r="H203" s="287">
        <v>569</v>
      </c>
      <c r="I203" s="288">
        <f>SUM(B203:H203)</f>
        <v>3662</v>
      </c>
      <c r="J203" s="325" t="s">
        <v>56</v>
      </c>
      <c r="K203" s="326">
        <f>I189-I203</f>
        <v>3</v>
      </c>
      <c r="L203" s="290">
        <f>K203/I189</f>
        <v>8.1855388813096858E-4</v>
      </c>
    </row>
    <row r="204" spans="1:12" x14ac:dyDescent="0.2">
      <c r="A204" s="324" t="s">
        <v>28</v>
      </c>
      <c r="B204" s="231">
        <v>74</v>
      </c>
      <c r="C204" s="294">
        <v>73.5</v>
      </c>
      <c r="D204" s="294">
        <v>72.5</v>
      </c>
      <c r="E204" s="294">
        <v>71</v>
      </c>
      <c r="F204" s="294">
        <v>71</v>
      </c>
      <c r="G204" s="294">
        <v>69.5</v>
      </c>
      <c r="H204" s="232">
        <v>68</v>
      </c>
      <c r="I204" s="235"/>
      <c r="J204" s="227" t="s">
        <v>57</v>
      </c>
      <c r="K204" s="407">
        <v>66.81</v>
      </c>
      <c r="L204" s="407"/>
    </row>
    <row r="205" spans="1:12" ht="13.5" thickBot="1" x14ac:dyDescent="0.25">
      <c r="A205" s="327" t="s">
        <v>26</v>
      </c>
      <c r="B205" s="233">
        <f>B204-B190</f>
        <v>4</v>
      </c>
      <c r="C205" s="234">
        <f t="shared" ref="C205:H205" si="43">C204-C190</f>
        <v>4.5</v>
      </c>
      <c r="D205" s="234">
        <f t="shared" si="43"/>
        <v>4.5</v>
      </c>
      <c r="E205" s="234">
        <f t="shared" si="43"/>
        <v>4.5</v>
      </c>
      <c r="F205" s="234">
        <f t="shared" si="43"/>
        <v>4.5</v>
      </c>
      <c r="G205" s="234">
        <f t="shared" si="43"/>
        <v>4</v>
      </c>
      <c r="H205" s="240">
        <f t="shared" si="43"/>
        <v>3.5</v>
      </c>
      <c r="I205" s="236"/>
      <c r="J205" s="407" t="s">
        <v>26</v>
      </c>
      <c r="K205" s="227">
        <f>K204-K190</f>
        <v>3.2899999999999991</v>
      </c>
      <c r="L205" s="407"/>
    </row>
    <row r="206" spans="1:12" x14ac:dyDescent="0.2">
      <c r="B206" s="293">
        <v>74</v>
      </c>
      <c r="G206" s="293">
        <v>69.5</v>
      </c>
      <c r="H206" s="293">
        <v>68</v>
      </c>
    </row>
    <row r="207" spans="1:12" ht="13.5" thickBot="1" x14ac:dyDescent="0.25"/>
    <row r="208" spans="1:12" s="411" customFormat="1" ht="13.5" thickBot="1" x14ac:dyDescent="0.25">
      <c r="A208" s="300" t="s">
        <v>101</v>
      </c>
      <c r="B208" s="418" t="s">
        <v>50</v>
      </c>
      <c r="C208" s="419"/>
      <c r="D208" s="419"/>
      <c r="E208" s="419"/>
      <c r="F208" s="419"/>
      <c r="G208" s="419"/>
      <c r="H208" s="420"/>
      <c r="I208" s="328" t="s">
        <v>0</v>
      </c>
      <c r="J208" s="227"/>
    </row>
    <row r="209" spans="1:12" s="411" customFormat="1" x14ac:dyDescent="0.2">
      <c r="A209" s="226" t="s">
        <v>54</v>
      </c>
      <c r="B209" s="301">
        <v>1</v>
      </c>
      <c r="C209" s="302">
        <v>2</v>
      </c>
      <c r="D209" s="303">
        <v>3</v>
      </c>
      <c r="E209" s="302">
        <v>4</v>
      </c>
      <c r="F209" s="303">
        <v>5</v>
      </c>
      <c r="G209" s="302">
        <v>6</v>
      </c>
      <c r="H209" s="298">
        <v>7</v>
      </c>
      <c r="I209" s="304"/>
      <c r="J209" s="305"/>
    </row>
    <row r="210" spans="1:12" s="411" customFormat="1" x14ac:dyDescent="0.2">
      <c r="A210" s="226" t="s">
        <v>2</v>
      </c>
      <c r="B210" s="254">
        <v>1</v>
      </c>
      <c r="C210" s="255">
        <v>2</v>
      </c>
      <c r="D210" s="360">
        <v>3</v>
      </c>
      <c r="E210" s="256">
        <v>4</v>
      </c>
      <c r="F210" s="256">
        <v>4</v>
      </c>
      <c r="G210" s="397">
        <v>5</v>
      </c>
      <c r="H210" s="350">
        <v>6</v>
      </c>
      <c r="I210" s="299" t="s">
        <v>0</v>
      </c>
      <c r="J210" s="248"/>
      <c r="K210" s="306"/>
    </row>
    <row r="211" spans="1:12" s="411" customFormat="1" x14ac:dyDescent="0.2">
      <c r="A211" s="307" t="s">
        <v>3</v>
      </c>
      <c r="B211" s="258">
        <v>1685</v>
      </c>
      <c r="C211" s="259">
        <v>1685</v>
      </c>
      <c r="D211" s="259">
        <v>1685</v>
      </c>
      <c r="E211" s="259">
        <v>1685</v>
      </c>
      <c r="F211" s="259">
        <v>1685</v>
      </c>
      <c r="G211" s="390">
        <v>1685</v>
      </c>
      <c r="H211" s="260">
        <v>1685</v>
      </c>
      <c r="I211" s="308">
        <v>1685</v>
      </c>
      <c r="J211" s="309"/>
      <c r="K211" s="306"/>
    </row>
    <row r="212" spans="1:12" s="411" customFormat="1" x14ac:dyDescent="0.2">
      <c r="A212" s="310" t="s">
        <v>6</v>
      </c>
      <c r="B212" s="263">
        <v>1637.89</v>
      </c>
      <c r="C212" s="264">
        <v>1708.04</v>
      </c>
      <c r="D212" s="264">
        <v>1719.21</v>
      </c>
      <c r="E212" s="264">
        <v>1743.33</v>
      </c>
      <c r="F212" s="311">
        <v>1795.71</v>
      </c>
      <c r="G212" s="311">
        <v>1835.56</v>
      </c>
      <c r="H212" s="265">
        <v>1865.64</v>
      </c>
      <c r="I212" s="312">
        <v>1765.32</v>
      </c>
      <c r="J212" s="313"/>
      <c r="K212" s="306"/>
    </row>
    <row r="213" spans="1:12" s="411" customFormat="1" x14ac:dyDescent="0.2">
      <c r="A213" s="226" t="s">
        <v>7</v>
      </c>
      <c r="B213" s="267">
        <v>89.5</v>
      </c>
      <c r="C213" s="268">
        <v>97.83</v>
      </c>
      <c r="D213" s="268">
        <v>100</v>
      </c>
      <c r="E213" s="268">
        <v>100</v>
      </c>
      <c r="F213" s="314">
        <v>100</v>
      </c>
      <c r="G213" s="314">
        <v>100</v>
      </c>
      <c r="H213" s="269">
        <v>100</v>
      </c>
      <c r="I213" s="315">
        <v>95.32</v>
      </c>
      <c r="J213" s="316"/>
      <c r="K213" s="306"/>
    </row>
    <row r="214" spans="1:12" s="411" customFormat="1" x14ac:dyDescent="0.2">
      <c r="A214" s="226" t="s">
        <v>8</v>
      </c>
      <c r="B214" s="271">
        <v>5.9499999999999997E-2</v>
      </c>
      <c r="C214" s="272">
        <v>3.6900000000000002E-2</v>
      </c>
      <c r="D214" s="272">
        <v>4.1399999999999999E-2</v>
      </c>
      <c r="E214" s="272">
        <v>3.2300000000000002E-2</v>
      </c>
      <c r="F214" s="317">
        <v>3.2899999999999999E-2</v>
      </c>
      <c r="G214" s="317">
        <v>4.1000000000000002E-2</v>
      </c>
      <c r="H214" s="273">
        <v>3.9E-2</v>
      </c>
      <c r="I214" s="318">
        <v>5.3499999999999999E-2</v>
      </c>
      <c r="J214" s="319"/>
      <c r="K214" s="320"/>
      <c r="L214" s="321"/>
    </row>
    <row r="215" spans="1:12" s="411" customFormat="1" x14ac:dyDescent="0.2">
      <c r="A215" s="310" t="s">
        <v>1</v>
      </c>
      <c r="B215" s="275">
        <f t="shared" ref="B215:I215" si="44">B212/B211*100-100</f>
        <v>-2.7958456973293693</v>
      </c>
      <c r="C215" s="276">
        <f t="shared" si="44"/>
        <v>1.3673590504450885</v>
      </c>
      <c r="D215" s="276">
        <f t="shared" si="44"/>
        <v>2.0302670623145502</v>
      </c>
      <c r="E215" s="276">
        <f t="shared" si="44"/>
        <v>3.461721068249247</v>
      </c>
      <c r="F215" s="276">
        <f t="shared" si="44"/>
        <v>6.57032640949555</v>
      </c>
      <c r="G215" s="276">
        <f t="shared" si="44"/>
        <v>8.9353115727002859</v>
      </c>
      <c r="H215" s="277">
        <f t="shared" si="44"/>
        <v>10.720474777448089</v>
      </c>
      <c r="I215" s="278">
        <f t="shared" si="44"/>
        <v>4.7667655786350025</v>
      </c>
      <c r="J215" s="319"/>
      <c r="K215" s="320"/>
      <c r="L215" s="227"/>
    </row>
    <row r="216" spans="1:12" s="411" customFormat="1" ht="13.5" thickBot="1" x14ac:dyDescent="0.25">
      <c r="A216" s="226" t="s">
        <v>27</v>
      </c>
      <c r="B216" s="280">
        <f>B212-B198</f>
        <v>117.8900000000001</v>
      </c>
      <c r="C216" s="281">
        <f t="shared" ref="C216:I216" si="45">C212-C198</f>
        <v>145.48000000000002</v>
      </c>
      <c r="D216" s="281">
        <f t="shared" si="45"/>
        <v>118.06999999999994</v>
      </c>
      <c r="E216" s="281">
        <f t="shared" si="45"/>
        <v>125.52999999999997</v>
      </c>
      <c r="F216" s="281">
        <f t="shared" si="45"/>
        <v>131.51</v>
      </c>
      <c r="G216" s="281">
        <f t="shared" si="45"/>
        <v>147.99</v>
      </c>
      <c r="H216" s="282">
        <f t="shared" si="45"/>
        <v>132.15000000000009</v>
      </c>
      <c r="I216" s="322">
        <f t="shared" si="45"/>
        <v>128.17999999999984</v>
      </c>
      <c r="J216" s="323"/>
      <c r="K216" s="320"/>
      <c r="L216" s="227"/>
    </row>
    <row r="217" spans="1:12" s="411" customFormat="1" x14ac:dyDescent="0.2">
      <c r="A217" s="324" t="s">
        <v>51</v>
      </c>
      <c r="B217" s="285">
        <v>265</v>
      </c>
      <c r="C217" s="286">
        <v>552</v>
      </c>
      <c r="D217" s="286">
        <v>480</v>
      </c>
      <c r="E217" s="286">
        <v>646</v>
      </c>
      <c r="F217" s="286">
        <v>664</v>
      </c>
      <c r="G217" s="286">
        <v>485</v>
      </c>
      <c r="H217" s="287">
        <v>569</v>
      </c>
      <c r="I217" s="288">
        <f>SUM(B217:H217)</f>
        <v>3661</v>
      </c>
      <c r="J217" s="325" t="s">
        <v>56</v>
      </c>
      <c r="K217" s="326">
        <f>I203-I217</f>
        <v>1</v>
      </c>
      <c r="L217" s="290">
        <f>K217/I203</f>
        <v>2.7307482250136535E-4</v>
      </c>
    </row>
    <row r="218" spans="1:12" s="411" customFormat="1" x14ac:dyDescent="0.2">
      <c r="A218" s="324" t="s">
        <v>28</v>
      </c>
      <c r="B218" s="231">
        <v>78</v>
      </c>
      <c r="C218" s="294">
        <v>77.5</v>
      </c>
      <c r="D218" s="294">
        <v>76.5</v>
      </c>
      <c r="E218" s="294">
        <v>75</v>
      </c>
      <c r="F218" s="294">
        <v>75</v>
      </c>
      <c r="G218" s="294">
        <v>73.5</v>
      </c>
      <c r="H218" s="232">
        <v>72</v>
      </c>
      <c r="I218" s="235"/>
      <c r="J218" s="227" t="s">
        <v>57</v>
      </c>
      <c r="K218" s="411">
        <v>71.17</v>
      </c>
    </row>
    <row r="219" spans="1:12" s="411" customFormat="1" ht="13.5" thickBot="1" x14ac:dyDescent="0.25">
      <c r="A219" s="327" t="s">
        <v>26</v>
      </c>
      <c r="B219" s="233">
        <f>B218-B204</f>
        <v>4</v>
      </c>
      <c r="C219" s="234">
        <f t="shared" ref="C219:H219" si="46">C218-C204</f>
        <v>4</v>
      </c>
      <c r="D219" s="234">
        <f t="shared" si="46"/>
        <v>4</v>
      </c>
      <c r="E219" s="234">
        <f t="shared" si="46"/>
        <v>4</v>
      </c>
      <c r="F219" s="234">
        <f t="shared" si="46"/>
        <v>4</v>
      </c>
      <c r="G219" s="234">
        <f t="shared" si="46"/>
        <v>4</v>
      </c>
      <c r="H219" s="240">
        <f t="shared" si="46"/>
        <v>4</v>
      </c>
      <c r="I219" s="236"/>
      <c r="J219" s="411" t="s">
        <v>26</v>
      </c>
      <c r="K219" s="227">
        <f>K218-K204</f>
        <v>4.3599999999999994</v>
      </c>
    </row>
    <row r="220" spans="1:12" x14ac:dyDescent="0.2">
      <c r="B220" s="293">
        <v>78.5</v>
      </c>
    </row>
  </sheetData>
  <mergeCells count="15">
    <mergeCell ref="B208:H208"/>
    <mergeCell ref="B194:H194"/>
    <mergeCell ref="B180:H180"/>
    <mergeCell ref="B166:H166"/>
    <mergeCell ref="B152:H152"/>
    <mergeCell ref="B9:G9"/>
    <mergeCell ref="B23:G23"/>
    <mergeCell ref="B37:G37"/>
    <mergeCell ref="B52:G52"/>
    <mergeCell ref="B66:G66"/>
    <mergeCell ref="B138:H138"/>
    <mergeCell ref="B124:H124"/>
    <mergeCell ref="B108:G108"/>
    <mergeCell ref="B94:G94"/>
    <mergeCell ref="B80:G8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01"/>
  <sheetViews>
    <sheetView showGridLines="0" topLeftCell="A170" zoomScale="75" zoomScaleNormal="75" workbookViewId="0">
      <selection activeCell="M195" sqref="M195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18" t="s">
        <v>53</v>
      </c>
      <c r="C9" s="419"/>
      <c r="D9" s="419"/>
      <c r="E9" s="419"/>
      <c r="F9" s="420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18" t="s">
        <v>53</v>
      </c>
      <c r="C22" s="419"/>
      <c r="D22" s="419"/>
      <c r="E22" s="419"/>
      <c r="F22" s="420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18" t="s">
        <v>53</v>
      </c>
      <c r="C35" s="419"/>
      <c r="D35" s="419"/>
      <c r="E35" s="419"/>
      <c r="F35" s="420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18" t="s">
        <v>53</v>
      </c>
      <c r="C48" s="419"/>
      <c r="D48" s="419"/>
      <c r="E48" s="419"/>
      <c r="F48" s="420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18" t="s">
        <v>53</v>
      </c>
      <c r="C61" s="419"/>
      <c r="D61" s="419"/>
      <c r="E61" s="419"/>
      <c r="F61" s="420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18" t="s">
        <v>53</v>
      </c>
      <c r="C74" s="419"/>
      <c r="D74" s="419"/>
      <c r="E74" s="419"/>
      <c r="F74" s="420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18" t="s">
        <v>53</v>
      </c>
      <c r="C87" s="419"/>
      <c r="D87" s="419"/>
      <c r="E87" s="419"/>
      <c r="F87" s="420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18" t="s">
        <v>53</v>
      </c>
      <c r="C100" s="419"/>
      <c r="D100" s="419"/>
      <c r="E100" s="419"/>
      <c r="F100" s="420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18" t="s">
        <v>53</v>
      </c>
      <c r="C113" s="419"/>
      <c r="D113" s="419"/>
      <c r="E113" s="419"/>
      <c r="F113" s="420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18" t="s">
        <v>53</v>
      </c>
      <c r="C126" s="419"/>
      <c r="D126" s="419"/>
      <c r="E126" s="419"/>
      <c r="F126" s="420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.5" thickBot="1" x14ac:dyDescent="0.25"/>
    <row r="139" spans="1:10" s="401" customFormat="1" ht="13.5" thickBot="1" x14ac:dyDescent="0.25">
      <c r="A139" s="300" t="s">
        <v>88</v>
      </c>
      <c r="B139" s="418" t="s">
        <v>53</v>
      </c>
      <c r="C139" s="419"/>
      <c r="D139" s="419"/>
      <c r="E139" s="419"/>
      <c r="F139" s="420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x14ac:dyDescent="0.2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.5" thickBot="1" x14ac:dyDescent="0.25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.5" thickBot="1" x14ac:dyDescent="0.25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.5" thickBot="1" x14ac:dyDescent="0.25"/>
    <row r="152" spans="1:10" ht="13.5" thickBot="1" x14ac:dyDescent="0.25">
      <c r="A152" s="300" t="s">
        <v>90</v>
      </c>
      <c r="B152" s="418" t="s">
        <v>53</v>
      </c>
      <c r="C152" s="419"/>
      <c r="D152" s="419"/>
      <c r="E152" s="419"/>
      <c r="F152" s="420"/>
      <c r="G152" s="329" t="s">
        <v>0</v>
      </c>
      <c r="H152" s="402"/>
      <c r="I152" s="402"/>
      <c r="J152" s="402"/>
    </row>
    <row r="153" spans="1:10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x14ac:dyDescent="0.2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.5" thickBot="1" x14ac:dyDescent="0.25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1" x14ac:dyDescent="0.2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1" ht="13.5" thickBot="1" x14ac:dyDescent="0.25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1" x14ac:dyDescent="0.2">
      <c r="D163" s="293" t="s">
        <v>65</v>
      </c>
    </row>
    <row r="164" spans="1:11" ht="13.5" thickBot="1" x14ac:dyDescent="0.25"/>
    <row r="165" spans="1:11" s="404" customFormat="1" ht="13.5" thickBot="1" x14ac:dyDescent="0.25">
      <c r="A165" s="300" t="s">
        <v>91</v>
      </c>
      <c r="B165" s="418" t="s">
        <v>53</v>
      </c>
      <c r="C165" s="419"/>
      <c r="D165" s="419"/>
      <c r="E165" s="419"/>
      <c r="F165" s="420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1" s="404" customFormat="1" x14ac:dyDescent="0.2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1" s="404" customFormat="1" x14ac:dyDescent="0.2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1" s="404" customFormat="1" x14ac:dyDescent="0.2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1" s="404" customFormat="1" x14ac:dyDescent="0.2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1" s="404" customFormat="1" x14ac:dyDescent="0.2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1" s="404" customFormat="1" ht="13.5" thickBot="1" x14ac:dyDescent="0.25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1" s="404" customFormat="1" x14ac:dyDescent="0.2">
      <c r="A173" s="324" t="s">
        <v>52</v>
      </c>
      <c r="B173" s="285">
        <v>163</v>
      </c>
      <c r="C173" s="286">
        <v>85</v>
      </c>
      <c r="D173" s="286">
        <v>225</v>
      </c>
      <c r="E173" s="286"/>
      <c r="F173" s="371"/>
      <c r="G173" s="288">
        <f>SUM(B173:F173)</f>
        <v>473</v>
      </c>
      <c r="H173" s="404" t="s">
        <v>56</v>
      </c>
      <c r="I173" s="347">
        <f>G160-G173</f>
        <v>1</v>
      </c>
      <c r="J173" s="348">
        <f>I173/G160</f>
        <v>2.1097046413502108E-3</v>
      </c>
      <c r="K173" s="385"/>
    </row>
    <row r="174" spans="1:11" s="404" customFormat="1" x14ac:dyDescent="0.2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1" s="404" customFormat="1" ht="13.5" thickBot="1" x14ac:dyDescent="0.25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  <row r="177" spans="1:11" ht="13.5" thickBot="1" x14ac:dyDescent="0.25"/>
    <row r="178" spans="1:11" s="407" customFormat="1" ht="13.5" thickBot="1" x14ac:dyDescent="0.25">
      <c r="A178" s="300" t="s">
        <v>99</v>
      </c>
      <c r="B178" s="418" t="s">
        <v>53</v>
      </c>
      <c r="C178" s="419"/>
      <c r="D178" s="419"/>
      <c r="E178" s="419"/>
      <c r="F178" s="420"/>
      <c r="G178" s="329" t="s">
        <v>0</v>
      </c>
    </row>
    <row r="179" spans="1:11" s="407" customFormat="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365">
        <v>5</v>
      </c>
      <c r="G179" s="237"/>
    </row>
    <row r="180" spans="1:11" s="407" customFormat="1" x14ac:dyDescent="0.2">
      <c r="A180" s="307" t="s">
        <v>3</v>
      </c>
      <c r="B180" s="366">
        <v>2160</v>
      </c>
      <c r="C180" s="364">
        <v>2160</v>
      </c>
      <c r="D180" s="364">
        <v>2160</v>
      </c>
      <c r="E180" s="364">
        <v>2160</v>
      </c>
      <c r="F180" s="367">
        <v>2160</v>
      </c>
      <c r="G180" s="373">
        <v>2160</v>
      </c>
    </row>
    <row r="181" spans="1:11" s="407" customFormat="1" x14ac:dyDescent="0.2">
      <c r="A181" s="310" t="s">
        <v>6</v>
      </c>
      <c r="B181" s="337">
        <v>2303.33</v>
      </c>
      <c r="C181" s="338">
        <v>2437.27</v>
      </c>
      <c r="D181" s="338">
        <v>2564.59</v>
      </c>
      <c r="E181" s="338"/>
      <c r="F181" s="368"/>
      <c r="G181" s="266">
        <v>2473.7800000000002</v>
      </c>
    </row>
    <row r="182" spans="1:11" s="407" customFormat="1" x14ac:dyDescent="0.2">
      <c r="A182" s="226" t="s">
        <v>7</v>
      </c>
      <c r="B182" s="339">
        <v>100</v>
      </c>
      <c r="C182" s="340">
        <v>100</v>
      </c>
      <c r="D182" s="341">
        <v>94.6</v>
      </c>
      <c r="E182" s="341"/>
      <c r="F182" s="369"/>
      <c r="G182" s="342">
        <v>95.95</v>
      </c>
    </row>
    <row r="183" spans="1:11" s="407" customFormat="1" x14ac:dyDescent="0.2">
      <c r="A183" s="226" t="s">
        <v>8</v>
      </c>
      <c r="B183" s="271">
        <v>2.4199999999999999E-2</v>
      </c>
      <c r="C183" s="272">
        <v>2.2200000000000001E-2</v>
      </c>
      <c r="D183" s="343">
        <v>4.5699999999999998E-2</v>
      </c>
      <c r="E183" s="343"/>
      <c r="F183" s="370"/>
      <c r="G183" s="344">
        <v>5.5399999999999998E-2</v>
      </c>
    </row>
    <row r="184" spans="1:11" s="407" customFormat="1" x14ac:dyDescent="0.2">
      <c r="A184" s="310" t="s">
        <v>1</v>
      </c>
      <c r="B184" s="275">
        <f t="shared" ref="B184:D184" si="47">B181/B180*100-100</f>
        <v>6.6356481481481495</v>
      </c>
      <c r="C184" s="276">
        <f t="shared" si="47"/>
        <v>12.836574074074079</v>
      </c>
      <c r="D184" s="276">
        <f t="shared" si="47"/>
        <v>18.731018518518525</v>
      </c>
      <c r="E184" s="276"/>
      <c r="F184" s="277"/>
      <c r="G184" s="278">
        <f t="shared" ref="G184" si="48">G181/G180*100-100</f>
        <v>14.526851851851859</v>
      </c>
    </row>
    <row r="185" spans="1:11" s="407" customFormat="1" ht="13.5" thickBot="1" x14ac:dyDescent="0.25">
      <c r="A185" s="226" t="s">
        <v>27</v>
      </c>
      <c r="B185" s="280">
        <f>B181-B168</f>
        <v>27.699999999999818</v>
      </c>
      <c r="C185" s="281">
        <f t="shared" ref="C185:D185" si="49">C181-C168</f>
        <v>33.4699999999998</v>
      </c>
      <c r="D185" s="281">
        <f t="shared" si="49"/>
        <v>125.49000000000024</v>
      </c>
      <c r="E185" s="281"/>
      <c r="F185" s="282"/>
      <c r="G185" s="283">
        <f>G181-G168</f>
        <v>97.680000000000291</v>
      </c>
    </row>
    <row r="186" spans="1:11" s="407" customFormat="1" x14ac:dyDescent="0.2">
      <c r="A186" s="324" t="s">
        <v>52</v>
      </c>
      <c r="B186" s="285">
        <v>71</v>
      </c>
      <c r="C186" s="286">
        <v>109</v>
      </c>
      <c r="D186" s="286">
        <v>203</v>
      </c>
      <c r="E186" s="286"/>
      <c r="F186" s="371"/>
      <c r="G186" s="288">
        <f>SUM(B186:F186)</f>
        <v>383</v>
      </c>
      <c r="H186" s="407" t="s">
        <v>56</v>
      </c>
      <c r="I186" s="347">
        <f>G173-G186</f>
        <v>90</v>
      </c>
      <c r="J186" s="348">
        <f>I186/G173</f>
        <v>0.19027484143763213</v>
      </c>
      <c r="K186" s="356" t="s">
        <v>100</v>
      </c>
    </row>
    <row r="187" spans="1:11" s="407" customFormat="1" x14ac:dyDescent="0.2">
      <c r="A187" s="324" t="s">
        <v>28</v>
      </c>
      <c r="B187" s="231">
        <v>75.5</v>
      </c>
      <c r="C187" s="294">
        <v>75.5</v>
      </c>
      <c r="D187" s="294">
        <v>75.5</v>
      </c>
      <c r="E187" s="294"/>
      <c r="F187" s="232"/>
      <c r="G187" s="235"/>
      <c r="H187" s="407" t="s">
        <v>57</v>
      </c>
      <c r="I187" s="407">
        <v>72.010000000000005</v>
      </c>
    </row>
    <row r="188" spans="1:11" s="407" customFormat="1" ht="13.5" thickBot="1" x14ac:dyDescent="0.25">
      <c r="A188" s="327" t="s">
        <v>26</v>
      </c>
      <c r="B188" s="229">
        <f>B187-B174</f>
        <v>3.5</v>
      </c>
      <c r="C188" s="230">
        <f t="shared" ref="C188:D188" si="50">C187-C174</f>
        <v>3.5</v>
      </c>
      <c r="D188" s="230">
        <f t="shared" si="50"/>
        <v>3.5</v>
      </c>
      <c r="E188" s="230"/>
      <c r="F188" s="372"/>
      <c r="G188" s="236"/>
      <c r="H188" s="407" t="s">
        <v>26</v>
      </c>
      <c r="I188" s="227">
        <f>I187-I174</f>
        <v>2.5700000000000074</v>
      </c>
    </row>
    <row r="189" spans="1:11" x14ac:dyDescent="0.2">
      <c r="B189" s="293">
        <v>75.5</v>
      </c>
      <c r="C189" s="408">
        <v>75.5</v>
      </c>
      <c r="D189" s="408">
        <v>75.5</v>
      </c>
    </row>
    <row r="190" spans="1:11" ht="13.5" thickBot="1" x14ac:dyDescent="0.25"/>
    <row r="191" spans="1:11" ht="13.5" thickBot="1" x14ac:dyDescent="0.25">
      <c r="A191" s="300" t="s">
        <v>101</v>
      </c>
      <c r="B191" s="418" t="s">
        <v>53</v>
      </c>
      <c r="C191" s="419"/>
      <c r="D191" s="419"/>
      <c r="E191" s="419"/>
      <c r="F191" s="420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365">
        <v>5</v>
      </c>
      <c r="G192" s="237"/>
      <c r="H192" s="411"/>
      <c r="I192" s="411"/>
      <c r="J192" s="411"/>
    </row>
    <row r="193" spans="1:10" x14ac:dyDescent="0.2">
      <c r="A193" s="307" t="s">
        <v>3</v>
      </c>
      <c r="B193" s="366">
        <v>2290</v>
      </c>
      <c r="C193" s="364">
        <v>2290</v>
      </c>
      <c r="D193" s="364">
        <v>2290</v>
      </c>
      <c r="E193" s="364">
        <v>2290</v>
      </c>
      <c r="F193" s="367">
        <v>2290</v>
      </c>
      <c r="G193" s="373">
        <v>2290</v>
      </c>
      <c r="H193" s="411"/>
      <c r="I193" s="411"/>
      <c r="J193" s="411"/>
    </row>
    <row r="194" spans="1:10" x14ac:dyDescent="0.2">
      <c r="A194" s="310" t="s">
        <v>6</v>
      </c>
      <c r="B194" s="337">
        <v>2448.5700000000002</v>
      </c>
      <c r="C194" s="338">
        <v>2551.4299999999998</v>
      </c>
      <c r="D194" s="338">
        <v>2688</v>
      </c>
      <c r="E194" s="338"/>
      <c r="F194" s="368"/>
      <c r="G194" s="266">
        <v>2605.0700000000002</v>
      </c>
      <c r="H194" s="411"/>
      <c r="I194" s="411"/>
      <c r="J194" s="411"/>
    </row>
    <row r="195" spans="1:10" x14ac:dyDescent="0.2">
      <c r="A195" s="226" t="s">
        <v>7</v>
      </c>
      <c r="B195" s="339">
        <v>100</v>
      </c>
      <c r="C195" s="340">
        <v>100</v>
      </c>
      <c r="D195" s="341">
        <v>97.5</v>
      </c>
      <c r="E195" s="341"/>
      <c r="F195" s="369"/>
      <c r="G195" s="342">
        <v>93.33</v>
      </c>
      <c r="H195" s="411"/>
      <c r="I195" s="411"/>
      <c r="J195" s="411"/>
    </row>
    <row r="196" spans="1:10" x14ac:dyDescent="0.2">
      <c r="A196" s="226" t="s">
        <v>8</v>
      </c>
      <c r="B196" s="271">
        <v>2.2599999999999999E-2</v>
      </c>
      <c r="C196" s="272">
        <v>3.5900000000000001E-2</v>
      </c>
      <c r="D196" s="343">
        <v>5.4699999999999999E-2</v>
      </c>
      <c r="E196" s="343"/>
      <c r="F196" s="370"/>
      <c r="G196" s="344">
        <v>5.8799999999999998E-2</v>
      </c>
      <c r="H196" s="411"/>
      <c r="I196" s="411"/>
      <c r="J196" s="411"/>
    </row>
    <row r="197" spans="1:10" x14ac:dyDescent="0.2">
      <c r="A197" s="310" t="s">
        <v>1</v>
      </c>
      <c r="B197" s="275">
        <f t="shared" ref="B197:D197" si="51">B194/B193*100-100</f>
        <v>6.9244541484716251</v>
      </c>
      <c r="C197" s="276">
        <f t="shared" si="51"/>
        <v>11.416157205240168</v>
      </c>
      <c r="D197" s="276">
        <f t="shared" si="51"/>
        <v>17.379912663755448</v>
      </c>
      <c r="E197" s="276"/>
      <c r="F197" s="277"/>
      <c r="G197" s="278">
        <f t="shared" ref="G197" si="52">G194/G193*100-100</f>
        <v>13.758515283842797</v>
      </c>
      <c r="H197" s="411"/>
      <c r="I197" s="411"/>
      <c r="J197" s="411"/>
    </row>
    <row r="198" spans="1:10" ht="13.5" thickBot="1" x14ac:dyDescent="0.25">
      <c r="A198" s="226" t="s">
        <v>27</v>
      </c>
      <c r="B198" s="280">
        <f>B194-B181</f>
        <v>145.24000000000024</v>
      </c>
      <c r="C198" s="281">
        <f t="shared" ref="C198:D198" si="53">C194-C181</f>
        <v>114.15999999999985</v>
      </c>
      <c r="D198" s="281">
        <f t="shared" si="53"/>
        <v>123.40999999999985</v>
      </c>
      <c r="E198" s="281"/>
      <c r="F198" s="282"/>
      <c r="G198" s="283">
        <f>G194-G181</f>
        <v>131.28999999999996</v>
      </c>
      <c r="H198" s="411"/>
      <c r="I198" s="411"/>
      <c r="J198" s="411"/>
    </row>
    <row r="199" spans="1:10" x14ac:dyDescent="0.2">
      <c r="A199" s="324" t="s">
        <v>52</v>
      </c>
      <c r="B199" s="285">
        <v>71</v>
      </c>
      <c r="C199" s="286">
        <v>109</v>
      </c>
      <c r="D199" s="286">
        <v>202</v>
      </c>
      <c r="E199" s="286"/>
      <c r="F199" s="371"/>
      <c r="G199" s="288">
        <f>SUM(B199:F199)</f>
        <v>382</v>
      </c>
      <c r="H199" s="411" t="s">
        <v>56</v>
      </c>
      <c r="I199" s="347">
        <f>G186-G199</f>
        <v>1</v>
      </c>
      <c r="J199" s="348">
        <f>I199/G186</f>
        <v>2.6109660574412533E-3</v>
      </c>
    </row>
    <row r="200" spans="1:10" x14ac:dyDescent="0.2">
      <c r="A200" s="324" t="s">
        <v>28</v>
      </c>
      <c r="B200" s="231">
        <v>79.5</v>
      </c>
      <c r="C200" s="294">
        <v>79.5</v>
      </c>
      <c r="D200" s="294">
        <v>79.5</v>
      </c>
      <c r="E200" s="294"/>
      <c r="F200" s="232"/>
      <c r="G200" s="235"/>
      <c r="H200" s="411" t="s">
        <v>57</v>
      </c>
      <c r="I200" s="411">
        <v>75.28</v>
      </c>
      <c r="J200" s="411"/>
    </row>
    <row r="201" spans="1:10" ht="13.5" thickBot="1" x14ac:dyDescent="0.25">
      <c r="A201" s="327" t="s">
        <v>26</v>
      </c>
      <c r="B201" s="229">
        <f>B200-B187</f>
        <v>4</v>
      </c>
      <c r="C201" s="230">
        <f t="shared" ref="C201:D201" si="54">C200-C187</f>
        <v>4</v>
      </c>
      <c r="D201" s="230">
        <f t="shared" si="54"/>
        <v>4</v>
      </c>
      <c r="E201" s="230"/>
      <c r="F201" s="372"/>
      <c r="G201" s="236"/>
      <c r="H201" s="411" t="s">
        <v>26</v>
      </c>
      <c r="I201" s="227">
        <f>I200-I187</f>
        <v>3.269999999999996</v>
      </c>
      <c r="J201" s="411"/>
    </row>
  </sheetData>
  <mergeCells count="15">
    <mergeCell ref="B191:F191"/>
    <mergeCell ref="B178:F178"/>
    <mergeCell ref="B165:F165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2" t="s">
        <v>18</v>
      </c>
      <c r="C4" s="413"/>
      <c r="D4" s="413"/>
      <c r="E4" s="413"/>
      <c r="F4" s="413"/>
      <c r="G4" s="413"/>
      <c r="H4" s="413"/>
      <c r="I4" s="413"/>
      <c r="J4" s="414"/>
      <c r="K4" s="412" t="s">
        <v>21</v>
      </c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2" t="s">
        <v>23</v>
      </c>
      <c r="C17" s="413"/>
      <c r="D17" s="413"/>
      <c r="E17" s="413"/>
      <c r="F17" s="4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2" t="s">
        <v>18</v>
      </c>
      <c r="C4" s="413"/>
      <c r="D4" s="413"/>
      <c r="E4" s="413"/>
      <c r="F4" s="413"/>
      <c r="G4" s="413"/>
      <c r="H4" s="413"/>
      <c r="I4" s="413"/>
      <c r="J4" s="414"/>
      <c r="K4" s="412" t="s">
        <v>21</v>
      </c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2" t="s">
        <v>23</v>
      </c>
      <c r="C17" s="413"/>
      <c r="D17" s="413"/>
      <c r="E17" s="413"/>
      <c r="F17" s="4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2" t="s">
        <v>18</v>
      </c>
      <c r="C4" s="413"/>
      <c r="D4" s="413"/>
      <c r="E4" s="413"/>
      <c r="F4" s="413"/>
      <c r="G4" s="413"/>
      <c r="H4" s="413"/>
      <c r="I4" s="413"/>
      <c r="J4" s="414"/>
      <c r="K4" s="412" t="s">
        <v>21</v>
      </c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2" t="s">
        <v>23</v>
      </c>
      <c r="C17" s="413"/>
      <c r="D17" s="413"/>
      <c r="E17" s="413"/>
      <c r="F17" s="4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5" t="s">
        <v>42</v>
      </c>
      <c r="B1" s="41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15" t="s">
        <v>42</v>
      </c>
      <c r="B1" s="41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16" t="s">
        <v>42</v>
      </c>
      <c r="B1" s="41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5" t="s">
        <v>42</v>
      </c>
      <c r="B1" s="41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223"/>
  <sheetViews>
    <sheetView showGridLines="0" topLeftCell="E191" zoomScale="75" zoomScaleNormal="75" workbookViewId="0">
      <selection activeCell="Y224" sqref="Y224"/>
    </sheetView>
  </sheetViews>
  <sheetFormatPr baseColWidth="10" defaultColWidth="11.42578125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417"/>
      <c r="G2" s="417"/>
      <c r="H2" s="417"/>
      <c r="I2" s="417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18" t="s">
        <v>50</v>
      </c>
      <c r="C9" s="419"/>
      <c r="D9" s="419"/>
      <c r="E9" s="419"/>
      <c r="F9" s="419"/>
      <c r="G9" s="419"/>
      <c r="H9" s="419"/>
      <c r="I9" s="419"/>
      <c r="J9" s="420"/>
      <c r="K9" s="418" t="s">
        <v>53</v>
      </c>
      <c r="L9" s="419"/>
      <c r="M9" s="419"/>
      <c r="N9" s="419"/>
      <c r="O9" s="419"/>
      <c r="P9" s="419"/>
      <c r="Q9" s="420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18" t="s">
        <v>50</v>
      </c>
      <c r="C23" s="419"/>
      <c r="D23" s="419"/>
      <c r="E23" s="419"/>
      <c r="F23" s="419"/>
      <c r="G23" s="419"/>
      <c r="H23" s="419"/>
      <c r="I23" s="419"/>
      <c r="J23" s="420"/>
      <c r="K23" s="418" t="s">
        <v>53</v>
      </c>
      <c r="L23" s="419"/>
      <c r="M23" s="419"/>
      <c r="N23" s="419"/>
      <c r="O23" s="419"/>
      <c r="P23" s="419"/>
      <c r="Q23" s="420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18" t="s">
        <v>50</v>
      </c>
      <c r="C37" s="419"/>
      <c r="D37" s="419"/>
      <c r="E37" s="419"/>
      <c r="F37" s="419"/>
      <c r="G37" s="419"/>
      <c r="H37" s="419"/>
      <c r="I37" s="419"/>
      <c r="J37" s="420"/>
      <c r="K37" s="418" t="s">
        <v>53</v>
      </c>
      <c r="L37" s="419"/>
      <c r="M37" s="419"/>
      <c r="N37" s="419"/>
      <c r="O37" s="419"/>
      <c r="P37" s="419"/>
      <c r="Q37" s="420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18" t="s">
        <v>50</v>
      </c>
      <c r="C53" s="419"/>
      <c r="D53" s="419"/>
      <c r="E53" s="419"/>
      <c r="F53" s="419"/>
      <c r="G53" s="419"/>
      <c r="H53" s="419"/>
      <c r="I53" s="419"/>
      <c r="J53" s="419"/>
      <c r="K53" s="419"/>
      <c r="L53" s="420"/>
      <c r="M53" s="418" t="s">
        <v>53</v>
      </c>
      <c r="N53" s="419"/>
      <c r="O53" s="419"/>
      <c r="P53" s="419"/>
      <c r="Q53" s="419"/>
      <c r="R53" s="419"/>
      <c r="S53" s="420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18" t="s">
        <v>50</v>
      </c>
      <c r="C68" s="419"/>
      <c r="D68" s="419"/>
      <c r="E68" s="419"/>
      <c r="F68" s="419"/>
      <c r="G68" s="419"/>
      <c r="H68" s="419"/>
      <c r="I68" s="419"/>
      <c r="J68" s="419"/>
      <c r="K68" s="419"/>
      <c r="L68" s="420"/>
      <c r="M68" s="418" t="s">
        <v>53</v>
      </c>
      <c r="N68" s="419"/>
      <c r="O68" s="419"/>
      <c r="P68" s="419"/>
      <c r="Q68" s="419"/>
      <c r="R68" s="419"/>
      <c r="S68" s="419"/>
      <c r="T68" s="419"/>
      <c r="U68" s="420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18" t="s">
        <v>50</v>
      </c>
      <c r="C82" s="419"/>
      <c r="D82" s="419"/>
      <c r="E82" s="419"/>
      <c r="F82" s="419"/>
      <c r="G82" s="419"/>
      <c r="H82" s="419"/>
      <c r="I82" s="419"/>
      <c r="J82" s="419"/>
      <c r="K82" s="419"/>
      <c r="L82" s="420"/>
      <c r="M82" s="418" t="s">
        <v>53</v>
      </c>
      <c r="N82" s="419"/>
      <c r="O82" s="419"/>
      <c r="P82" s="419"/>
      <c r="Q82" s="419"/>
      <c r="R82" s="419"/>
      <c r="S82" s="419"/>
      <c r="T82" s="419"/>
      <c r="U82" s="420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18" t="s">
        <v>50</v>
      </c>
      <c r="C96" s="419"/>
      <c r="D96" s="419"/>
      <c r="E96" s="419"/>
      <c r="F96" s="419"/>
      <c r="G96" s="419"/>
      <c r="H96" s="419"/>
      <c r="I96" s="419"/>
      <c r="J96" s="419"/>
      <c r="K96" s="419"/>
      <c r="L96" s="420"/>
      <c r="M96" s="418" t="s">
        <v>53</v>
      </c>
      <c r="N96" s="419"/>
      <c r="O96" s="419"/>
      <c r="P96" s="419"/>
      <c r="Q96" s="419"/>
      <c r="R96" s="419"/>
      <c r="S96" s="419"/>
      <c r="T96" s="419"/>
      <c r="U96" s="420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18" t="s">
        <v>50</v>
      </c>
      <c r="C110" s="419"/>
      <c r="D110" s="419"/>
      <c r="E110" s="419"/>
      <c r="F110" s="419"/>
      <c r="G110" s="419"/>
      <c r="H110" s="419"/>
      <c r="I110" s="419"/>
      <c r="J110" s="419"/>
      <c r="K110" s="419"/>
      <c r="L110" s="420"/>
      <c r="M110" s="418" t="s">
        <v>53</v>
      </c>
      <c r="N110" s="419"/>
      <c r="O110" s="419"/>
      <c r="P110" s="419"/>
      <c r="Q110" s="419"/>
      <c r="R110" s="419"/>
      <c r="S110" s="419"/>
      <c r="T110" s="419"/>
      <c r="U110" s="420"/>
      <c r="V110" s="297" t="s">
        <v>55</v>
      </c>
      <c r="Z110" s="417" t="s">
        <v>81</v>
      </c>
      <c r="AA110" s="417"/>
      <c r="AB110" s="386"/>
      <c r="AC110" s="417" t="s">
        <v>82</v>
      </c>
      <c r="AD110" s="417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18" t="s">
        <v>50</v>
      </c>
      <c r="C126" s="419"/>
      <c r="D126" s="419"/>
      <c r="E126" s="419"/>
      <c r="F126" s="419"/>
      <c r="G126" s="419"/>
      <c r="H126" s="419"/>
      <c r="I126" s="419"/>
      <c r="J126" s="419"/>
      <c r="K126" s="419"/>
      <c r="L126" s="419"/>
      <c r="M126" s="420"/>
      <c r="N126" s="418" t="s">
        <v>53</v>
      </c>
      <c r="O126" s="419"/>
      <c r="P126" s="419"/>
      <c r="Q126" s="419"/>
      <c r="R126" s="419"/>
      <c r="S126" s="419"/>
      <c r="T126" s="419"/>
      <c r="U126" s="419"/>
      <c r="V126" s="420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418" t="s">
        <v>50</v>
      </c>
      <c r="C140" s="419"/>
      <c r="D140" s="419"/>
      <c r="E140" s="419"/>
      <c r="F140" s="419"/>
      <c r="G140" s="419"/>
      <c r="H140" s="419"/>
      <c r="I140" s="419"/>
      <c r="J140" s="419"/>
      <c r="K140" s="419"/>
      <c r="L140" s="419"/>
      <c r="M140" s="420"/>
      <c r="N140" s="418" t="s">
        <v>53</v>
      </c>
      <c r="O140" s="419"/>
      <c r="P140" s="419"/>
      <c r="Q140" s="419"/>
      <c r="R140" s="419"/>
      <c r="S140" s="419"/>
      <c r="T140" s="419"/>
      <c r="U140" s="419"/>
      <c r="V140" s="420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.5" thickBot="1" x14ac:dyDescent="0.25"/>
    <row r="154" spans="1:26" s="401" customFormat="1" ht="13.5" thickBot="1" x14ac:dyDescent="0.25">
      <c r="A154" s="249" t="s">
        <v>88</v>
      </c>
      <c r="B154" s="418" t="s">
        <v>50</v>
      </c>
      <c r="C154" s="419"/>
      <c r="D154" s="419"/>
      <c r="E154" s="419"/>
      <c r="F154" s="419"/>
      <c r="G154" s="419"/>
      <c r="H154" s="419"/>
      <c r="I154" s="419"/>
      <c r="J154" s="419"/>
      <c r="K154" s="419"/>
      <c r="L154" s="419"/>
      <c r="M154" s="420"/>
      <c r="N154" s="418" t="s">
        <v>53</v>
      </c>
      <c r="O154" s="419"/>
      <c r="P154" s="419"/>
      <c r="Q154" s="419"/>
      <c r="R154" s="419"/>
      <c r="S154" s="419"/>
      <c r="T154" s="419"/>
      <c r="U154" s="419"/>
      <c r="V154" s="420"/>
      <c r="W154" s="297" t="s">
        <v>55</v>
      </c>
    </row>
    <row r="155" spans="1:26" s="401" customFormat="1" x14ac:dyDescent="0.2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x14ac:dyDescent="0.2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.5" thickBot="1" x14ac:dyDescent="0.25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.5" thickBot="1" x14ac:dyDescent="0.25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.5" thickBot="1" x14ac:dyDescent="0.25"/>
    <row r="168" spans="1:26" s="402" customFormat="1" ht="13.5" thickBot="1" x14ac:dyDescent="0.25">
      <c r="A168" s="249" t="s">
        <v>90</v>
      </c>
      <c r="B168" s="418" t="s">
        <v>50</v>
      </c>
      <c r="C168" s="419"/>
      <c r="D168" s="419"/>
      <c r="E168" s="419"/>
      <c r="F168" s="419"/>
      <c r="G168" s="419"/>
      <c r="H168" s="419"/>
      <c r="I168" s="419"/>
      <c r="J168" s="419"/>
      <c r="K168" s="419"/>
      <c r="L168" s="419"/>
      <c r="M168" s="420"/>
      <c r="N168" s="418" t="s">
        <v>53</v>
      </c>
      <c r="O168" s="419"/>
      <c r="P168" s="419"/>
      <c r="Q168" s="419"/>
      <c r="R168" s="419"/>
      <c r="S168" s="419"/>
      <c r="T168" s="419"/>
      <c r="U168" s="419"/>
      <c r="V168" s="420"/>
      <c r="W168" s="297" t="s">
        <v>55</v>
      </c>
    </row>
    <row r="169" spans="1:26" s="402" customFormat="1" x14ac:dyDescent="0.2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x14ac:dyDescent="0.2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.5" thickBot="1" x14ac:dyDescent="0.25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.5" thickBot="1" x14ac:dyDescent="0.25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"/>
    <row r="182" spans="1:30" x14ac:dyDescent="0.2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.5" thickBot="1" x14ac:dyDescent="0.25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25">
      <c r="A184" s="249" t="s">
        <v>91</v>
      </c>
      <c r="B184" s="418" t="s">
        <v>50</v>
      </c>
      <c r="C184" s="419"/>
      <c r="D184" s="419"/>
      <c r="E184" s="419"/>
      <c r="F184" s="419"/>
      <c r="G184" s="419"/>
      <c r="H184" s="419"/>
      <c r="I184" s="419"/>
      <c r="J184" s="419"/>
      <c r="K184" s="419"/>
      <c r="L184" s="419"/>
      <c r="M184" s="419"/>
      <c r="N184" s="419"/>
      <c r="O184" s="420"/>
      <c r="P184" s="418" t="s">
        <v>53</v>
      </c>
      <c r="Q184" s="419"/>
      <c r="R184" s="419"/>
      <c r="S184" s="419"/>
      <c r="T184" s="419"/>
      <c r="U184" s="419"/>
      <c r="V184" s="419"/>
      <c r="W184" s="419"/>
      <c r="X184" s="420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>
        <v>8</v>
      </c>
      <c r="J185" s="253">
        <v>9</v>
      </c>
      <c r="K185" s="253">
        <v>10</v>
      </c>
      <c r="L185" s="253">
        <v>11</v>
      </c>
      <c r="M185" s="253">
        <v>12</v>
      </c>
      <c r="N185" s="389">
        <v>13</v>
      </c>
      <c r="O185" s="331">
        <v>14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63.5</v>
      </c>
      <c r="AD185" s="404">
        <v>63.5</v>
      </c>
    </row>
    <row r="186" spans="1:30" s="404" customFormat="1" x14ac:dyDescent="0.2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62.5</v>
      </c>
      <c r="AD186" s="404">
        <v>62.5</v>
      </c>
    </row>
    <row r="187" spans="1:30" s="404" customFormat="1" x14ac:dyDescent="0.2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61</v>
      </c>
      <c r="AD187" s="404">
        <v>61</v>
      </c>
    </row>
    <row r="188" spans="1:30" s="404" customFormat="1" x14ac:dyDescent="0.2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.5" thickBot="1" x14ac:dyDescent="0.25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">
      <c r="A194" s="291" t="s">
        <v>28</v>
      </c>
      <c r="B194" s="244">
        <v>62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>
        <v>63.5</v>
      </c>
      <c r="Q194" s="242">
        <v>62.5</v>
      </c>
      <c r="R194" s="242">
        <v>61</v>
      </c>
      <c r="S194" s="242">
        <v>60</v>
      </c>
      <c r="T194" s="242">
        <v>60</v>
      </c>
      <c r="U194" s="242">
        <v>59</v>
      </c>
      <c r="V194" s="242">
        <v>58</v>
      </c>
      <c r="W194" s="242">
        <v>57</v>
      </c>
      <c r="X194" s="242">
        <v>56.5</v>
      </c>
      <c r="Y194" s="235"/>
      <c r="Z194" s="227" t="s">
        <v>57</v>
      </c>
      <c r="AA194" s="227">
        <v>56.43</v>
      </c>
      <c r="AB194" s="227"/>
    </row>
    <row r="195" spans="1:28" s="404" customFormat="1" ht="13.5" thickBot="1" x14ac:dyDescent="0.25">
      <c r="A195" s="292" t="s">
        <v>26</v>
      </c>
      <c r="B195" s="246">
        <f>B194-B182</f>
        <v>5.8999999999999986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3.5</v>
      </c>
      <c r="Q195" s="243">
        <f t="shared" si="81"/>
        <v>3.5</v>
      </c>
      <c r="R195" s="243">
        <f t="shared" si="81"/>
        <v>2</v>
      </c>
      <c r="S195" s="243">
        <f t="shared" si="81"/>
        <v>3</v>
      </c>
      <c r="T195" s="243">
        <f t="shared" si="81"/>
        <v>3.5</v>
      </c>
      <c r="U195" s="243">
        <f t="shared" si="81"/>
        <v>2.5</v>
      </c>
      <c r="V195" s="243">
        <f t="shared" si="81"/>
        <v>1.5</v>
      </c>
      <c r="W195" s="243">
        <f t="shared" si="81"/>
        <v>3</v>
      </c>
      <c r="X195" s="243">
        <f t="shared" si="81"/>
        <v>3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">
      <c r="B196" s="239">
        <v>62</v>
      </c>
      <c r="C196" s="406"/>
      <c r="D196" s="406"/>
      <c r="E196" s="406"/>
      <c r="F196" s="406"/>
      <c r="G196" s="406"/>
      <c r="H196" s="406"/>
      <c r="I196" s="406"/>
      <c r="J196" s="406"/>
      <c r="K196" s="406" t="s">
        <v>66</v>
      </c>
      <c r="L196" s="406"/>
      <c r="M196" s="406"/>
      <c r="N196" s="406"/>
      <c r="O196" s="406"/>
    </row>
    <row r="197" spans="1:28" ht="13.5" thickBot="1" x14ac:dyDescent="0.25"/>
    <row r="198" spans="1:28" ht="13.5" thickBot="1" x14ac:dyDescent="0.25">
      <c r="A198" s="249" t="s">
        <v>99</v>
      </c>
      <c r="B198" s="418" t="s">
        <v>50</v>
      </c>
      <c r="C198" s="419"/>
      <c r="D198" s="419"/>
      <c r="E198" s="419"/>
      <c r="F198" s="419"/>
      <c r="G198" s="419"/>
      <c r="H198" s="419"/>
      <c r="I198" s="419"/>
      <c r="J198" s="419"/>
      <c r="K198" s="419"/>
      <c r="L198" s="419"/>
      <c r="M198" s="419"/>
      <c r="N198" s="419"/>
      <c r="O198" s="420"/>
      <c r="P198" s="418" t="s">
        <v>53</v>
      </c>
      <c r="Q198" s="419"/>
      <c r="R198" s="419"/>
      <c r="S198" s="419"/>
      <c r="T198" s="419"/>
      <c r="U198" s="419"/>
      <c r="V198" s="419"/>
      <c r="W198" s="419"/>
      <c r="X198" s="420"/>
      <c r="Y198" s="297" t="s">
        <v>55</v>
      </c>
      <c r="Z198" s="407"/>
      <c r="AA198" s="407"/>
    </row>
    <row r="199" spans="1:28" x14ac:dyDescent="0.2">
      <c r="A199" s="250" t="s">
        <v>54</v>
      </c>
      <c r="B199" s="330">
        <v>1</v>
      </c>
      <c r="C199" s="253">
        <v>2</v>
      </c>
      <c r="D199" s="253">
        <v>3</v>
      </c>
      <c r="E199" s="253">
        <v>4</v>
      </c>
      <c r="F199" s="253">
        <v>5</v>
      </c>
      <c r="G199" s="253">
        <v>6</v>
      </c>
      <c r="H199" s="253">
        <v>7</v>
      </c>
      <c r="I199" s="253">
        <v>8</v>
      </c>
      <c r="J199" s="253">
        <v>9</v>
      </c>
      <c r="K199" s="253">
        <v>10</v>
      </c>
      <c r="L199" s="253">
        <v>11</v>
      </c>
      <c r="M199" s="253">
        <v>12</v>
      </c>
      <c r="N199" s="389">
        <v>13</v>
      </c>
      <c r="O199" s="331">
        <v>14</v>
      </c>
      <c r="P199" s="251">
        <v>1</v>
      </c>
      <c r="Q199" s="252">
        <v>2</v>
      </c>
      <c r="R199" s="252">
        <v>3</v>
      </c>
      <c r="S199" s="252">
        <v>4</v>
      </c>
      <c r="T199" s="252">
        <v>5</v>
      </c>
      <c r="U199" s="252">
        <v>6</v>
      </c>
      <c r="V199" s="252">
        <v>7</v>
      </c>
      <c r="W199" s="252">
        <v>8</v>
      </c>
      <c r="X199" s="252">
        <v>9</v>
      </c>
      <c r="Y199" s="296"/>
      <c r="Z199" s="407"/>
      <c r="AA199" s="407"/>
    </row>
    <row r="200" spans="1:28" x14ac:dyDescent="0.2">
      <c r="A200" s="250" t="s">
        <v>2</v>
      </c>
      <c r="B200" s="254">
        <v>1</v>
      </c>
      <c r="C200" s="349">
        <v>2</v>
      </c>
      <c r="D200" s="255">
        <v>3</v>
      </c>
      <c r="E200" s="255">
        <v>3</v>
      </c>
      <c r="F200" s="256">
        <v>4</v>
      </c>
      <c r="G200" s="256">
        <v>4</v>
      </c>
      <c r="H200" s="255">
        <v>5</v>
      </c>
      <c r="I200" s="255">
        <v>5</v>
      </c>
      <c r="J200" s="393">
        <v>6</v>
      </c>
      <c r="K200" s="393">
        <v>6</v>
      </c>
      <c r="L200" s="394">
        <v>7</v>
      </c>
      <c r="M200" s="394">
        <v>7</v>
      </c>
      <c r="N200" s="396">
        <v>8</v>
      </c>
      <c r="O200" s="405">
        <v>8</v>
      </c>
      <c r="P200" s="254">
        <v>1</v>
      </c>
      <c r="Q200" s="349">
        <v>2</v>
      </c>
      <c r="R200" s="255">
        <v>3</v>
      </c>
      <c r="S200" s="256">
        <v>4</v>
      </c>
      <c r="T200" s="256">
        <v>4</v>
      </c>
      <c r="U200" s="255">
        <v>5</v>
      </c>
      <c r="V200" s="394">
        <v>6</v>
      </c>
      <c r="W200" s="396">
        <v>7</v>
      </c>
      <c r="X200" s="409">
        <v>8</v>
      </c>
      <c r="Y200" s="226" t="s">
        <v>0</v>
      </c>
      <c r="Z200" s="407"/>
      <c r="AA200" s="407"/>
    </row>
    <row r="201" spans="1:28" x14ac:dyDescent="0.2">
      <c r="A201" s="257" t="s">
        <v>3</v>
      </c>
      <c r="B201" s="258">
        <v>1480</v>
      </c>
      <c r="C201" s="259">
        <v>1480</v>
      </c>
      <c r="D201" s="259">
        <v>1480</v>
      </c>
      <c r="E201" s="259">
        <v>1480</v>
      </c>
      <c r="F201" s="259">
        <v>1480</v>
      </c>
      <c r="G201" s="259">
        <v>1480</v>
      </c>
      <c r="H201" s="259">
        <v>1480</v>
      </c>
      <c r="I201" s="259">
        <v>1480</v>
      </c>
      <c r="J201" s="259">
        <v>1480</v>
      </c>
      <c r="K201" s="259">
        <v>1480</v>
      </c>
      <c r="L201" s="259">
        <v>1480</v>
      </c>
      <c r="M201" s="259">
        <v>1480</v>
      </c>
      <c r="N201" s="390">
        <v>1480</v>
      </c>
      <c r="O201" s="260">
        <v>1480</v>
      </c>
      <c r="P201" s="258">
        <v>1480</v>
      </c>
      <c r="Q201" s="259">
        <v>1480</v>
      </c>
      <c r="R201" s="259">
        <v>1480</v>
      </c>
      <c r="S201" s="259">
        <v>1480</v>
      </c>
      <c r="T201" s="259">
        <v>1480</v>
      </c>
      <c r="U201" s="259">
        <v>1480</v>
      </c>
      <c r="V201" s="259">
        <v>1480</v>
      </c>
      <c r="W201" s="259">
        <v>1480</v>
      </c>
      <c r="X201" s="259">
        <v>1480</v>
      </c>
      <c r="Y201" s="261">
        <v>1480</v>
      </c>
      <c r="Z201" s="407"/>
      <c r="AA201" s="407"/>
    </row>
    <row r="202" spans="1:28" x14ac:dyDescent="0.2">
      <c r="A202" s="262" t="s">
        <v>6</v>
      </c>
      <c r="B202" s="263">
        <v>1401.43</v>
      </c>
      <c r="C202" s="264">
        <v>1440.38</v>
      </c>
      <c r="D202" s="264">
        <v>1451.45</v>
      </c>
      <c r="E202" s="264">
        <v>1458.67</v>
      </c>
      <c r="F202" s="264">
        <v>1477.57</v>
      </c>
      <c r="G202" s="264">
        <v>1493.25</v>
      </c>
      <c r="H202" s="264">
        <v>1500.51</v>
      </c>
      <c r="I202" s="264">
        <v>1514.5</v>
      </c>
      <c r="J202" s="264">
        <v>1516.05</v>
      </c>
      <c r="K202" s="264">
        <v>1537.37</v>
      </c>
      <c r="L202" s="264">
        <v>1517.5</v>
      </c>
      <c r="M202" s="264">
        <v>1554.71</v>
      </c>
      <c r="N202" s="311">
        <v>1530.53</v>
      </c>
      <c r="O202" s="265">
        <v>1548.333333</v>
      </c>
      <c r="P202" s="263">
        <v>1412.86</v>
      </c>
      <c r="Q202" s="264">
        <v>1434.2857140000001</v>
      </c>
      <c r="R202" s="264">
        <v>1464.43</v>
      </c>
      <c r="S202" s="264">
        <v>1465.38</v>
      </c>
      <c r="T202" s="264">
        <v>1464.47</v>
      </c>
      <c r="U202" s="264">
        <v>1474.03</v>
      </c>
      <c r="V202" s="264">
        <v>1492.45</v>
      </c>
      <c r="W202" s="264">
        <v>1515.45</v>
      </c>
      <c r="X202" s="264">
        <v>1535</v>
      </c>
      <c r="Y202" s="266">
        <v>1487.97</v>
      </c>
      <c r="Z202" s="407"/>
      <c r="AA202" s="407"/>
    </row>
    <row r="203" spans="1:28" x14ac:dyDescent="0.2">
      <c r="A203" s="250" t="s">
        <v>7</v>
      </c>
      <c r="B203" s="267">
        <v>96.4</v>
      </c>
      <c r="C203" s="268">
        <v>100</v>
      </c>
      <c r="D203" s="268">
        <v>100</v>
      </c>
      <c r="E203" s="268">
        <v>100</v>
      </c>
      <c r="F203" s="268">
        <v>100</v>
      </c>
      <c r="G203" s="268">
        <v>100</v>
      </c>
      <c r="H203" s="268">
        <v>100</v>
      </c>
      <c r="I203" s="268">
        <v>100</v>
      </c>
      <c r="J203" s="268">
        <v>100</v>
      </c>
      <c r="K203" s="268">
        <v>100</v>
      </c>
      <c r="L203" s="268">
        <v>100</v>
      </c>
      <c r="M203" s="268">
        <v>100</v>
      </c>
      <c r="N203" s="314">
        <v>100</v>
      </c>
      <c r="O203" s="269">
        <v>100</v>
      </c>
      <c r="P203" s="267">
        <v>100</v>
      </c>
      <c r="Q203" s="268">
        <v>100</v>
      </c>
      <c r="R203" s="268">
        <v>100</v>
      </c>
      <c r="S203" s="268">
        <v>100</v>
      </c>
      <c r="T203" s="268">
        <v>100</v>
      </c>
      <c r="U203" s="268">
        <v>100</v>
      </c>
      <c r="V203" s="268">
        <v>100</v>
      </c>
      <c r="W203" s="268">
        <v>100</v>
      </c>
      <c r="X203" s="268">
        <v>100</v>
      </c>
      <c r="Y203" s="270">
        <v>98.72</v>
      </c>
      <c r="Z203" s="407"/>
      <c r="AA203" s="227"/>
    </row>
    <row r="204" spans="1:28" x14ac:dyDescent="0.2">
      <c r="A204" s="250" t="s">
        <v>8</v>
      </c>
      <c r="B204" s="271">
        <v>4.2200000000000001E-2</v>
      </c>
      <c r="C204" s="272">
        <v>2.8899999999999999E-2</v>
      </c>
      <c r="D204" s="272">
        <v>2.8400000000000002E-2</v>
      </c>
      <c r="E204" s="272">
        <v>2.5000000000000001E-2</v>
      </c>
      <c r="F204" s="272">
        <v>2.9600000000000001E-2</v>
      </c>
      <c r="G204" s="272">
        <v>3.6999999999999998E-2</v>
      </c>
      <c r="H204" s="272">
        <v>3.4000000000000002E-2</v>
      </c>
      <c r="I204" s="272">
        <v>3.85E-2</v>
      </c>
      <c r="J204" s="272">
        <v>2.8799999999999999E-2</v>
      </c>
      <c r="K204" s="272">
        <v>2.9499999999999998E-2</v>
      </c>
      <c r="L204" s="272">
        <v>3.1399999999999997E-2</v>
      </c>
      <c r="M204" s="272">
        <v>2.41E-2</v>
      </c>
      <c r="N204" s="317">
        <v>3.0599999999999999E-2</v>
      </c>
      <c r="O204" s="273">
        <v>0.04</v>
      </c>
      <c r="P204" s="271">
        <v>3.44E-2</v>
      </c>
      <c r="Q204" s="272">
        <v>2.6800000000000001E-2</v>
      </c>
      <c r="R204" s="272">
        <v>2.8500000000000001E-2</v>
      </c>
      <c r="S204" s="272">
        <v>2.9600000000000001E-2</v>
      </c>
      <c r="T204" s="272">
        <v>2.9899999999999999E-2</v>
      </c>
      <c r="U204" s="272">
        <v>3.3799999999999997E-2</v>
      </c>
      <c r="V204" s="272">
        <v>3.2399999999999998E-2</v>
      </c>
      <c r="W204" s="272">
        <v>3.0700000000000002E-2</v>
      </c>
      <c r="X204" s="272">
        <v>3.6900000000000002E-2</v>
      </c>
      <c r="Y204" s="274">
        <v>4.1300000000000003E-2</v>
      </c>
      <c r="Z204" s="407"/>
      <c r="AA204" s="227"/>
    </row>
    <row r="205" spans="1:28" x14ac:dyDescent="0.2">
      <c r="A205" s="262" t="s">
        <v>1</v>
      </c>
      <c r="B205" s="275">
        <f>B202/B201*100-100</f>
        <v>-5.308783783783781</v>
      </c>
      <c r="C205" s="276">
        <f t="shared" ref="C205:E205" si="82">C202/C201*100-100</f>
        <v>-2.6770270270270231</v>
      </c>
      <c r="D205" s="276">
        <f t="shared" si="82"/>
        <v>-1.9290540540540491</v>
      </c>
      <c r="E205" s="276">
        <f t="shared" si="82"/>
        <v>-1.441216216216219</v>
      </c>
      <c r="F205" s="276">
        <f>F202/F201*100-100</f>
        <v>-0.16418918918918735</v>
      </c>
      <c r="G205" s="276">
        <f t="shared" ref="G205:O205" si="83">G202/G201*100-100</f>
        <v>0.89527027027027373</v>
      </c>
      <c r="H205" s="276">
        <f t="shared" si="83"/>
        <v>1.385810810810824</v>
      </c>
      <c r="I205" s="276">
        <f t="shared" si="83"/>
        <v>2.3310810810810949</v>
      </c>
      <c r="J205" s="276">
        <f t="shared" si="83"/>
        <v>2.435810810810807</v>
      </c>
      <c r="K205" s="276">
        <f t="shared" si="83"/>
        <v>3.8763513513513317</v>
      </c>
      <c r="L205" s="276">
        <f t="shared" si="83"/>
        <v>2.5337837837837895</v>
      </c>
      <c r="M205" s="276">
        <f t="shared" si="83"/>
        <v>5.0479729729729712</v>
      </c>
      <c r="N205" s="276">
        <f t="shared" si="83"/>
        <v>3.4141891891891873</v>
      </c>
      <c r="O205" s="277">
        <f t="shared" si="83"/>
        <v>4.6171170945946045</v>
      </c>
      <c r="P205" s="275">
        <f>P202/P201*100-100</f>
        <v>-4.5364864864864956</v>
      </c>
      <c r="Q205" s="276">
        <f t="shared" ref="Q205:Y205" si="84">Q202/Q201*100-100</f>
        <v>-3.0888031081081095</v>
      </c>
      <c r="R205" s="276">
        <f t="shared" si="84"/>
        <v>-1.0520270270270231</v>
      </c>
      <c r="S205" s="276">
        <f t="shared" si="84"/>
        <v>-0.98783783783783008</v>
      </c>
      <c r="T205" s="276">
        <f t="shared" si="84"/>
        <v>-1.0493243243243171</v>
      </c>
      <c r="U205" s="276">
        <f t="shared" si="84"/>
        <v>-0.40337837837837753</v>
      </c>
      <c r="V205" s="276">
        <f t="shared" si="84"/>
        <v>0.84121621621622467</v>
      </c>
      <c r="W205" s="276">
        <f t="shared" si="84"/>
        <v>2.3952702702702595</v>
      </c>
      <c r="X205" s="276">
        <f t="shared" si="84"/>
        <v>3.7162162162162105</v>
      </c>
      <c r="Y205" s="278">
        <f t="shared" si="84"/>
        <v>0.53851351351350729</v>
      </c>
      <c r="Z205" s="407"/>
      <c r="AA205" s="227"/>
    </row>
    <row r="206" spans="1:28" ht="13.5" thickBot="1" x14ac:dyDescent="0.25">
      <c r="A206" s="279" t="s">
        <v>27</v>
      </c>
      <c r="B206" s="280">
        <f>B202-B188</f>
        <v>186.43000000000006</v>
      </c>
      <c r="C206" s="281">
        <f t="shared" ref="C206:Y206" si="85">C202-C188</f>
        <v>139.49</v>
      </c>
      <c r="D206" s="281">
        <f t="shared" si="85"/>
        <v>115.55999999999995</v>
      </c>
      <c r="E206" s="281">
        <f t="shared" si="85"/>
        <v>135.34000000000015</v>
      </c>
      <c r="F206" s="281">
        <f t="shared" si="85"/>
        <v>119.87999999999988</v>
      </c>
      <c r="G206" s="281">
        <f t="shared" si="85"/>
        <v>109.74000000000001</v>
      </c>
      <c r="H206" s="281">
        <f t="shared" si="85"/>
        <v>106.29999999999995</v>
      </c>
      <c r="I206" s="281">
        <f t="shared" si="85"/>
        <v>128.16000000000008</v>
      </c>
      <c r="J206" s="281">
        <f t="shared" si="85"/>
        <v>107.15999999999985</v>
      </c>
      <c r="K206" s="281">
        <f t="shared" si="85"/>
        <v>113.11999999999989</v>
      </c>
      <c r="L206" s="281">
        <f t="shared" si="85"/>
        <v>104.17000000000007</v>
      </c>
      <c r="M206" s="281">
        <f t="shared" si="85"/>
        <v>98.039999999999964</v>
      </c>
      <c r="N206" s="281">
        <f t="shared" si="85"/>
        <v>30.849999999999909</v>
      </c>
      <c r="O206" s="282">
        <f t="shared" si="85"/>
        <v>37.727272000000085</v>
      </c>
      <c r="P206" s="280">
        <f t="shared" si="85"/>
        <v>57.8599999999999</v>
      </c>
      <c r="Q206" s="281">
        <f t="shared" si="85"/>
        <v>119.74025900000015</v>
      </c>
      <c r="R206" s="281">
        <f t="shared" si="85"/>
        <v>89.430000000000064</v>
      </c>
      <c r="S206" s="281">
        <f t="shared" si="85"/>
        <v>112.25</v>
      </c>
      <c r="T206" s="281">
        <f t="shared" si="85"/>
        <v>112.27999999999997</v>
      </c>
      <c r="U206" s="281">
        <f t="shared" si="85"/>
        <v>97.259999999999991</v>
      </c>
      <c r="V206" s="281">
        <f t="shared" si="85"/>
        <v>160.88000000000011</v>
      </c>
      <c r="W206" s="281">
        <f t="shared" si="85"/>
        <v>113.87000000000012</v>
      </c>
      <c r="X206" s="281">
        <f t="shared" si="85"/>
        <v>1</v>
      </c>
      <c r="Y206" s="283">
        <f t="shared" si="85"/>
        <v>106.44000000000005</v>
      </c>
      <c r="Z206" s="407"/>
      <c r="AA206" s="227"/>
    </row>
    <row r="207" spans="1:28" x14ac:dyDescent="0.2">
      <c r="A207" s="284" t="s">
        <v>51</v>
      </c>
      <c r="B207" s="285">
        <v>383</v>
      </c>
      <c r="C207" s="286">
        <v>608</v>
      </c>
      <c r="D207" s="286">
        <v>754</v>
      </c>
      <c r="E207" s="286">
        <v>203</v>
      </c>
      <c r="F207" s="286">
        <v>522</v>
      </c>
      <c r="G207" s="286">
        <v>522</v>
      </c>
      <c r="H207" s="286">
        <v>526</v>
      </c>
      <c r="I207" s="286">
        <v>525</v>
      </c>
      <c r="J207" s="286">
        <v>497</v>
      </c>
      <c r="K207" s="286">
        <v>497</v>
      </c>
      <c r="L207" s="286">
        <v>464</v>
      </c>
      <c r="M207" s="286">
        <v>464</v>
      </c>
      <c r="N207" s="391">
        <v>429</v>
      </c>
      <c r="O207" s="287">
        <v>428</v>
      </c>
      <c r="P207" s="285">
        <v>282</v>
      </c>
      <c r="Q207" s="286">
        <v>567</v>
      </c>
      <c r="R207" s="286">
        <v>750</v>
      </c>
      <c r="S207" s="286">
        <v>515</v>
      </c>
      <c r="T207" s="286">
        <v>516</v>
      </c>
      <c r="U207" s="286">
        <v>833</v>
      </c>
      <c r="V207" s="286">
        <v>640</v>
      </c>
      <c r="W207" s="286">
        <v>582</v>
      </c>
      <c r="X207" s="286">
        <v>734</v>
      </c>
      <c r="Y207" s="288">
        <f>SUM(B207:X207)</f>
        <v>12241</v>
      </c>
      <c r="Z207" s="227" t="s">
        <v>56</v>
      </c>
      <c r="AA207" s="289">
        <f>Y193-Y207</f>
        <v>10</v>
      </c>
      <c r="AB207" s="290">
        <f>AA207/Y193</f>
        <v>8.1625989715125298E-4</v>
      </c>
    </row>
    <row r="208" spans="1:28" x14ac:dyDescent="0.2">
      <c r="A208" s="291" t="s">
        <v>28</v>
      </c>
      <c r="B208" s="244">
        <v>67.5</v>
      </c>
      <c r="C208" s="242">
        <v>66.5</v>
      </c>
      <c r="D208" s="242">
        <v>65.5</v>
      </c>
      <c r="E208" s="242">
        <v>65.5</v>
      </c>
      <c r="F208" s="242">
        <v>65</v>
      </c>
      <c r="G208" s="242">
        <v>65</v>
      </c>
      <c r="H208" s="242">
        <v>64</v>
      </c>
      <c r="I208" s="242">
        <v>64</v>
      </c>
      <c r="J208" s="242">
        <v>63.5</v>
      </c>
      <c r="K208" s="242">
        <v>63</v>
      </c>
      <c r="L208" s="242">
        <v>62.5</v>
      </c>
      <c r="M208" s="242">
        <v>62.5</v>
      </c>
      <c r="N208" s="392">
        <v>62</v>
      </c>
      <c r="O208" s="245">
        <v>62.5</v>
      </c>
      <c r="P208" s="244">
        <v>69</v>
      </c>
      <c r="Q208" s="242">
        <v>67.5</v>
      </c>
      <c r="R208" s="242">
        <v>66</v>
      </c>
      <c r="S208" s="242">
        <v>65</v>
      </c>
      <c r="T208" s="242">
        <v>65</v>
      </c>
      <c r="U208" s="242">
        <v>64</v>
      </c>
      <c r="V208" s="242">
        <v>63</v>
      </c>
      <c r="W208" s="242">
        <v>62</v>
      </c>
      <c r="X208" s="242">
        <v>62</v>
      </c>
      <c r="Y208" s="235"/>
      <c r="Z208" s="227" t="s">
        <v>57</v>
      </c>
      <c r="AA208" s="227">
        <v>59.33</v>
      </c>
    </row>
    <row r="209" spans="1:28" ht="13.5" thickBot="1" x14ac:dyDescent="0.25">
      <c r="A209" s="292" t="s">
        <v>26</v>
      </c>
      <c r="B209" s="246">
        <f>B208-B194</f>
        <v>5.5</v>
      </c>
      <c r="C209" s="243">
        <f t="shared" ref="C209:X209" si="86">C208-C194</f>
        <v>5</v>
      </c>
      <c r="D209" s="243">
        <f t="shared" si="86"/>
        <v>5</v>
      </c>
      <c r="E209" s="243">
        <f t="shared" si="86"/>
        <v>5</v>
      </c>
      <c r="F209" s="243">
        <f t="shared" si="86"/>
        <v>5</v>
      </c>
      <c r="G209" s="243">
        <f t="shared" si="86"/>
        <v>5</v>
      </c>
      <c r="H209" s="243">
        <f t="shared" si="86"/>
        <v>5</v>
      </c>
      <c r="I209" s="243">
        <f t="shared" si="86"/>
        <v>5</v>
      </c>
      <c r="J209" s="243">
        <f t="shared" si="86"/>
        <v>5</v>
      </c>
      <c r="K209" s="243">
        <f t="shared" si="86"/>
        <v>5</v>
      </c>
      <c r="L209" s="243">
        <f t="shared" si="86"/>
        <v>5</v>
      </c>
      <c r="M209" s="243">
        <f t="shared" si="86"/>
        <v>5</v>
      </c>
      <c r="N209" s="243">
        <f t="shared" si="86"/>
        <v>5</v>
      </c>
      <c r="O209" s="247">
        <f t="shared" si="86"/>
        <v>5.5</v>
      </c>
      <c r="P209" s="246">
        <f t="shared" si="86"/>
        <v>5.5</v>
      </c>
      <c r="Q209" s="243">
        <f t="shared" si="86"/>
        <v>5</v>
      </c>
      <c r="R209" s="243">
        <f t="shared" si="86"/>
        <v>5</v>
      </c>
      <c r="S209" s="243">
        <f t="shared" si="86"/>
        <v>5</v>
      </c>
      <c r="T209" s="243">
        <f t="shared" si="86"/>
        <v>5</v>
      </c>
      <c r="U209" s="243">
        <f t="shared" si="86"/>
        <v>5</v>
      </c>
      <c r="V209" s="243">
        <f t="shared" si="86"/>
        <v>5</v>
      </c>
      <c r="W209" s="243">
        <f t="shared" si="86"/>
        <v>5</v>
      </c>
      <c r="X209" s="243">
        <f t="shared" si="86"/>
        <v>5.5</v>
      </c>
      <c r="Y209" s="236"/>
      <c r="Z209" s="227" t="s">
        <v>26</v>
      </c>
      <c r="AA209" s="362">
        <f>AA208-AA194</f>
        <v>2.8999999999999986</v>
      </c>
    </row>
    <row r="210" spans="1:28" x14ac:dyDescent="0.2">
      <c r="N210" s="239" t="s">
        <v>65</v>
      </c>
    </row>
    <row r="211" spans="1:28" ht="13.5" thickBot="1" x14ac:dyDescent="0.25"/>
    <row r="212" spans="1:28" s="411" customFormat="1" ht="13.5" thickBot="1" x14ac:dyDescent="0.25">
      <c r="A212" s="249" t="s">
        <v>101</v>
      </c>
      <c r="B212" s="418" t="s">
        <v>50</v>
      </c>
      <c r="C212" s="419"/>
      <c r="D212" s="419"/>
      <c r="E212" s="419"/>
      <c r="F212" s="419"/>
      <c r="G212" s="419"/>
      <c r="H212" s="419"/>
      <c r="I212" s="419"/>
      <c r="J212" s="419"/>
      <c r="K212" s="419"/>
      <c r="L212" s="419"/>
      <c r="M212" s="419"/>
      <c r="N212" s="419"/>
      <c r="O212" s="420"/>
      <c r="P212" s="418" t="s">
        <v>53</v>
      </c>
      <c r="Q212" s="419"/>
      <c r="R212" s="419"/>
      <c r="S212" s="419"/>
      <c r="T212" s="419"/>
      <c r="U212" s="419"/>
      <c r="V212" s="419"/>
      <c r="W212" s="419"/>
      <c r="X212" s="420"/>
      <c r="Y212" s="297" t="s">
        <v>55</v>
      </c>
    </row>
    <row r="213" spans="1:28" s="411" customFormat="1" x14ac:dyDescent="0.2">
      <c r="A213" s="250" t="s">
        <v>54</v>
      </c>
      <c r="B213" s="330">
        <v>1</v>
      </c>
      <c r="C213" s="253">
        <v>2</v>
      </c>
      <c r="D213" s="253">
        <v>3</v>
      </c>
      <c r="E213" s="253">
        <v>4</v>
      </c>
      <c r="F213" s="253">
        <v>5</v>
      </c>
      <c r="G213" s="253">
        <v>6</v>
      </c>
      <c r="H213" s="253">
        <v>7</v>
      </c>
      <c r="I213" s="253">
        <v>8</v>
      </c>
      <c r="J213" s="253">
        <v>9</v>
      </c>
      <c r="K213" s="253">
        <v>10</v>
      </c>
      <c r="L213" s="253">
        <v>11</v>
      </c>
      <c r="M213" s="253">
        <v>12</v>
      </c>
      <c r="N213" s="389">
        <v>13</v>
      </c>
      <c r="O213" s="331">
        <v>14</v>
      </c>
      <c r="P213" s="251">
        <v>1</v>
      </c>
      <c r="Q213" s="252">
        <v>2</v>
      </c>
      <c r="R213" s="252">
        <v>3</v>
      </c>
      <c r="S213" s="252">
        <v>4</v>
      </c>
      <c r="T213" s="252">
        <v>5</v>
      </c>
      <c r="U213" s="252">
        <v>6</v>
      </c>
      <c r="V213" s="252">
        <v>7</v>
      </c>
      <c r="W213" s="252">
        <v>8</v>
      </c>
      <c r="X213" s="252">
        <v>9</v>
      </c>
      <c r="Y213" s="296"/>
    </row>
    <row r="214" spans="1:28" s="411" customFormat="1" x14ac:dyDescent="0.2">
      <c r="A214" s="250" t="s">
        <v>2</v>
      </c>
      <c r="B214" s="254">
        <v>1</v>
      </c>
      <c r="C214" s="349">
        <v>2</v>
      </c>
      <c r="D214" s="255">
        <v>3</v>
      </c>
      <c r="E214" s="255">
        <v>3</v>
      </c>
      <c r="F214" s="256">
        <v>4</v>
      </c>
      <c r="G214" s="256">
        <v>4</v>
      </c>
      <c r="H214" s="255">
        <v>5</v>
      </c>
      <c r="I214" s="255">
        <v>5</v>
      </c>
      <c r="J214" s="393">
        <v>6</v>
      </c>
      <c r="K214" s="393">
        <v>6</v>
      </c>
      <c r="L214" s="394">
        <v>7</v>
      </c>
      <c r="M214" s="394">
        <v>7</v>
      </c>
      <c r="N214" s="396">
        <v>8</v>
      </c>
      <c r="O214" s="405">
        <v>8</v>
      </c>
      <c r="P214" s="254">
        <v>1</v>
      </c>
      <c r="Q214" s="349">
        <v>2</v>
      </c>
      <c r="R214" s="255">
        <v>3</v>
      </c>
      <c r="S214" s="256">
        <v>4</v>
      </c>
      <c r="T214" s="256">
        <v>4</v>
      </c>
      <c r="U214" s="255">
        <v>5</v>
      </c>
      <c r="V214" s="394">
        <v>6</v>
      </c>
      <c r="W214" s="396">
        <v>7</v>
      </c>
      <c r="X214" s="409">
        <v>8</v>
      </c>
      <c r="Y214" s="226" t="s">
        <v>0</v>
      </c>
    </row>
    <row r="215" spans="1:28" s="411" customFormat="1" x14ac:dyDescent="0.2">
      <c r="A215" s="257" t="s">
        <v>3</v>
      </c>
      <c r="B215" s="258">
        <v>1590</v>
      </c>
      <c r="C215" s="259">
        <v>1590</v>
      </c>
      <c r="D215" s="259">
        <v>1590</v>
      </c>
      <c r="E215" s="259">
        <v>1590</v>
      </c>
      <c r="F215" s="259">
        <v>1590</v>
      </c>
      <c r="G215" s="259">
        <v>1590</v>
      </c>
      <c r="H215" s="259">
        <v>1590</v>
      </c>
      <c r="I215" s="259">
        <v>1590</v>
      </c>
      <c r="J215" s="259">
        <v>1590</v>
      </c>
      <c r="K215" s="259">
        <v>1590</v>
      </c>
      <c r="L215" s="259">
        <v>1590</v>
      </c>
      <c r="M215" s="259">
        <v>1590</v>
      </c>
      <c r="N215" s="390">
        <v>1590</v>
      </c>
      <c r="O215" s="260">
        <v>1590</v>
      </c>
      <c r="P215" s="258">
        <v>1590</v>
      </c>
      <c r="Q215" s="259">
        <v>1590</v>
      </c>
      <c r="R215" s="259">
        <v>1590</v>
      </c>
      <c r="S215" s="259">
        <v>1590</v>
      </c>
      <c r="T215" s="259">
        <v>1590</v>
      </c>
      <c r="U215" s="259">
        <v>1590</v>
      </c>
      <c r="V215" s="259">
        <v>1590</v>
      </c>
      <c r="W215" s="259">
        <v>1590</v>
      </c>
      <c r="X215" s="259">
        <v>1590</v>
      </c>
      <c r="Y215" s="261">
        <v>1590</v>
      </c>
    </row>
    <row r="216" spans="1:28" s="411" customFormat="1" x14ac:dyDescent="0.2">
      <c r="A216" s="262" t="s">
        <v>6</v>
      </c>
      <c r="B216" s="263">
        <v>1502.22</v>
      </c>
      <c r="C216" s="264">
        <v>1562.79</v>
      </c>
      <c r="D216" s="264">
        <v>1578.39</v>
      </c>
      <c r="E216" s="264">
        <v>1632.67</v>
      </c>
      <c r="F216" s="264">
        <v>1586.75</v>
      </c>
      <c r="G216" s="264">
        <v>1596.05</v>
      </c>
      <c r="H216" s="264">
        <v>1591.5</v>
      </c>
      <c r="I216" s="264">
        <v>1618.97</v>
      </c>
      <c r="J216" s="264">
        <v>1621.03</v>
      </c>
      <c r="K216" s="264">
        <v>1632.35</v>
      </c>
      <c r="L216" s="264">
        <v>1635.71</v>
      </c>
      <c r="M216" s="264">
        <v>1654.29</v>
      </c>
      <c r="N216" s="311">
        <v>1654.19</v>
      </c>
      <c r="O216" s="265">
        <v>1679.375</v>
      </c>
      <c r="P216" s="263">
        <v>1533.5</v>
      </c>
      <c r="Q216" s="264">
        <v>1550</v>
      </c>
      <c r="R216" s="264">
        <v>1571.61</v>
      </c>
      <c r="S216" s="264">
        <v>1578.37</v>
      </c>
      <c r="T216" s="264">
        <v>1578.38</v>
      </c>
      <c r="U216" s="264">
        <v>1598.94</v>
      </c>
      <c r="V216" s="264">
        <v>1600.21</v>
      </c>
      <c r="W216" s="264">
        <v>1641.67</v>
      </c>
      <c r="X216" s="264">
        <v>1656.36</v>
      </c>
      <c r="Y216" s="266">
        <v>1602.19</v>
      </c>
    </row>
    <row r="217" spans="1:28" s="411" customFormat="1" x14ac:dyDescent="0.2">
      <c r="A217" s="250" t="s">
        <v>7</v>
      </c>
      <c r="B217" s="267">
        <v>100</v>
      </c>
      <c r="C217" s="268">
        <v>100</v>
      </c>
      <c r="D217" s="268">
        <v>100</v>
      </c>
      <c r="E217" s="268">
        <v>100</v>
      </c>
      <c r="F217" s="268">
        <v>100</v>
      </c>
      <c r="G217" s="268">
        <v>97.37</v>
      </c>
      <c r="H217" s="268">
        <v>100</v>
      </c>
      <c r="I217" s="268">
        <v>100</v>
      </c>
      <c r="J217" s="268">
        <v>100</v>
      </c>
      <c r="K217" s="268">
        <v>100</v>
      </c>
      <c r="L217" s="268">
        <v>100</v>
      </c>
      <c r="M217" s="268">
        <v>100</v>
      </c>
      <c r="N217" s="314">
        <v>93.55</v>
      </c>
      <c r="O217" s="269">
        <v>93.75</v>
      </c>
      <c r="P217" s="267">
        <v>100</v>
      </c>
      <c r="Q217" s="268">
        <v>100</v>
      </c>
      <c r="R217" s="268">
        <v>100</v>
      </c>
      <c r="S217" s="268">
        <v>100</v>
      </c>
      <c r="T217" s="268">
        <v>100</v>
      </c>
      <c r="U217" s="268">
        <v>100</v>
      </c>
      <c r="V217" s="268">
        <v>100</v>
      </c>
      <c r="W217" s="268">
        <v>100</v>
      </c>
      <c r="X217" s="268">
        <v>100</v>
      </c>
      <c r="Y217" s="270">
        <v>97.28</v>
      </c>
      <c r="AA217" s="227"/>
    </row>
    <row r="218" spans="1:28" s="411" customFormat="1" x14ac:dyDescent="0.2">
      <c r="A218" s="250" t="s">
        <v>8</v>
      </c>
      <c r="B218" s="271">
        <v>3.9399999999999998E-2</v>
      </c>
      <c r="C218" s="272">
        <v>3.6799999999999999E-2</v>
      </c>
      <c r="D218" s="272">
        <v>0.03</v>
      </c>
      <c r="E218" s="272">
        <v>2.4899999999999999E-2</v>
      </c>
      <c r="F218" s="272">
        <v>3.5000000000000003E-2</v>
      </c>
      <c r="G218" s="272">
        <v>3.9E-2</v>
      </c>
      <c r="H218" s="272">
        <v>3.5999999999999997E-2</v>
      </c>
      <c r="I218" s="272">
        <v>3.1199999999999999E-2</v>
      </c>
      <c r="J218" s="272">
        <v>4.4400000000000002E-2</v>
      </c>
      <c r="K218" s="272">
        <v>3.4500000000000003E-2</v>
      </c>
      <c r="L218" s="272">
        <v>3.6299999999999999E-2</v>
      </c>
      <c r="M218" s="272">
        <v>3.5400000000000001E-2</v>
      </c>
      <c r="N218" s="317">
        <v>4.2799999999999998E-2</v>
      </c>
      <c r="O218" s="273">
        <v>0.05</v>
      </c>
      <c r="P218" s="271">
        <v>4.9700000000000001E-2</v>
      </c>
      <c r="Q218" s="272">
        <v>3.1600000000000003E-2</v>
      </c>
      <c r="R218" s="272">
        <v>3.6200000000000003E-2</v>
      </c>
      <c r="S218" s="272">
        <v>3.15E-2</v>
      </c>
      <c r="T218" s="272">
        <v>3.1300000000000001E-2</v>
      </c>
      <c r="U218" s="272">
        <v>3.85E-2</v>
      </c>
      <c r="V218" s="272">
        <v>3.5000000000000003E-2</v>
      </c>
      <c r="W218" s="272">
        <v>4.1300000000000003E-2</v>
      </c>
      <c r="X218" s="272">
        <v>4.3499999999999997E-2</v>
      </c>
      <c r="Y218" s="274">
        <v>4.4699999999999997E-2</v>
      </c>
      <c r="AA218" s="227"/>
    </row>
    <row r="219" spans="1:28" s="411" customFormat="1" x14ac:dyDescent="0.2">
      <c r="A219" s="262" t="s">
        <v>1</v>
      </c>
      <c r="B219" s="275">
        <f>B216/B215*100-100</f>
        <v>-5.5207547169811306</v>
      </c>
      <c r="C219" s="276">
        <f t="shared" ref="C219:E219" si="87">C216/C215*100-100</f>
        <v>-1.7113207547169793</v>
      </c>
      <c r="D219" s="276">
        <f t="shared" si="87"/>
        <v>-0.73018867924528763</v>
      </c>
      <c r="E219" s="276">
        <f t="shared" si="87"/>
        <v>2.6836477987421574</v>
      </c>
      <c r="F219" s="276">
        <f>F216/F215*100-100</f>
        <v>-0.20440251572327384</v>
      </c>
      <c r="G219" s="276">
        <f t="shared" ref="G219:O219" si="88">G216/G215*100-100</f>
        <v>0.38050314465407098</v>
      </c>
      <c r="H219" s="276">
        <f t="shared" si="88"/>
        <v>9.4339622641513188E-2</v>
      </c>
      <c r="I219" s="276">
        <f t="shared" si="88"/>
        <v>1.8220125786163663</v>
      </c>
      <c r="J219" s="276">
        <f t="shared" si="88"/>
        <v>1.9515723270440191</v>
      </c>
      <c r="K219" s="276">
        <f t="shared" si="88"/>
        <v>2.6635220125785963</v>
      </c>
      <c r="L219" s="276">
        <f t="shared" si="88"/>
        <v>2.8748427672955899</v>
      </c>
      <c r="M219" s="276">
        <f t="shared" si="88"/>
        <v>4.0433962264150978</v>
      </c>
      <c r="N219" s="276">
        <f t="shared" si="88"/>
        <v>4.0371069182390045</v>
      </c>
      <c r="O219" s="277">
        <f t="shared" si="88"/>
        <v>5.621069182389931</v>
      </c>
      <c r="P219" s="275">
        <f>P216/P215*100-100</f>
        <v>-3.5534591194968641</v>
      </c>
      <c r="Q219" s="276">
        <f t="shared" ref="Q219:Y219" si="89">Q216/Q215*100-100</f>
        <v>-2.5157232704402475</v>
      </c>
      <c r="R219" s="276">
        <f t="shared" si="89"/>
        <v>-1.1566037735849051</v>
      </c>
      <c r="S219" s="276">
        <f t="shared" si="89"/>
        <v>-0.73144654088051198</v>
      </c>
      <c r="T219" s="276">
        <f t="shared" si="89"/>
        <v>-0.73081761006288559</v>
      </c>
      <c r="U219" s="276">
        <f t="shared" si="89"/>
        <v>0.56226415094340609</v>
      </c>
      <c r="V219" s="276">
        <f t="shared" si="89"/>
        <v>0.64213836477988195</v>
      </c>
      <c r="W219" s="276">
        <f t="shared" si="89"/>
        <v>3.2496855345911939</v>
      </c>
      <c r="X219" s="276">
        <f t="shared" si="89"/>
        <v>4.1735849056603769</v>
      </c>
      <c r="Y219" s="278">
        <f t="shared" si="89"/>
        <v>0.76666666666666572</v>
      </c>
      <c r="AA219" s="227"/>
    </row>
    <row r="220" spans="1:28" s="411" customFormat="1" ht="13.5" thickBot="1" x14ac:dyDescent="0.25">
      <c r="A220" s="279" t="s">
        <v>27</v>
      </c>
      <c r="B220" s="280">
        <f>B216-B202</f>
        <v>100.78999999999996</v>
      </c>
      <c r="C220" s="281">
        <f t="shared" ref="C220:Y220" si="90">C216-C202</f>
        <v>122.40999999999985</v>
      </c>
      <c r="D220" s="281">
        <f t="shared" si="90"/>
        <v>126.94000000000005</v>
      </c>
      <c r="E220" s="281">
        <f t="shared" si="90"/>
        <v>174</v>
      </c>
      <c r="F220" s="281">
        <f t="shared" si="90"/>
        <v>109.18000000000006</v>
      </c>
      <c r="G220" s="281">
        <f t="shared" si="90"/>
        <v>102.79999999999995</v>
      </c>
      <c r="H220" s="281">
        <f t="shared" si="90"/>
        <v>90.990000000000009</v>
      </c>
      <c r="I220" s="281">
        <f t="shared" si="90"/>
        <v>104.47000000000003</v>
      </c>
      <c r="J220" s="281">
        <f t="shared" si="90"/>
        <v>104.98000000000002</v>
      </c>
      <c r="K220" s="281">
        <f t="shared" si="90"/>
        <v>94.980000000000018</v>
      </c>
      <c r="L220" s="281">
        <f t="shared" si="90"/>
        <v>118.21000000000004</v>
      </c>
      <c r="M220" s="281">
        <f t="shared" si="90"/>
        <v>99.579999999999927</v>
      </c>
      <c r="N220" s="281">
        <f t="shared" si="90"/>
        <v>123.66000000000008</v>
      </c>
      <c r="O220" s="282">
        <f t="shared" si="90"/>
        <v>131.04166699999996</v>
      </c>
      <c r="P220" s="280">
        <f t="shared" si="90"/>
        <v>120.6400000000001</v>
      </c>
      <c r="Q220" s="281">
        <f t="shared" si="90"/>
        <v>115.7142859999999</v>
      </c>
      <c r="R220" s="281">
        <f t="shared" si="90"/>
        <v>107.17999999999984</v>
      </c>
      <c r="S220" s="281">
        <f t="shared" si="90"/>
        <v>112.98999999999978</v>
      </c>
      <c r="T220" s="281">
        <f t="shared" si="90"/>
        <v>113.91000000000008</v>
      </c>
      <c r="U220" s="281">
        <f t="shared" si="90"/>
        <v>124.91000000000008</v>
      </c>
      <c r="V220" s="281">
        <f t="shared" si="90"/>
        <v>107.75999999999999</v>
      </c>
      <c r="W220" s="281">
        <f t="shared" si="90"/>
        <v>126.22000000000003</v>
      </c>
      <c r="X220" s="281">
        <f t="shared" si="90"/>
        <v>121.3599999999999</v>
      </c>
      <c r="Y220" s="283">
        <f t="shared" si="90"/>
        <v>114.22000000000003</v>
      </c>
      <c r="AA220" s="227"/>
    </row>
    <row r="221" spans="1:28" s="411" customFormat="1" x14ac:dyDescent="0.2">
      <c r="A221" s="284" t="s">
        <v>51</v>
      </c>
      <c r="B221" s="285">
        <v>381</v>
      </c>
      <c r="C221" s="286">
        <v>608</v>
      </c>
      <c r="D221" s="286">
        <v>754</v>
      </c>
      <c r="E221" s="286">
        <v>203</v>
      </c>
      <c r="F221" s="286">
        <v>522</v>
      </c>
      <c r="G221" s="286">
        <v>522</v>
      </c>
      <c r="H221" s="286">
        <v>526</v>
      </c>
      <c r="I221" s="286">
        <v>524</v>
      </c>
      <c r="J221" s="286">
        <v>497</v>
      </c>
      <c r="K221" s="286">
        <v>496</v>
      </c>
      <c r="L221" s="286">
        <v>464</v>
      </c>
      <c r="M221" s="286">
        <v>464</v>
      </c>
      <c r="N221" s="391">
        <v>429</v>
      </c>
      <c r="O221" s="287">
        <v>428</v>
      </c>
      <c r="P221" s="285">
        <v>280</v>
      </c>
      <c r="Q221" s="286">
        <v>567</v>
      </c>
      <c r="R221" s="286">
        <v>749</v>
      </c>
      <c r="S221" s="286">
        <v>515</v>
      </c>
      <c r="T221" s="286">
        <v>516</v>
      </c>
      <c r="U221" s="286">
        <v>833</v>
      </c>
      <c r="V221" s="286">
        <v>640</v>
      </c>
      <c r="W221" s="286">
        <v>581</v>
      </c>
      <c r="X221" s="286">
        <v>734</v>
      </c>
      <c r="Y221" s="288">
        <f>SUM(B221:X221)</f>
        <v>12233</v>
      </c>
      <c r="Z221" s="227" t="s">
        <v>56</v>
      </c>
      <c r="AA221" s="289">
        <f>Y207-Y221</f>
        <v>8</v>
      </c>
      <c r="AB221" s="290">
        <f>AA221/Y207</f>
        <v>6.5354137733845269E-4</v>
      </c>
    </row>
    <row r="222" spans="1:28" s="411" customFormat="1" x14ac:dyDescent="0.2">
      <c r="A222" s="291" t="s">
        <v>28</v>
      </c>
      <c r="B222" s="244">
        <v>73</v>
      </c>
      <c r="C222" s="242">
        <v>71.5</v>
      </c>
      <c r="D222" s="242">
        <v>70.5</v>
      </c>
      <c r="E222" s="242">
        <v>70.5</v>
      </c>
      <c r="F222" s="242">
        <v>70</v>
      </c>
      <c r="G222" s="242">
        <v>70</v>
      </c>
      <c r="H222" s="242">
        <v>69</v>
      </c>
      <c r="I222" s="242">
        <v>69</v>
      </c>
      <c r="J222" s="242">
        <v>68.5</v>
      </c>
      <c r="K222" s="242">
        <v>68</v>
      </c>
      <c r="L222" s="242">
        <v>68</v>
      </c>
      <c r="M222" s="242">
        <v>68</v>
      </c>
      <c r="N222" s="392">
        <v>67.5</v>
      </c>
      <c r="O222" s="245">
        <v>67.5</v>
      </c>
      <c r="P222" s="244">
        <v>74</v>
      </c>
      <c r="Q222" s="242">
        <v>72.5</v>
      </c>
      <c r="R222" s="242">
        <v>71</v>
      </c>
      <c r="S222" s="242">
        <v>70</v>
      </c>
      <c r="T222" s="242">
        <v>70</v>
      </c>
      <c r="U222" s="242">
        <v>69</v>
      </c>
      <c r="V222" s="242">
        <v>68</v>
      </c>
      <c r="W222" s="242">
        <v>67</v>
      </c>
      <c r="X222" s="242">
        <v>67</v>
      </c>
      <c r="Y222" s="235"/>
      <c r="Z222" s="227" t="s">
        <v>57</v>
      </c>
      <c r="AA222" s="227">
        <v>64.41</v>
      </c>
    </row>
    <row r="223" spans="1:28" s="411" customFormat="1" ht="13.5" thickBot="1" x14ac:dyDescent="0.25">
      <c r="A223" s="292" t="s">
        <v>26</v>
      </c>
      <c r="B223" s="246">
        <f>B222-B208</f>
        <v>5.5</v>
      </c>
      <c r="C223" s="243">
        <f t="shared" ref="C223:X223" si="91">C222-C208</f>
        <v>5</v>
      </c>
      <c r="D223" s="243">
        <f t="shared" si="91"/>
        <v>5</v>
      </c>
      <c r="E223" s="243">
        <f t="shared" si="91"/>
        <v>5</v>
      </c>
      <c r="F223" s="243">
        <f t="shared" si="91"/>
        <v>5</v>
      </c>
      <c r="G223" s="243">
        <f t="shared" si="91"/>
        <v>5</v>
      </c>
      <c r="H223" s="243">
        <f t="shared" si="91"/>
        <v>5</v>
      </c>
      <c r="I223" s="243">
        <f t="shared" si="91"/>
        <v>5</v>
      </c>
      <c r="J223" s="243">
        <f t="shared" si="91"/>
        <v>5</v>
      </c>
      <c r="K223" s="243">
        <f t="shared" si="91"/>
        <v>5</v>
      </c>
      <c r="L223" s="243">
        <f t="shared" si="91"/>
        <v>5.5</v>
      </c>
      <c r="M223" s="243">
        <f t="shared" si="91"/>
        <v>5.5</v>
      </c>
      <c r="N223" s="243">
        <f t="shared" si="91"/>
        <v>5.5</v>
      </c>
      <c r="O223" s="247">
        <f t="shared" si="91"/>
        <v>5</v>
      </c>
      <c r="P223" s="246">
        <f t="shared" si="91"/>
        <v>5</v>
      </c>
      <c r="Q223" s="243">
        <f t="shared" si="91"/>
        <v>5</v>
      </c>
      <c r="R223" s="243">
        <f t="shared" si="91"/>
        <v>5</v>
      </c>
      <c r="S223" s="243">
        <f t="shared" si="91"/>
        <v>5</v>
      </c>
      <c r="T223" s="243">
        <f t="shared" si="91"/>
        <v>5</v>
      </c>
      <c r="U223" s="243">
        <f t="shared" si="91"/>
        <v>5</v>
      </c>
      <c r="V223" s="243">
        <f t="shared" si="91"/>
        <v>5</v>
      </c>
      <c r="W223" s="243">
        <f t="shared" si="91"/>
        <v>5</v>
      </c>
      <c r="X223" s="243">
        <f t="shared" si="91"/>
        <v>5</v>
      </c>
      <c r="Y223" s="236"/>
      <c r="Z223" s="227" t="s">
        <v>26</v>
      </c>
      <c r="AA223" s="362">
        <f>AA222-AA208</f>
        <v>5.0799999999999983</v>
      </c>
    </row>
  </sheetData>
  <mergeCells count="33">
    <mergeCell ref="B212:O212"/>
    <mergeCell ref="P212:X212"/>
    <mergeCell ref="B198:O198"/>
    <mergeCell ref="P198:X198"/>
    <mergeCell ref="B37:J37"/>
    <mergeCell ref="K37:Q37"/>
    <mergeCell ref="M68:U68"/>
    <mergeCell ref="B82:L82"/>
    <mergeCell ref="M82:U82"/>
    <mergeCell ref="B68:L68"/>
    <mergeCell ref="M53:S53"/>
    <mergeCell ref="B53:L53"/>
    <mergeCell ref="B96:L96"/>
    <mergeCell ref="M96:U96"/>
    <mergeCell ref="B168:M168"/>
    <mergeCell ref="N168:V168"/>
    <mergeCell ref="P184:X184"/>
    <mergeCell ref="F2:I2"/>
    <mergeCell ref="B9:J9"/>
    <mergeCell ref="K9:Q9"/>
    <mergeCell ref="B23:J23"/>
    <mergeCell ref="K23:Q23"/>
    <mergeCell ref="B184:O184"/>
    <mergeCell ref="Z110:AA110"/>
    <mergeCell ref="AC110:AD110"/>
    <mergeCell ref="B154:M154"/>
    <mergeCell ref="N154:V154"/>
    <mergeCell ref="B140:M140"/>
    <mergeCell ref="N140:V140"/>
    <mergeCell ref="N126:V126"/>
    <mergeCell ref="B110:L110"/>
    <mergeCell ref="M110:U110"/>
    <mergeCell ref="B126:M12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2021-07-31T03:05:11Z</dcterms:modified>
</cp:coreProperties>
</file>