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F05B2B9A-11C5-4EEE-8185-887B2083941A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296" i="248" l="1"/>
  <c r="S296" i="248"/>
  <c r="R296" i="248"/>
  <c r="Q296" i="248"/>
  <c r="P296" i="248"/>
  <c r="O296" i="248"/>
  <c r="N296" i="248"/>
  <c r="M296" i="248"/>
  <c r="L296" i="248"/>
  <c r="K296" i="248"/>
  <c r="J296" i="248"/>
  <c r="I296" i="248"/>
  <c r="H296" i="248"/>
  <c r="G296" i="248"/>
  <c r="F296" i="248"/>
  <c r="E296" i="248" l="1"/>
  <c r="D296" i="248"/>
  <c r="C296" i="248"/>
  <c r="B296" i="248"/>
  <c r="I266" i="251" l="1"/>
  <c r="D266" i="251"/>
  <c r="C266" i="251"/>
  <c r="B266" i="251"/>
  <c r="G264" i="251"/>
  <c r="I264" i="251" s="1"/>
  <c r="J264" i="251" s="1"/>
  <c r="G263" i="251"/>
  <c r="D263" i="251"/>
  <c r="C263" i="251"/>
  <c r="B263" i="251"/>
  <c r="G262" i="251"/>
  <c r="D262" i="251"/>
  <c r="C262" i="251"/>
  <c r="B262" i="251"/>
  <c r="K290" i="250"/>
  <c r="H290" i="250"/>
  <c r="G290" i="250"/>
  <c r="F290" i="250"/>
  <c r="E290" i="250"/>
  <c r="D290" i="250"/>
  <c r="C290" i="250"/>
  <c r="B290" i="250"/>
  <c r="I287" i="250"/>
  <c r="H287" i="250"/>
  <c r="G287" i="250"/>
  <c r="F287" i="250"/>
  <c r="E287" i="250"/>
  <c r="D287" i="250"/>
  <c r="C287" i="250"/>
  <c r="B287" i="250"/>
  <c r="I288" i="250"/>
  <c r="K288" i="250" s="1"/>
  <c r="L288" i="250" s="1"/>
  <c r="I286" i="250"/>
  <c r="H286" i="250"/>
  <c r="G286" i="250"/>
  <c r="F286" i="250"/>
  <c r="E286" i="250"/>
  <c r="D286" i="250"/>
  <c r="C286" i="250"/>
  <c r="B286" i="250"/>
  <c r="I266" i="249"/>
  <c r="E266" i="249"/>
  <c r="D266" i="249"/>
  <c r="C266" i="249"/>
  <c r="B266" i="249"/>
  <c r="G264" i="249"/>
  <c r="I264" i="249" s="1"/>
  <c r="J264" i="249" s="1"/>
  <c r="G263" i="249"/>
  <c r="F263" i="249"/>
  <c r="E263" i="249"/>
  <c r="D263" i="249"/>
  <c r="C263" i="249"/>
  <c r="B263" i="249"/>
  <c r="G262" i="249"/>
  <c r="E262" i="249"/>
  <c r="D262" i="249"/>
  <c r="C262" i="249"/>
  <c r="B262" i="249"/>
  <c r="U294" i="248"/>
  <c r="W294" i="248" s="1"/>
  <c r="X294" i="248" s="1"/>
  <c r="W296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C293" i="248"/>
  <c r="C292" i="248"/>
  <c r="E293" i="248"/>
  <c r="D293" i="248"/>
  <c r="B293" i="248"/>
  <c r="U292" i="248"/>
  <c r="T292" i="248"/>
  <c r="S292" i="248"/>
  <c r="R292" i="248"/>
  <c r="Q292" i="248"/>
  <c r="P292" i="248"/>
  <c r="O292" i="248"/>
  <c r="N292" i="248"/>
  <c r="M292" i="248"/>
  <c r="L292" i="248"/>
  <c r="K292" i="248"/>
  <c r="J292" i="248"/>
  <c r="I292" i="248"/>
  <c r="H292" i="248"/>
  <c r="G292" i="248"/>
  <c r="F292" i="248"/>
  <c r="E292" i="248"/>
  <c r="D292" i="248"/>
  <c r="B292" i="248"/>
  <c r="H276" i="250" l="1"/>
  <c r="G276" i="250"/>
  <c r="F276" i="250"/>
  <c r="E276" i="250"/>
  <c r="D276" i="250"/>
  <c r="C276" i="250"/>
  <c r="B276" i="250"/>
  <c r="T281" i="248" l="1"/>
  <c r="S281" i="248"/>
  <c r="R281" i="248"/>
  <c r="Q281" i="248"/>
  <c r="P281" i="248"/>
  <c r="O281" i="248"/>
  <c r="N281" i="248"/>
  <c r="M281" i="248"/>
  <c r="L281" i="248"/>
  <c r="K281" i="248"/>
  <c r="J281" i="248"/>
  <c r="I281" i="248"/>
  <c r="H281" i="248"/>
  <c r="G281" i="248"/>
  <c r="F281" i="248"/>
  <c r="E281" i="248"/>
  <c r="D281" i="248"/>
  <c r="C281" i="248"/>
  <c r="B281" i="248"/>
  <c r="I253" i="251" l="1"/>
  <c r="D253" i="251"/>
  <c r="C253" i="251"/>
  <c r="B253" i="251"/>
  <c r="G251" i="251"/>
  <c r="I251" i="251" s="1"/>
  <c r="J251" i="251" s="1"/>
  <c r="G250" i="251"/>
  <c r="D250" i="251"/>
  <c r="C250" i="251"/>
  <c r="B250" i="251"/>
  <c r="G249" i="251"/>
  <c r="D249" i="251"/>
  <c r="C249" i="251"/>
  <c r="B249" i="251"/>
  <c r="K276" i="250"/>
  <c r="I274" i="250"/>
  <c r="K274" i="250" s="1"/>
  <c r="L274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I251" i="249" s="1"/>
  <c r="J251" i="249" s="1"/>
  <c r="G250" i="249"/>
  <c r="F250" i="249"/>
  <c r="E250" i="249"/>
  <c r="D250" i="249"/>
  <c r="C250" i="249"/>
  <c r="B250" i="249"/>
  <c r="G249" i="249"/>
  <c r="E249" i="249"/>
  <c r="D249" i="249"/>
  <c r="C249" i="249"/>
  <c r="B249" i="249"/>
  <c r="W281" i="248"/>
  <c r="U278" i="248"/>
  <c r="T278" i="248"/>
  <c r="S278" i="248"/>
  <c r="R278" i="248"/>
  <c r="Q278" i="248"/>
  <c r="P278" i="248"/>
  <c r="O278" i="248"/>
  <c r="N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I240" i="251" l="1"/>
  <c r="D240" i="251"/>
  <c r="C240" i="251"/>
  <c r="B240" i="251"/>
  <c r="G238" i="251"/>
  <c r="I238" i="251" s="1"/>
  <c r="J238" i="251" s="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K259" i="250" s="1"/>
  <c r="L259" i="250" s="1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9" i="248" s="1"/>
  <c r="X279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27" i="251" l="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<sst xmlns="http://schemas.openxmlformats.org/spreadsheetml/2006/main" count="1787" uniqueCount="117">
  <si>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</si>
  <si>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</si>
  <si>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</si>
  <si>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</si>
  <si>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</si>
  <si>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</si>
  <si>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</si>
  <si>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</si>
  <si>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</si>
  <si>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</si>
  <si>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</si>
  <si>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</si>
  <si>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</si>
  <si>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</si>
  <si>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</si>
  <si>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</si>
  <si>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</si>
  <si>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</si>
  <si>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</si>
  <si>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</si>
  <si>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</si>
  <si>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</si>
  <si>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</si>
  <si>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</si>
  <si>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</si>
  <si>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</si>
  <si>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</si>
  <si>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</si>
  <si>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</si>
  <si>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</si>
  <si>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</si>
  <si>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</si>
  <si>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</si>
  <si>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</si>
  <si>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</si>
  <si>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</si>
  <si>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</si>
  <si>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</si>
  <si>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</si>
  <si>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</si>
  <si>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</si>
  <si>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</si>
  <si>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</si>
  <si>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</si>
  <si>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</si>
  <si>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</si>
  <si>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</si>
  <si>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</si>
  <si>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</si>
  <si>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</si>
  <si>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</si>
  <si>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</si>
  <si>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</si>
  <si>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</si>
  <si>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</si>
  <si>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</si>
  <si>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</si>
  <si>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</si>
  <si>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</si>
  <si>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</si>
  <si>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</si>
  <si>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</si>
  <si>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</si>
  <si>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</si>
  <si>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</si>
  <si>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</si>
  <si>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</si>
  <si>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</si>
  <si>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</si>
  <si>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</si>
  <si>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</si>
  <si>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</si>
  <si>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</si>
  <si>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</si>
  <si>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</si>
  <si>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</si>
  <si>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</si>
  <si>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</si>
  <si>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</si>
  <si>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</si>
  <si>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</si>
  <si>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</si>
  <si>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</si>
  <si>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</si>
  <si>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</si>
  <si>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</si>
  <si>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</si>
  <si>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</si>
  <si>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</si>
  <si>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</si>
  <si>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</si>
  <si>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</si>
  <si>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</si>
  <si>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</si>
  <si>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</si>
  <si>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</si>
  <si>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</si>
  <si>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</si>
  <si>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</si>
  <si>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</si>
  <si>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</si>
  <si>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</si>
  <si>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</si>
  <si>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</si>
  <si>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</si>
  <si>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</si>
  <si>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</si>
  <si>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</si>
  <si>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</si>
  <si>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</si>
  <si>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</si>
  <si>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</si>
  <si>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</si>
  <si>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</si>
  <si>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</si>
  <si>
    <t>No bajaron nada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</si>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</sst>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5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4960"/>
        <c:axId val="202674944"/>
      </c:barChart>
      <c:catAx>
        <c:axId val="2026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74944"/>
        <c:crosses val="autoZero"/>
        <c:auto val="1"/>
        <c:lblAlgn val="ctr"/>
        <c:lblOffset val="100"/>
        <c:noMultiLvlLbl val="0"/>
      </c:catAx>
      <c:valAx>
        <c:axId val="2026749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3680"/>
        <c:axId val="204025216"/>
      </c:barChart>
      <c:catAx>
        <c:axId val="204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5216"/>
        <c:crosses val="autoZero"/>
        <c:auto val="1"/>
        <c:lblAlgn val="ctr"/>
        <c:lblOffset val="100"/>
        <c:noMultiLvlLbl val="0"/>
      </c:catAx>
      <c:valAx>
        <c:axId val="204025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584"/>
        <c:axId val="204101120"/>
      </c:lineChart>
      <c:catAx>
        <c:axId val="204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120"/>
        <c:crosses val="autoZero"/>
        <c:auto val="1"/>
        <c:lblAlgn val="ctr"/>
        <c:lblOffset val="100"/>
        <c:noMultiLvlLbl val="0"/>
      </c:catAx>
      <c:valAx>
        <c:axId val="204101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3520"/>
        <c:axId val="203165056"/>
      </c:lineChart>
      <c:catAx>
        <c:axId val="203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5056"/>
        <c:crosses val="autoZero"/>
        <c:auto val="1"/>
        <c:lblAlgn val="ctr"/>
        <c:lblOffset val="100"/>
        <c:noMultiLvlLbl val="0"/>
      </c:catAx>
      <c:valAx>
        <c:axId val="20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3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3824"/>
        <c:axId val="203295360"/>
      </c:lineChart>
      <c:catAx>
        <c:axId val="2032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5360"/>
        <c:crosses val="autoZero"/>
        <c:auto val="1"/>
        <c:lblAlgn val="ctr"/>
        <c:lblOffset val="100"/>
        <c:noMultiLvlLbl val="0"/>
      </c:catAx>
      <c:valAx>
        <c:axId val="2032953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9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4784"/>
        <c:axId val="203336320"/>
      </c:barChart>
      <c:catAx>
        <c:axId val="203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6320"/>
        <c:crosses val="autoZero"/>
        <c:auto val="1"/>
        <c:lblAlgn val="ctr"/>
        <c:lblOffset val="100"/>
        <c:noMultiLvlLbl val="0"/>
      </c:catAx>
      <c:valAx>
        <c:axId val="2033363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8176"/>
        <c:axId val="203699712"/>
      </c:lineChart>
      <c:catAx>
        <c:axId val="2036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9712"/>
        <c:crosses val="autoZero"/>
        <c:auto val="1"/>
        <c:lblAlgn val="ctr"/>
        <c:lblOffset val="100"/>
        <c:noMultiLvlLbl val="0"/>
      </c:catAx>
      <c:valAx>
        <c:axId val="2036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4016"/>
        <c:axId val="203735808"/>
      </c:lineChart>
      <c:catAx>
        <c:axId val="203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5808"/>
        <c:crosses val="autoZero"/>
        <c:auto val="1"/>
        <c:lblAlgn val="ctr"/>
        <c:lblOffset val="100"/>
        <c:noMultiLvlLbl val="0"/>
      </c:catAx>
      <c:valAx>
        <c:axId val="203735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97472"/>
        <c:axId val="203499008"/>
      </c:barChart>
      <c:catAx>
        <c:axId val="203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99008"/>
        <c:crosses val="autoZero"/>
        <c:auto val="1"/>
        <c:lblAlgn val="ctr"/>
        <c:lblOffset val="100"/>
        <c:noMultiLvlLbl val="0"/>
      </c:catAx>
      <c:valAx>
        <c:axId val="2034990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928"/>
        <c:axId val="203534720"/>
      </c:lineChart>
      <c:catAx>
        <c:axId val="2035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34720"/>
        <c:crosses val="autoZero"/>
        <c:auto val="1"/>
        <c:lblAlgn val="ctr"/>
        <c:lblOffset val="100"/>
        <c:noMultiLvlLbl val="0"/>
      </c:catAx>
      <c:valAx>
        <c:axId val="203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8656"/>
        <c:axId val="203640192"/>
      </c:lineChart>
      <c:catAx>
        <c:axId val="203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0192"/>
        <c:crosses val="autoZero"/>
        <c:auto val="1"/>
        <c:lblAlgn val="ctr"/>
        <c:lblOffset val="100"/>
        <c:noMultiLvlLbl val="0"/>
      </c:catAx>
      <c:valAx>
        <c:axId val="20364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6" t="s">
        <v>18</v>
      </c>
      <c r="C4" s="447"/>
      <c r="D4" s="447"/>
      <c r="E4" s="447"/>
      <c r="F4" s="447"/>
      <c r="G4" s="447"/>
      <c r="H4" s="447"/>
      <c r="I4" s="447"/>
      <c r="J4" s="448"/>
      <c r="K4" s="446" t="s">
        <v>21</v>
      </c>
      <c r="L4" s="447"/>
      <c r="M4" s="447"/>
      <c r="N4" s="447"/>
      <c r="O4" s="447"/>
      <c r="P4" s="447"/>
      <c r="Q4" s="447"/>
      <c r="R4" s="447"/>
      <c r="S4" s="447"/>
      <c r="T4" s="44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6" t="s">
        <v>23</v>
      </c>
      <c r="C17" s="447"/>
      <c r="D17" s="447"/>
      <c r="E17" s="447"/>
      <c r="F17" s="44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66"/>
  <sheetViews>
    <sheetView showGridLines="0" topLeftCell="A234" zoomScale="75" zoomScaleNormal="75" workbookViewId="0">
      <selection activeCell="C265" sqref="C265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51" t="s">
        <v>53</v>
      </c>
      <c r="C9" s="452"/>
      <c r="D9" s="452"/>
      <c r="E9" s="452"/>
      <c r="F9" s="45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51" t="s">
        <v>53</v>
      </c>
      <c r="C22" s="452"/>
      <c r="D22" s="452"/>
      <c r="E22" s="452"/>
      <c r="F22" s="45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51" t="s">
        <v>53</v>
      </c>
      <c r="C35" s="452"/>
      <c r="D35" s="452"/>
      <c r="E35" s="452"/>
      <c r="F35" s="45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51" t="s">
        <v>53</v>
      </c>
      <c r="C48" s="452"/>
      <c r="D48" s="452"/>
      <c r="E48" s="452"/>
      <c r="F48" s="45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51" t="s">
        <v>53</v>
      </c>
      <c r="C61" s="452"/>
      <c r="D61" s="452"/>
      <c r="E61" s="452"/>
      <c r="F61" s="45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51" t="s">
        <v>53</v>
      </c>
      <c r="C74" s="452"/>
      <c r="D74" s="452"/>
      <c r="E74" s="452"/>
      <c r="F74" s="45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51" t="s">
        <v>53</v>
      </c>
      <c r="C87" s="452"/>
      <c r="D87" s="452"/>
      <c r="E87" s="452"/>
      <c r="F87" s="453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51" t="s">
        <v>53</v>
      </c>
      <c r="C100" s="452"/>
      <c r="D100" s="452"/>
      <c r="E100" s="452"/>
      <c r="F100" s="453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51" t="s">
        <v>53</v>
      </c>
      <c r="C113" s="452"/>
      <c r="D113" s="452"/>
      <c r="E113" s="452"/>
      <c r="F113" s="453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51" t="s">
        <v>53</v>
      </c>
      <c r="C126" s="452"/>
      <c r="D126" s="452"/>
      <c r="E126" s="452"/>
      <c r="F126" s="453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51" t="s">
        <v>53</v>
      </c>
      <c r="C139" s="452"/>
      <c r="D139" s="452"/>
      <c r="E139" s="452"/>
      <c r="F139" s="453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51" t="s">
        <v>53</v>
      </c>
      <c r="C152" s="452"/>
      <c r="D152" s="452"/>
      <c r="E152" s="452"/>
      <c r="F152" s="453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51" t="s">
        <v>53</v>
      </c>
      <c r="C165" s="452"/>
      <c r="D165" s="452"/>
      <c r="E165" s="452"/>
      <c r="F165" s="453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51" t="s">
        <v>53</v>
      </c>
      <c r="C178" s="452"/>
      <c r="D178" s="452"/>
      <c r="E178" s="452"/>
      <c r="F178" s="453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51" t="s">
        <v>53</v>
      </c>
      <c r="C191" s="452"/>
      <c r="D191" s="452"/>
      <c r="E191" s="452"/>
      <c r="F191" s="453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55" t="s">
        <v>102</v>
      </c>
      <c r="L199" s="455"/>
      <c r="M199" s="455"/>
      <c r="N199" s="455"/>
      <c r="O199" s="455"/>
      <c r="P199" s="455"/>
      <c r="Q199" s="455"/>
      <c r="R199" s="455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55"/>
      <c r="L200" s="455"/>
      <c r="M200" s="455"/>
      <c r="N200" s="455"/>
      <c r="O200" s="455"/>
      <c r="P200" s="455"/>
      <c r="Q200" s="455"/>
      <c r="R200" s="455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51" t="s">
        <v>53</v>
      </c>
      <c r="C204" s="452"/>
      <c r="D204" s="452"/>
      <c r="E204" s="452"/>
      <c r="F204" s="453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51" t="s">
        <v>53</v>
      </c>
      <c r="C217" s="452"/>
      <c r="D217" s="452"/>
      <c r="E217" s="452"/>
      <c r="F217" s="453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51" t="s">
        <v>53</v>
      </c>
      <c r="C230" s="452"/>
      <c r="D230" s="452"/>
      <c r="E230" s="452"/>
      <c r="F230" s="453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451" t="s">
        <v>53</v>
      </c>
      <c r="C243" s="452"/>
      <c r="D243" s="452"/>
      <c r="E243" s="452"/>
      <c r="F243" s="453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  <c r="H249" s="399" t="s">
        <v>115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</v>
      </c>
      <c r="C252" s="294">
        <v>105.5</v>
      </c>
      <c r="D252" s="294">
        <v>105.5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</v>
      </c>
      <c r="C253" s="230">
        <f>C252-C239</f>
        <v>5.5</v>
      </c>
      <c r="D253" s="230">
        <f>D252-D239</f>
        <v>5.5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  <row r="254" spans="1:10" x14ac:dyDescent="0.2">
      <c r="B254" s="293">
        <v>106</v>
      </c>
      <c r="C254" s="293">
        <v>105.5</v>
      </c>
      <c r="D254" s="293">
        <v>105.5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51" t="s">
        <v>53</v>
      </c>
      <c r="C256" s="452"/>
      <c r="D256" s="452"/>
      <c r="E256" s="452"/>
      <c r="F256" s="453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0" s="436" customFormat="1" x14ac:dyDescent="0.2">
      <c r="A258" s="307" t="s">
        <v>3</v>
      </c>
      <c r="B258" s="333">
        <v>2960</v>
      </c>
      <c r="C258" s="334">
        <v>2960</v>
      </c>
      <c r="D258" s="335">
        <v>2960</v>
      </c>
      <c r="E258" s="335">
        <v>2960</v>
      </c>
      <c r="F258" s="335">
        <v>2960</v>
      </c>
      <c r="G258" s="336">
        <v>2960</v>
      </c>
    </row>
    <row r="259" spans="1:10" s="436" customFormat="1" x14ac:dyDescent="0.2">
      <c r="A259" s="310" t="s">
        <v>6</v>
      </c>
      <c r="B259" s="337">
        <v>3006.818181818182</v>
      </c>
      <c r="C259" s="338">
        <v>3186.1445783132531</v>
      </c>
      <c r="D259" s="338">
        <v>3324.1860465116279</v>
      </c>
      <c r="E259" s="338"/>
      <c r="F259" s="338"/>
      <c r="G259" s="266">
        <v>3170.9338521400778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100</v>
      </c>
      <c r="E260" s="341"/>
      <c r="F260" s="341"/>
      <c r="G260" s="342">
        <v>88.326848249027236</v>
      </c>
    </row>
    <row r="261" spans="1:10" s="436" customFormat="1" x14ac:dyDescent="0.2">
      <c r="A261" s="226" t="s">
        <v>8</v>
      </c>
      <c r="B261" s="271">
        <v>4.6605489489219408E-2</v>
      </c>
      <c r="C261" s="272">
        <v>2.5296289940138668E-2</v>
      </c>
      <c r="D261" s="343">
        <v>3.445691595156683E-2</v>
      </c>
      <c r="E261" s="343"/>
      <c r="F261" s="343"/>
      <c r="G261" s="344">
        <v>5.4957437415602821E-2</v>
      </c>
    </row>
    <row r="262" spans="1:10" s="436" customFormat="1" x14ac:dyDescent="0.2">
      <c r="A262" s="310" t="s">
        <v>1</v>
      </c>
      <c r="B262" s="275">
        <f t="shared" ref="B262:E262" si="57">B259/B258*100-100</f>
        <v>1.581695331695343</v>
      </c>
      <c r="C262" s="276">
        <f t="shared" si="57"/>
        <v>7.6400195376099163</v>
      </c>
      <c r="D262" s="276">
        <f t="shared" si="57"/>
        <v>12.303582652419863</v>
      </c>
      <c r="E262" s="276">
        <f t="shared" si="57"/>
        <v>-100</v>
      </c>
      <c r="F262" s="276"/>
      <c r="G262" s="278">
        <f t="shared" ref="G262" si="58">G259/G258*100-100</f>
        <v>7.126143653381007</v>
      </c>
      <c r="H262" s="399"/>
    </row>
    <row r="263" spans="1:10" s="436" customFormat="1" ht="13.5" thickBot="1" x14ac:dyDescent="0.25">
      <c r="A263" s="226" t="s">
        <v>27</v>
      </c>
      <c r="B263" s="280">
        <f>B259-B246</f>
        <v>148.59595959595981</v>
      </c>
      <c r="C263" s="281">
        <f t="shared" ref="C263:G263" si="59">C259-C246</f>
        <v>121.09194673430557</v>
      </c>
      <c r="D263" s="281">
        <f t="shared" si="59"/>
        <v>84.074935400516551</v>
      </c>
      <c r="E263" s="281">
        <f t="shared" si="59"/>
        <v>0</v>
      </c>
      <c r="F263" s="281">
        <f t="shared" si="59"/>
        <v>0</v>
      </c>
      <c r="G263" s="283">
        <f t="shared" si="59"/>
        <v>116.27930668553245</v>
      </c>
    </row>
    <row r="264" spans="1:10" s="436" customFormat="1" x14ac:dyDescent="0.2">
      <c r="A264" s="324" t="s">
        <v>52</v>
      </c>
      <c r="B264" s="285">
        <v>426</v>
      </c>
      <c r="C264" s="286">
        <v>433</v>
      </c>
      <c r="D264" s="286">
        <v>421</v>
      </c>
      <c r="E264" s="286"/>
      <c r="F264" s="345"/>
      <c r="G264" s="346">
        <f>SUM(B264:F264)</f>
        <v>1280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112</v>
      </c>
      <c r="C265" s="294">
        <v>111</v>
      </c>
      <c r="D265" s="294">
        <v>111</v>
      </c>
      <c r="E265" s="294"/>
      <c r="F265" s="294"/>
      <c r="G265" s="235"/>
      <c r="H265" s="436" t="s">
        <v>57</v>
      </c>
      <c r="I265" s="436">
        <v>105.66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>C265-C252</f>
        <v>5.5</v>
      </c>
      <c r="D266" s="230">
        <f>D265-D252</f>
        <v>5.5</v>
      </c>
      <c r="E266" s="230">
        <f>E265-E252</f>
        <v>0</v>
      </c>
      <c r="F266" s="230"/>
      <c r="G266" s="236"/>
      <c r="H266" s="436" t="s">
        <v>26</v>
      </c>
      <c r="I266" s="384">
        <f>I265-I252</f>
        <v>5.6599999999999966</v>
      </c>
      <c r="J266" s="385"/>
    </row>
  </sheetData>
  <mergeCells count="21">
    <mergeCell ref="B243:F243"/>
    <mergeCell ref="B230:F230"/>
    <mergeCell ref="K199:R200"/>
    <mergeCell ref="B126:F126"/>
    <mergeCell ref="B113:F113"/>
    <mergeCell ref="B256:F256"/>
    <mergeCell ref="B74:F74"/>
    <mergeCell ref="B9:F9"/>
    <mergeCell ref="B22:F22"/>
    <mergeCell ref="B35:F35"/>
    <mergeCell ref="B48:F48"/>
    <mergeCell ref="B61:F61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291"/>
  <sheetViews>
    <sheetView showGridLines="0" topLeftCell="A257" zoomScale="73" zoomScaleNormal="73" workbookViewId="0">
      <selection activeCell="H289" sqref="H289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51" t="s">
        <v>50</v>
      </c>
      <c r="C9" s="452"/>
      <c r="D9" s="452"/>
      <c r="E9" s="452"/>
      <c r="F9" s="452"/>
      <c r="G9" s="453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51" t="s">
        <v>50</v>
      </c>
      <c r="C23" s="452"/>
      <c r="D23" s="452"/>
      <c r="E23" s="452"/>
      <c r="F23" s="452"/>
      <c r="G23" s="453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51" t="s">
        <v>50</v>
      </c>
      <c r="C37" s="452"/>
      <c r="D37" s="452"/>
      <c r="E37" s="452"/>
      <c r="F37" s="452"/>
      <c r="G37" s="453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51" t="s">
        <v>50</v>
      </c>
      <c r="C52" s="452"/>
      <c r="D52" s="452"/>
      <c r="E52" s="452"/>
      <c r="F52" s="452"/>
      <c r="G52" s="453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51" t="s">
        <v>50</v>
      </c>
      <c r="C66" s="452"/>
      <c r="D66" s="452"/>
      <c r="E66" s="452"/>
      <c r="F66" s="452"/>
      <c r="G66" s="453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51" t="s">
        <v>50</v>
      </c>
      <c r="C80" s="452"/>
      <c r="D80" s="452"/>
      <c r="E80" s="452"/>
      <c r="F80" s="452"/>
      <c r="G80" s="453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51" t="s">
        <v>50</v>
      </c>
      <c r="C94" s="452"/>
      <c r="D94" s="452"/>
      <c r="E94" s="452"/>
      <c r="F94" s="452"/>
      <c r="G94" s="453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51" t="s">
        <v>50</v>
      </c>
      <c r="C108" s="452"/>
      <c r="D108" s="452"/>
      <c r="E108" s="452"/>
      <c r="F108" s="452"/>
      <c r="G108" s="453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51" t="s">
        <v>50</v>
      </c>
      <c r="C124" s="452"/>
      <c r="D124" s="452"/>
      <c r="E124" s="452"/>
      <c r="F124" s="452"/>
      <c r="G124" s="452"/>
      <c r="H124" s="453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51" t="s">
        <v>50</v>
      </c>
      <c r="C138" s="452"/>
      <c r="D138" s="452"/>
      <c r="E138" s="452"/>
      <c r="F138" s="452"/>
      <c r="G138" s="452"/>
      <c r="H138" s="453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51" t="s">
        <v>50</v>
      </c>
      <c r="C152" s="452"/>
      <c r="D152" s="452"/>
      <c r="E152" s="452"/>
      <c r="F152" s="452"/>
      <c r="G152" s="452"/>
      <c r="H152" s="453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51" t="s">
        <v>50</v>
      </c>
      <c r="C166" s="452"/>
      <c r="D166" s="452"/>
      <c r="E166" s="452"/>
      <c r="F166" s="452"/>
      <c r="G166" s="452"/>
      <c r="H166" s="453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51" t="s">
        <v>50</v>
      </c>
      <c r="C180" s="452"/>
      <c r="D180" s="452"/>
      <c r="E180" s="452"/>
      <c r="F180" s="452"/>
      <c r="G180" s="452"/>
      <c r="H180" s="453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51" t="s">
        <v>50</v>
      </c>
      <c r="C194" s="452"/>
      <c r="D194" s="452"/>
      <c r="E194" s="452"/>
      <c r="F194" s="452"/>
      <c r="G194" s="452"/>
      <c r="H194" s="453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51" t="s">
        <v>50</v>
      </c>
      <c r="C208" s="452"/>
      <c r="D208" s="452"/>
      <c r="E208" s="452"/>
      <c r="F208" s="452"/>
      <c r="G208" s="452"/>
      <c r="H208" s="453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51" t="s">
        <v>50</v>
      </c>
      <c r="C222" s="452"/>
      <c r="D222" s="452"/>
      <c r="E222" s="452"/>
      <c r="F222" s="452"/>
      <c r="G222" s="452"/>
      <c r="H222" s="453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51" t="s">
        <v>50</v>
      </c>
      <c r="C236" s="452"/>
      <c r="D236" s="452"/>
      <c r="E236" s="452"/>
      <c r="F236" s="452"/>
      <c r="G236" s="452"/>
      <c r="H236" s="453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51" t="s">
        <v>50</v>
      </c>
      <c r="C250" s="452"/>
      <c r="D250" s="452"/>
      <c r="E250" s="452"/>
      <c r="F250" s="452"/>
      <c r="G250" s="452"/>
      <c r="H250" s="453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451" t="s">
        <v>50</v>
      </c>
      <c r="C265" s="452"/>
      <c r="D265" s="452"/>
      <c r="E265" s="452"/>
      <c r="F265" s="452"/>
      <c r="G265" s="452"/>
      <c r="H265" s="453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  <row r="278" spans="1:12" ht="13.5" thickBot="1" x14ac:dyDescent="0.25"/>
    <row r="279" spans="1:12" s="436" customFormat="1" ht="13.5" thickBot="1" x14ac:dyDescent="0.25">
      <c r="A279" s="300" t="s">
        <v>116</v>
      </c>
      <c r="B279" s="451" t="s">
        <v>50</v>
      </c>
      <c r="C279" s="452"/>
      <c r="D279" s="452"/>
      <c r="E279" s="452"/>
      <c r="F279" s="452"/>
      <c r="G279" s="452"/>
      <c r="H279" s="453"/>
      <c r="I279" s="328" t="s">
        <v>0</v>
      </c>
      <c r="J279" s="227"/>
    </row>
    <row r="280" spans="1:12" s="436" customFormat="1" x14ac:dyDescent="0.2">
      <c r="A280" s="226" t="s">
        <v>54</v>
      </c>
      <c r="B280" s="301">
        <v>1</v>
      </c>
      <c r="C280" s="302">
        <v>2</v>
      </c>
      <c r="D280" s="303">
        <v>3</v>
      </c>
      <c r="E280" s="302">
        <v>4</v>
      </c>
      <c r="F280" s="303">
        <v>5</v>
      </c>
      <c r="G280" s="302">
        <v>6</v>
      </c>
      <c r="H280" s="298">
        <v>7</v>
      </c>
      <c r="I280" s="304"/>
      <c r="J280" s="305"/>
    </row>
    <row r="281" spans="1:12" s="436" customFormat="1" x14ac:dyDescent="0.2">
      <c r="A281" s="226" t="s">
        <v>2</v>
      </c>
      <c r="B281" s="254">
        <v>1</v>
      </c>
      <c r="C281" s="255">
        <v>2</v>
      </c>
      <c r="D281" s="360">
        <v>3</v>
      </c>
      <c r="E281" s="256">
        <v>4</v>
      </c>
      <c r="F281" s="414">
        <v>5</v>
      </c>
      <c r="G281" s="397">
        <v>6</v>
      </c>
      <c r="H281" s="350">
        <v>7</v>
      </c>
      <c r="I281" s="299" t="s">
        <v>0</v>
      </c>
      <c r="J281" s="248"/>
      <c r="K281" s="306"/>
    </row>
    <row r="282" spans="1:12" s="436" customFormat="1" x14ac:dyDescent="0.2">
      <c r="A282" s="307" t="s">
        <v>3</v>
      </c>
      <c r="B282" s="258">
        <v>2385</v>
      </c>
      <c r="C282" s="259">
        <v>2385</v>
      </c>
      <c r="D282" s="259">
        <v>2385</v>
      </c>
      <c r="E282" s="259">
        <v>2385</v>
      </c>
      <c r="F282" s="259">
        <v>2385</v>
      </c>
      <c r="G282" s="390">
        <v>2385</v>
      </c>
      <c r="H282" s="260">
        <v>2385</v>
      </c>
      <c r="I282" s="308">
        <v>2385</v>
      </c>
      <c r="J282" s="309"/>
      <c r="K282" s="306"/>
    </row>
    <row r="283" spans="1:12" s="436" customFormat="1" x14ac:dyDescent="0.2">
      <c r="A283" s="310" t="s">
        <v>6</v>
      </c>
      <c r="B283" s="263">
        <v>2312.3076923076924</v>
      </c>
      <c r="C283" s="264">
        <v>2423.1707317073169</v>
      </c>
      <c r="D283" s="264">
        <v>2498.6792452830186</v>
      </c>
      <c r="E283" s="264">
        <v>2589.2156862745096</v>
      </c>
      <c r="F283" s="311">
        <v>2606.09375</v>
      </c>
      <c r="G283" s="311">
        <v>2709.387755102041</v>
      </c>
      <c r="H283" s="265"/>
      <c r="I283" s="312">
        <v>2558.8191881918819</v>
      </c>
      <c r="J283" s="313"/>
      <c r="K283" s="306"/>
    </row>
    <row r="284" spans="1:12" s="436" customFormat="1" x14ac:dyDescent="0.2">
      <c r="A284" s="226" t="s">
        <v>7</v>
      </c>
      <c r="B284" s="267">
        <v>92.307692307692307</v>
      </c>
      <c r="C284" s="268">
        <v>97.560975609756099</v>
      </c>
      <c r="D284" s="268">
        <v>98.113207547169807</v>
      </c>
      <c r="E284" s="268">
        <v>100</v>
      </c>
      <c r="F284" s="314">
        <v>100</v>
      </c>
      <c r="G284" s="314">
        <v>89.795918367346943</v>
      </c>
      <c r="H284" s="269"/>
      <c r="I284" s="315">
        <v>91.512915129151295</v>
      </c>
      <c r="J284" s="316"/>
      <c r="K284" s="306"/>
    </row>
    <row r="285" spans="1:12" s="436" customFormat="1" x14ac:dyDescent="0.2">
      <c r="A285" s="226" t="s">
        <v>8</v>
      </c>
      <c r="B285" s="271">
        <v>6.2582269010341085E-2</v>
      </c>
      <c r="C285" s="272">
        <v>5.0923293309528446E-2</v>
      </c>
      <c r="D285" s="272">
        <v>3.8520830297744731E-2</v>
      </c>
      <c r="E285" s="272">
        <v>2.7082159027663581E-2</v>
      </c>
      <c r="F285" s="317">
        <v>2.7824517147461512E-2</v>
      </c>
      <c r="G285" s="317">
        <v>5.2828958693302681E-2</v>
      </c>
      <c r="H285" s="273"/>
      <c r="I285" s="318">
        <v>5.822684379251724E-2</v>
      </c>
      <c r="J285" s="319"/>
      <c r="K285" s="320"/>
      <c r="L285" s="321"/>
    </row>
    <row r="286" spans="1:12" s="436" customFormat="1" x14ac:dyDescent="0.2">
      <c r="A286" s="310" t="s">
        <v>1</v>
      </c>
      <c r="B286" s="275">
        <f t="shared" ref="B286:I286" si="59">B283/B282*100-100</f>
        <v>-3.0478955007256872</v>
      </c>
      <c r="C286" s="276">
        <f t="shared" si="59"/>
        <v>1.6004499667638044</v>
      </c>
      <c r="D286" s="276">
        <f t="shared" si="59"/>
        <v>4.7664253787429232</v>
      </c>
      <c r="E286" s="276">
        <f t="shared" si="59"/>
        <v>8.562502569161822</v>
      </c>
      <c r="F286" s="276">
        <f t="shared" si="59"/>
        <v>9.2701781970649932</v>
      </c>
      <c r="G286" s="276">
        <f t="shared" si="59"/>
        <v>13.601163735934634</v>
      </c>
      <c r="H286" s="277">
        <f t="shared" si="59"/>
        <v>-100</v>
      </c>
      <c r="I286" s="278">
        <f t="shared" si="59"/>
        <v>7.2880162763891718</v>
      </c>
      <c r="J286" s="319"/>
      <c r="K286" s="320"/>
      <c r="L286" s="227"/>
    </row>
    <row r="287" spans="1:12" s="436" customFormat="1" ht="13.5" thickBot="1" x14ac:dyDescent="0.25">
      <c r="A287" s="226" t="s">
        <v>27</v>
      </c>
      <c r="B287" s="280">
        <f>B283-B269</f>
        <v>196.5934065934066</v>
      </c>
      <c r="C287" s="281">
        <f t="shared" ref="C287:I287" si="60">C283-C269</f>
        <v>188.82290562036042</v>
      </c>
      <c r="D287" s="281">
        <f t="shared" si="60"/>
        <v>189.2055610724924</v>
      </c>
      <c r="E287" s="281">
        <f t="shared" si="60"/>
        <v>193.9215686274506</v>
      </c>
      <c r="F287" s="281">
        <f t="shared" si="60"/>
        <v>154.48084677419365</v>
      </c>
      <c r="G287" s="281">
        <f t="shared" si="60"/>
        <v>93.353272343420485</v>
      </c>
      <c r="H287" s="282">
        <f t="shared" si="60"/>
        <v>0</v>
      </c>
      <c r="I287" s="322">
        <f t="shared" si="60"/>
        <v>163.22891041410412</v>
      </c>
      <c r="J287" s="323"/>
      <c r="K287" s="320"/>
      <c r="L287" s="227"/>
    </row>
    <row r="288" spans="1:12" s="436" customFormat="1" x14ac:dyDescent="0.2">
      <c r="A288" s="324" t="s">
        <v>51</v>
      </c>
      <c r="B288" s="285">
        <v>168</v>
      </c>
      <c r="C288" s="286">
        <v>577</v>
      </c>
      <c r="D288" s="286">
        <v>765</v>
      </c>
      <c r="E288" s="286">
        <v>609</v>
      </c>
      <c r="F288" s="286">
        <v>827</v>
      </c>
      <c r="G288" s="286">
        <v>688</v>
      </c>
      <c r="H288" s="287"/>
      <c r="I288" s="288">
        <f>SUM(B288:H288)</f>
        <v>3634</v>
      </c>
      <c r="J288" s="325" t="s">
        <v>56</v>
      </c>
      <c r="K288" s="326">
        <f>I274-I288</f>
        <v>1</v>
      </c>
      <c r="L288" s="290">
        <f>K288/I274</f>
        <v>2.7510316368638239E-4</v>
      </c>
    </row>
    <row r="289" spans="1:11" s="436" customFormat="1" x14ac:dyDescent="0.2">
      <c r="A289" s="324" t="s">
        <v>28</v>
      </c>
      <c r="B289" s="231">
        <v>105.5</v>
      </c>
      <c r="C289" s="294">
        <v>103.5</v>
      </c>
      <c r="D289" s="294">
        <v>102.5</v>
      </c>
      <c r="E289" s="294">
        <v>101</v>
      </c>
      <c r="F289" s="294">
        <v>100.5</v>
      </c>
      <c r="G289" s="294">
        <v>99.5</v>
      </c>
      <c r="H289" s="232"/>
      <c r="I289" s="235"/>
      <c r="J289" s="227" t="s">
        <v>57</v>
      </c>
      <c r="K289" s="436">
        <v>97.43</v>
      </c>
    </row>
    <row r="290" spans="1:11" s="436" customFormat="1" ht="13.5" thickBot="1" x14ac:dyDescent="0.25">
      <c r="A290" s="327" t="s">
        <v>26</v>
      </c>
      <c r="B290" s="233">
        <f>B289-B275</f>
        <v>4.5</v>
      </c>
      <c r="C290" s="234">
        <f t="shared" ref="C290:H290" si="61">C289-C275</f>
        <v>4</v>
      </c>
      <c r="D290" s="234">
        <f t="shared" si="61"/>
        <v>4</v>
      </c>
      <c r="E290" s="234">
        <f t="shared" si="61"/>
        <v>4</v>
      </c>
      <c r="F290" s="234">
        <f t="shared" si="61"/>
        <v>4</v>
      </c>
      <c r="G290" s="234">
        <f t="shared" si="61"/>
        <v>4.5</v>
      </c>
      <c r="H290" s="240">
        <f t="shared" si="61"/>
        <v>0</v>
      </c>
      <c r="I290" s="236"/>
      <c r="J290" s="436" t="s">
        <v>26</v>
      </c>
      <c r="K290" s="227">
        <f>K289-K275</f>
        <v>5.3700000000000045</v>
      </c>
    </row>
    <row r="291" spans="1:11" x14ac:dyDescent="0.2">
      <c r="C291" s="437"/>
      <c r="D291" s="437"/>
      <c r="E291" s="437"/>
      <c r="F291" s="437"/>
      <c r="G291" s="437"/>
      <c r="H291" s="437"/>
    </row>
  </sheetData>
  <mergeCells count="20">
    <mergeCell ref="B236:H236"/>
    <mergeCell ref="B222:H222"/>
    <mergeCell ref="B208:H208"/>
    <mergeCell ref="B279:H279"/>
    <mergeCell ref="B265:H265"/>
    <mergeCell ref="B250:H250"/>
    <mergeCell ref="B80:G80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194:H194"/>
    <mergeCell ref="B180:H180"/>
    <mergeCell ref="B166:H166"/>
    <mergeCell ref="B152:H15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66"/>
  <sheetViews>
    <sheetView showGridLines="0" topLeftCell="A235" zoomScale="75" zoomScaleNormal="75" workbookViewId="0">
      <selection activeCell="E265" sqref="E265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51" t="s">
        <v>53</v>
      </c>
      <c r="C9" s="452"/>
      <c r="D9" s="452"/>
      <c r="E9" s="452"/>
      <c r="F9" s="45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51" t="s">
        <v>53</v>
      </c>
      <c r="C22" s="452"/>
      <c r="D22" s="452"/>
      <c r="E22" s="452"/>
      <c r="F22" s="45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51" t="s">
        <v>53</v>
      </c>
      <c r="C35" s="452"/>
      <c r="D35" s="452"/>
      <c r="E35" s="452"/>
      <c r="F35" s="45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51" t="s">
        <v>53</v>
      </c>
      <c r="C48" s="452"/>
      <c r="D48" s="452"/>
      <c r="E48" s="452"/>
      <c r="F48" s="45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51" t="s">
        <v>53</v>
      </c>
      <c r="C61" s="452"/>
      <c r="D61" s="452"/>
      <c r="E61" s="452"/>
      <c r="F61" s="45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51" t="s">
        <v>53</v>
      </c>
      <c r="C74" s="452"/>
      <c r="D74" s="452"/>
      <c r="E74" s="452"/>
      <c r="F74" s="45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51" t="s">
        <v>53</v>
      </c>
      <c r="C87" s="452"/>
      <c r="D87" s="452"/>
      <c r="E87" s="452"/>
      <c r="F87" s="453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51" t="s">
        <v>53</v>
      </c>
      <c r="C100" s="452"/>
      <c r="D100" s="452"/>
      <c r="E100" s="452"/>
      <c r="F100" s="453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51" t="s">
        <v>53</v>
      </c>
      <c r="C113" s="452"/>
      <c r="D113" s="452"/>
      <c r="E113" s="452"/>
      <c r="F113" s="453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51" t="s">
        <v>53</v>
      </c>
      <c r="C126" s="452"/>
      <c r="D126" s="452"/>
      <c r="E126" s="452"/>
      <c r="F126" s="453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51" t="s">
        <v>53</v>
      </c>
      <c r="C139" s="452"/>
      <c r="D139" s="452"/>
      <c r="E139" s="452"/>
      <c r="F139" s="453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51" t="s">
        <v>53</v>
      </c>
      <c r="C152" s="452"/>
      <c r="D152" s="452"/>
      <c r="E152" s="452"/>
      <c r="F152" s="453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51" t="s">
        <v>53</v>
      </c>
      <c r="C165" s="452"/>
      <c r="D165" s="452"/>
      <c r="E165" s="452"/>
      <c r="F165" s="453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51" t="s">
        <v>53</v>
      </c>
      <c r="C178" s="452"/>
      <c r="D178" s="452"/>
      <c r="E178" s="452"/>
      <c r="F178" s="453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51" t="s">
        <v>53</v>
      </c>
      <c r="C191" s="452"/>
      <c r="D191" s="452"/>
      <c r="E191" s="452"/>
      <c r="F191" s="453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51" t="s">
        <v>53</v>
      </c>
      <c r="C204" s="452"/>
      <c r="D204" s="452"/>
      <c r="E204" s="452"/>
      <c r="F204" s="453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51" t="s">
        <v>53</v>
      </c>
      <c r="C217" s="452"/>
      <c r="D217" s="452"/>
      <c r="E217" s="452"/>
      <c r="F217" s="453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51" t="s">
        <v>53</v>
      </c>
      <c r="C230" s="452"/>
      <c r="D230" s="452"/>
      <c r="E230" s="452"/>
      <c r="F230" s="453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451" t="s">
        <v>53</v>
      </c>
      <c r="C243" s="452"/>
      <c r="D243" s="452"/>
      <c r="E243" s="452"/>
      <c r="F243" s="453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102.5</v>
      </c>
      <c r="C252" s="294">
        <v>101</v>
      </c>
      <c r="D252" s="294">
        <v>101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 t="shared" ref="C253:D253" si="70">C252-C239</f>
        <v>6</v>
      </c>
      <c r="D253" s="230">
        <f t="shared" si="70"/>
        <v>6</v>
      </c>
      <c r="E253" s="230"/>
      <c r="F253" s="372"/>
      <c r="G253" s="236"/>
      <c r="H253" s="416" t="s">
        <v>26</v>
      </c>
      <c r="I253" s="227">
        <f>I252-I239</f>
        <v>95.21</v>
      </c>
    </row>
    <row r="254" spans="1:10" x14ac:dyDescent="0.2">
      <c r="B254" s="293">
        <v>102.5</v>
      </c>
      <c r="C254" s="293">
        <v>101</v>
      </c>
      <c r="D254" s="293">
        <v>101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51" t="s">
        <v>53</v>
      </c>
      <c r="C256" s="452"/>
      <c r="D256" s="452"/>
      <c r="E256" s="452"/>
      <c r="F256" s="453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365">
        <v>5</v>
      </c>
      <c r="G257" s="237"/>
    </row>
    <row r="258" spans="1:10" s="436" customFormat="1" x14ac:dyDescent="0.2">
      <c r="A258" s="307" t="s">
        <v>3</v>
      </c>
      <c r="B258" s="366">
        <v>3040</v>
      </c>
      <c r="C258" s="364">
        <v>3040</v>
      </c>
      <c r="D258" s="364">
        <v>3040</v>
      </c>
      <c r="E258" s="364">
        <v>3040</v>
      </c>
      <c r="F258" s="367">
        <v>3040</v>
      </c>
      <c r="G258" s="373">
        <v>3040</v>
      </c>
    </row>
    <row r="259" spans="1:10" s="436" customFormat="1" x14ac:dyDescent="0.2">
      <c r="A259" s="310" t="s">
        <v>6</v>
      </c>
      <c r="B259" s="337">
        <v>2996.4285714285716</v>
      </c>
      <c r="C259" s="338">
        <v>3166.1904761904761</v>
      </c>
      <c r="D259" s="338">
        <v>3362.3076923076924</v>
      </c>
      <c r="E259" s="338"/>
      <c r="F259" s="368"/>
      <c r="G259" s="266">
        <v>3237.4324324324325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97.435897435897431</v>
      </c>
      <c r="E260" s="341"/>
      <c r="F260" s="369"/>
      <c r="G260" s="342">
        <v>90.540540540540547</v>
      </c>
    </row>
    <row r="261" spans="1:10" s="436" customFormat="1" x14ac:dyDescent="0.2">
      <c r="A261" s="226" t="s">
        <v>8</v>
      </c>
      <c r="B261" s="271">
        <v>4.1599017754055972E-2</v>
      </c>
      <c r="C261" s="272">
        <v>2.7507727352308966E-2</v>
      </c>
      <c r="D261" s="343">
        <v>4.9819219060793819E-2</v>
      </c>
      <c r="E261" s="343"/>
      <c r="F261" s="370"/>
      <c r="G261" s="344">
        <v>6.2183124549816796E-2</v>
      </c>
    </row>
    <row r="262" spans="1:10" s="436" customFormat="1" x14ac:dyDescent="0.2">
      <c r="A262" s="310" t="s">
        <v>1</v>
      </c>
      <c r="B262" s="275">
        <f t="shared" ref="B262:D262" si="71">B259/B258*100-100</f>
        <v>-1.4332706766917198</v>
      </c>
      <c r="C262" s="276">
        <f t="shared" si="71"/>
        <v>4.1510025062656553</v>
      </c>
      <c r="D262" s="276">
        <f t="shared" si="71"/>
        <v>10.602226720647764</v>
      </c>
      <c r="E262" s="276"/>
      <c r="F262" s="277"/>
      <c r="G262" s="278">
        <f t="shared" ref="G262" si="72">G259/G258*100-100</f>
        <v>6.4944879089615881</v>
      </c>
    </row>
    <row r="263" spans="1:10" s="436" customFormat="1" ht="13.5" thickBot="1" x14ac:dyDescent="0.25">
      <c r="A263" s="226" t="s">
        <v>27</v>
      </c>
      <c r="B263" s="280">
        <f>B259-B246</f>
        <v>187.09523809523807</v>
      </c>
      <c r="C263" s="281">
        <f t="shared" ref="C263:D263" si="73">C259-C246</f>
        <v>202.19047619047615</v>
      </c>
      <c r="D263" s="281">
        <f t="shared" si="73"/>
        <v>170.52991452991455</v>
      </c>
      <c r="E263" s="281"/>
      <c r="F263" s="282"/>
      <c r="G263" s="283">
        <f>G259-G246</f>
        <v>180.1383147853735</v>
      </c>
    </row>
    <row r="264" spans="1:10" s="436" customFormat="1" x14ac:dyDescent="0.2">
      <c r="A264" s="324" t="s">
        <v>52</v>
      </c>
      <c r="B264" s="285">
        <v>70</v>
      </c>
      <c r="C264" s="286">
        <v>108</v>
      </c>
      <c r="D264" s="286">
        <v>201</v>
      </c>
      <c r="E264" s="286"/>
      <c r="F264" s="371"/>
      <c r="G264" s="288">
        <f>SUM(B264:F264)</f>
        <v>379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108.5</v>
      </c>
      <c r="C265" s="294">
        <v>107</v>
      </c>
      <c r="D265" s="294">
        <v>107</v>
      </c>
      <c r="E265" s="294"/>
      <c r="F265" s="232"/>
      <c r="G265" s="235"/>
      <c r="H265" s="436" t="s">
        <v>57</v>
      </c>
      <c r="I265" s="436">
        <v>101.28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 t="shared" ref="C266:D266" si="74">C265-C252</f>
        <v>6</v>
      </c>
      <c r="D266" s="230">
        <f t="shared" si="74"/>
        <v>6</v>
      </c>
      <c r="E266" s="230"/>
      <c r="F266" s="372"/>
      <c r="G266" s="236"/>
      <c r="H266" s="436" t="s">
        <v>26</v>
      </c>
      <c r="I266" s="227">
        <f>I265-I252</f>
        <v>6.0700000000000074</v>
      </c>
    </row>
  </sheetData>
  <mergeCells count="20">
    <mergeCell ref="B217:F217"/>
    <mergeCell ref="B204:F204"/>
    <mergeCell ref="B191:F191"/>
    <mergeCell ref="B256:F256"/>
    <mergeCell ref="B243:F243"/>
    <mergeCell ref="B230:F230"/>
    <mergeCell ref="B74:F74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178:F178"/>
    <mergeCell ref="B165:F165"/>
    <mergeCell ref="B152:F152"/>
    <mergeCell ref="B139:F1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6" t="s">
        <v>18</v>
      </c>
      <c r="C4" s="447"/>
      <c r="D4" s="447"/>
      <c r="E4" s="447"/>
      <c r="F4" s="447"/>
      <c r="G4" s="447"/>
      <c r="H4" s="447"/>
      <c r="I4" s="447"/>
      <c r="J4" s="448"/>
      <c r="K4" s="446" t="s">
        <v>21</v>
      </c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6" t="s">
        <v>23</v>
      </c>
      <c r="C17" s="447"/>
      <c r="D17" s="447"/>
      <c r="E17" s="447"/>
      <c r="F17" s="4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6" t="s">
        <v>18</v>
      </c>
      <c r="C4" s="447"/>
      <c r="D4" s="447"/>
      <c r="E4" s="447"/>
      <c r="F4" s="447"/>
      <c r="G4" s="447"/>
      <c r="H4" s="447"/>
      <c r="I4" s="447"/>
      <c r="J4" s="448"/>
      <c r="K4" s="446" t="s">
        <v>21</v>
      </c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6" t="s">
        <v>23</v>
      </c>
      <c r="C17" s="447"/>
      <c r="D17" s="447"/>
      <c r="E17" s="447"/>
      <c r="F17" s="4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6" t="s">
        <v>18</v>
      </c>
      <c r="C4" s="447"/>
      <c r="D4" s="447"/>
      <c r="E4" s="447"/>
      <c r="F4" s="447"/>
      <c r="G4" s="447"/>
      <c r="H4" s="447"/>
      <c r="I4" s="447"/>
      <c r="J4" s="448"/>
      <c r="K4" s="446" t="s">
        <v>21</v>
      </c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6" t="s">
        <v>23</v>
      </c>
      <c r="C17" s="447"/>
      <c r="D17" s="447"/>
      <c r="E17" s="447"/>
      <c r="F17" s="4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9" t="s">
        <v>42</v>
      </c>
      <c r="B1" s="44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49" t="s">
        <v>42</v>
      </c>
      <c r="B1" s="44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0" t="s">
        <v>42</v>
      </c>
      <c r="B1" s="45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9" t="s">
        <v>42</v>
      </c>
      <c r="B1" s="44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297"/>
  <sheetViews>
    <sheetView showGridLines="0" tabSelected="1" topLeftCell="A264" zoomScale="75" zoomScaleNormal="75" workbookViewId="0">
      <selection activeCell="F295" sqref="F295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54"/>
      <c r="G2" s="454"/>
      <c r="H2" s="454"/>
      <c r="I2" s="454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51" t="s">
        <v>50</v>
      </c>
      <c r="C9" s="452"/>
      <c r="D9" s="452"/>
      <c r="E9" s="452"/>
      <c r="F9" s="452"/>
      <c r="G9" s="452"/>
      <c r="H9" s="452"/>
      <c r="I9" s="452"/>
      <c r="J9" s="453"/>
      <c r="K9" s="451" t="s">
        <v>53</v>
      </c>
      <c r="L9" s="452"/>
      <c r="M9" s="452"/>
      <c r="N9" s="452"/>
      <c r="O9" s="452"/>
      <c r="P9" s="452"/>
      <c r="Q9" s="453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51" t="s">
        <v>50</v>
      </c>
      <c r="C23" s="452"/>
      <c r="D23" s="452"/>
      <c r="E23" s="452"/>
      <c r="F23" s="452"/>
      <c r="G23" s="452"/>
      <c r="H23" s="452"/>
      <c r="I23" s="452"/>
      <c r="J23" s="453"/>
      <c r="K23" s="451" t="s">
        <v>53</v>
      </c>
      <c r="L23" s="452"/>
      <c r="M23" s="452"/>
      <c r="N23" s="452"/>
      <c r="O23" s="452"/>
      <c r="P23" s="452"/>
      <c r="Q23" s="453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51" t="s">
        <v>50</v>
      </c>
      <c r="C37" s="452"/>
      <c r="D37" s="452"/>
      <c r="E37" s="452"/>
      <c r="F37" s="452"/>
      <c r="G37" s="452"/>
      <c r="H37" s="452"/>
      <c r="I37" s="452"/>
      <c r="J37" s="453"/>
      <c r="K37" s="451" t="s">
        <v>53</v>
      </c>
      <c r="L37" s="452"/>
      <c r="M37" s="452"/>
      <c r="N37" s="452"/>
      <c r="O37" s="452"/>
      <c r="P37" s="452"/>
      <c r="Q37" s="453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51" t="s">
        <v>50</v>
      </c>
      <c r="C53" s="452"/>
      <c r="D53" s="452"/>
      <c r="E53" s="452"/>
      <c r="F53" s="452"/>
      <c r="G53" s="452"/>
      <c r="H53" s="452"/>
      <c r="I53" s="452"/>
      <c r="J53" s="452"/>
      <c r="K53" s="452"/>
      <c r="L53" s="453"/>
      <c r="M53" s="451" t="s">
        <v>53</v>
      </c>
      <c r="N53" s="452"/>
      <c r="O53" s="452"/>
      <c r="P53" s="452"/>
      <c r="Q53" s="452"/>
      <c r="R53" s="452"/>
      <c r="S53" s="453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51" t="s">
        <v>50</v>
      </c>
      <c r="C68" s="452"/>
      <c r="D68" s="452"/>
      <c r="E68" s="452"/>
      <c r="F68" s="452"/>
      <c r="G68" s="452"/>
      <c r="H68" s="452"/>
      <c r="I68" s="452"/>
      <c r="J68" s="452"/>
      <c r="K68" s="452"/>
      <c r="L68" s="453"/>
      <c r="M68" s="451" t="s">
        <v>53</v>
      </c>
      <c r="N68" s="452"/>
      <c r="O68" s="452"/>
      <c r="P68" s="452"/>
      <c r="Q68" s="452"/>
      <c r="R68" s="452"/>
      <c r="S68" s="452"/>
      <c r="T68" s="452"/>
      <c r="U68" s="453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51" t="s">
        <v>50</v>
      </c>
      <c r="C82" s="452"/>
      <c r="D82" s="452"/>
      <c r="E82" s="452"/>
      <c r="F82" s="452"/>
      <c r="G82" s="452"/>
      <c r="H82" s="452"/>
      <c r="I82" s="452"/>
      <c r="J82" s="452"/>
      <c r="K82" s="452"/>
      <c r="L82" s="453"/>
      <c r="M82" s="451" t="s">
        <v>53</v>
      </c>
      <c r="N82" s="452"/>
      <c r="O82" s="452"/>
      <c r="P82" s="452"/>
      <c r="Q82" s="452"/>
      <c r="R82" s="452"/>
      <c r="S82" s="452"/>
      <c r="T82" s="452"/>
      <c r="U82" s="453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51" t="s">
        <v>50</v>
      </c>
      <c r="C96" s="452"/>
      <c r="D96" s="452"/>
      <c r="E96" s="452"/>
      <c r="F96" s="452"/>
      <c r="G96" s="452"/>
      <c r="H96" s="452"/>
      <c r="I96" s="452"/>
      <c r="J96" s="452"/>
      <c r="K96" s="452"/>
      <c r="L96" s="453"/>
      <c r="M96" s="451" t="s">
        <v>53</v>
      </c>
      <c r="N96" s="452"/>
      <c r="O96" s="452"/>
      <c r="P96" s="452"/>
      <c r="Q96" s="452"/>
      <c r="R96" s="452"/>
      <c r="S96" s="452"/>
      <c r="T96" s="452"/>
      <c r="U96" s="453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51" t="s">
        <v>50</v>
      </c>
      <c r="C110" s="452"/>
      <c r="D110" s="452"/>
      <c r="E110" s="452"/>
      <c r="F110" s="452"/>
      <c r="G110" s="452"/>
      <c r="H110" s="452"/>
      <c r="I110" s="452"/>
      <c r="J110" s="452"/>
      <c r="K110" s="452"/>
      <c r="L110" s="453"/>
      <c r="M110" s="451" t="s">
        <v>53</v>
      </c>
      <c r="N110" s="452"/>
      <c r="O110" s="452"/>
      <c r="P110" s="452"/>
      <c r="Q110" s="452"/>
      <c r="R110" s="452"/>
      <c r="S110" s="452"/>
      <c r="T110" s="452"/>
      <c r="U110" s="453"/>
      <c r="V110" s="297" t="s">
        <v>55</v>
      </c>
      <c r="Z110" s="454" t="s">
        <v>81</v>
      </c>
      <c r="AA110" s="454"/>
      <c r="AB110" s="386"/>
      <c r="AC110" s="454" t="s">
        <v>82</v>
      </c>
      <c r="AD110" s="454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51" t="s">
        <v>50</v>
      </c>
      <c r="C126" s="452"/>
      <c r="D126" s="452"/>
      <c r="E126" s="452"/>
      <c r="F126" s="452"/>
      <c r="G126" s="452"/>
      <c r="H126" s="452"/>
      <c r="I126" s="452"/>
      <c r="J126" s="452"/>
      <c r="K126" s="452"/>
      <c r="L126" s="452"/>
      <c r="M126" s="453"/>
      <c r="N126" s="451" t="s">
        <v>53</v>
      </c>
      <c r="O126" s="452"/>
      <c r="P126" s="452"/>
      <c r="Q126" s="452"/>
      <c r="R126" s="452"/>
      <c r="S126" s="452"/>
      <c r="T126" s="452"/>
      <c r="U126" s="452"/>
      <c r="V126" s="453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51" t="s">
        <v>50</v>
      </c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3"/>
      <c r="N140" s="451" t="s">
        <v>53</v>
      </c>
      <c r="O140" s="452"/>
      <c r="P140" s="452"/>
      <c r="Q140" s="452"/>
      <c r="R140" s="452"/>
      <c r="S140" s="452"/>
      <c r="T140" s="452"/>
      <c r="U140" s="452"/>
      <c r="V140" s="453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51" t="s">
        <v>50</v>
      </c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3"/>
      <c r="N154" s="451" t="s">
        <v>53</v>
      </c>
      <c r="O154" s="452"/>
      <c r="P154" s="452"/>
      <c r="Q154" s="452"/>
      <c r="R154" s="452"/>
      <c r="S154" s="452"/>
      <c r="T154" s="452"/>
      <c r="U154" s="452"/>
      <c r="V154" s="453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51" t="s">
        <v>50</v>
      </c>
      <c r="C168" s="452"/>
      <c r="D168" s="452"/>
      <c r="E168" s="452"/>
      <c r="F168" s="452"/>
      <c r="G168" s="452"/>
      <c r="H168" s="452"/>
      <c r="I168" s="452"/>
      <c r="J168" s="452"/>
      <c r="K168" s="452"/>
      <c r="L168" s="452"/>
      <c r="M168" s="453"/>
      <c r="N168" s="451" t="s">
        <v>53</v>
      </c>
      <c r="O168" s="452"/>
      <c r="P168" s="452"/>
      <c r="Q168" s="452"/>
      <c r="R168" s="452"/>
      <c r="S168" s="452"/>
      <c r="T168" s="452"/>
      <c r="U168" s="452"/>
      <c r="V168" s="453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51" t="s">
        <v>50</v>
      </c>
      <c r="C184" s="452"/>
      <c r="D184" s="452"/>
      <c r="E184" s="452"/>
      <c r="F184" s="452"/>
      <c r="G184" s="452"/>
      <c r="H184" s="452"/>
      <c r="I184" s="452"/>
      <c r="J184" s="452"/>
      <c r="K184" s="452"/>
      <c r="L184" s="452"/>
      <c r="M184" s="452"/>
      <c r="N184" s="452"/>
      <c r="O184" s="453"/>
      <c r="P184" s="451" t="s">
        <v>53</v>
      </c>
      <c r="Q184" s="452"/>
      <c r="R184" s="452"/>
      <c r="S184" s="452"/>
      <c r="T184" s="452"/>
      <c r="U184" s="452"/>
      <c r="V184" s="452"/>
      <c r="W184" s="452"/>
      <c r="X184" s="453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51" t="s">
        <v>50</v>
      </c>
      <c r="C198" s="452"/>
      <c r="D198" s="452"/>
      <c r="E198" s="452"/>
      <c r="F198" s="452"/>
      <c r="G198" s="452"/>
      <c r="H198" s="452"/>
      <c r="I198" s="452"/>
      <c r="J198" s="452"/>
      <c r="K198" s="452"/>
      <c r="L198" s="452"/>
      <c r="M198" s="452"/>
      <c r="N198" s="452"/>
      <c r="O198" s="453"/>
      <c r="P198" s="451" t="s">
        <v>53</v>
      </c>
      <c r="Q198" s="452"/>
      <c r="R198" s="452"/>
      <c r="S198" s="452"/>
      <c r="T198" s="452"/>
      <c r="U198" s="452"/>
      <c r="V198" s="452"/>
      <c r="W198" s="452"/>
      <c r="X198" s="453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51" t="s">
        <v>50</v>
      </c>
      <c r="C212" s="452"/>
      <c r="D212" s="452"/>
      <c r="E212" s="452"/>
      <c r="F212" s="452"/>
      <c r="G212" s="452"/>
      <c r="H212" s="452"/>
      <c r="I212" s="452"/>
      <c r="J212" s="452"/>
      <c r="K212" s="452"/>
      <c r="L212" s="452"/>
      <c r="M212" s="452"/>
      <c r="N212" s="452"/>
      <c r="O212" s="453"/>
      <c r="P212" s="451" t="s">
        <v>53</v>
      </c>
      <c r="Q212" s="452"/>
      <c r="R212" s="452"/>
      <c r="S212" s="452"/>
      <c r="T212" s="452"/>
      <c r="U212" s="452"/>
      <c r="V212" s="452"/>
      <c r="W212" s="452"/>
      <c r="X212" s="453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51" t="s">
        <v>50</v>
      </c>
      <c r="C226" s="452"/>
      <c r="D226" s="452"/>
      <c r="E226" s="452"/>
      <c r="F226" s="452"/>
      <c r="G226" s="452"/>
      <c r="H226" s="452"/>
      <c r="I226" s="452"/>
      <c r="J226" s="452"/>
      <c r="K226" s="452"/>
      <c r="L226" s="452"/>
      <c r="M226" s="452"/>
      <c r="N226" s="452"/>
      <c r="O226" s="453"/>
      <c r="P226" s="451" t="s">
        <v>53</v>
      </c>
      <c r="Q226" s="452"/>
      <c r="R226" s="452"/>
      <c r="S226" s="452"/>
      <c r="T226" s="452"/>
      <c r="U226" s="452"/>
      <c r="V226" s="452"/>
      <c r="W226" s="452"/>
      <c r="X226" s="453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51" t="s">
        <v>50</v>
      </c>
      <c r="C240" s="452"/>
      <c r="D240" s="452"/>
      <c r="E240" s="452"/>
      <c r="F240" s="452"/>
      <c r="G240" s="452"/>
      <c r="H240" s="452"/>
      <c r="I240" s="452"/>
      <c r="J240" s="452"/>
      <c r="K240" s="452"/>
      <c r="L240" s="452"/>
      <c r="M240" s="452"/>
      <c r="N240" s="452"/>
      <c r="O240" s="453"/>
      <c r="P240" s="451" t="s">
        <v>53</v>
      </c>
      <c r="Q240" s="452"/>
      <c r="R240" s="452"/>
      <c r="S240" s="452"/>
      <c r="T240" s="452"/>
      <c r="U240" s="452"/>
      <c r="V240" s="452"/>
      <c r="W240" s="452"/>
      <c r="X240" s="453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51" t="s">
        <v>50</v>
      </c>
      <c r="C254" s="452"/>
      <c r="D254" s="452"/>
      <c r="E254" s="452"/>
      <c r="F254" s="452"/>
      <c r="G254" s="452"/>
      <c r="H254" s="452"/>
      <c r="I254" s="452"/>
      <c r="J254" s="452"/>
      <c r="K254" s="452"/>
      <c r="L254" s="452"/>
      <c r="M254" s="452"/>
      <c r="N254" s="452"/>
      <c r="O254" s="453"/>
      <c r="P254" s="451" t="s">
        <v>53</v>
      </c>
      <c r="Q254" s="452"/>
      <c r="R254" s="452"/>
      <c r="S254" s="452"/>
      <c r="T254" s="452"/>
      <c r="U254" s="452"/>
      <c r="V254" s="452"/>
      <c r="W254" s="452"/>
      <c r="X254" s="453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35" customFormat="1" x14ac:dyDescent="0.2"/>
    <row r="269" spans="1:29" s="417" customFormat="1" ht="13.5" thickBot="1" x14ac:dyDescent="0.25">
      <c r="B269" s="417">
        <v>93.5</v>
      </c>
      <c r="C269" s="417">
        <v>92</v>
      </c>
      <c r="D269" s="417">
        <v>91</v>
      </c>
      <c r="E269" s="417">
        <v>91</v>
      </c>
      <c r="F269" s="417">
        <v>90</v>
      </c>
      <c r="G269" s="417">
        <v>89.5</v>
      </c>
      <c r="H269" s="417">
        <v>89</v>
      </c>
      <c r="I269" s="417">
        <v>89</v>
      </c>
      <c r="J269" s="417">
        <v>88.5</v>
      </c>
      <c r="K269" s="417">
        <v>88</v>
      </c>
      <c r="L269" s="417">
        <v>87.5</v>
      </c>
      <c r="M269" s="417">
        <v>94.5</v>
      </c>
      <c r="N269" s="417">
        <v>94</v>
      </c>
      <c r="O269" s="417">
        <v>92</v>
      </c>
      <c r="P269" s="417">
        <v>91</v>
      </c>
      <c r="Q269" s="417">
        <v>90</v>
      </c>
      <c r="R269" s="417">
        <v>89</v>
      </c>
      <c r="S269" s="417">
        <v>87.5</v>
      </c>
      <c r="T269" s="417">
        <v>87.5</v>
      </c>
    </row>
    <row r="270" spans="1:29" s="416" customFormat="1" ht="13.5" thickBot="1" x14ac:dyDescent="0.25">
      <c r="A270" s="300" t="s">
        <v>109</v>
      </c>
      <c r="B270" s="451" t="s">
        <v>110</v>
      </c>
      <c r="C270" s="452"/>
      <c r="D270" s="453"/>
      <c r="E270" s="451" t="s">
        <v>111</v>
      </c>
      <c r="F270" s="452"/>
      <c r="G270" s="452"/>
      <c r="H270" s="452"/>
      <c r="I270" s="452"/>
      <c r="J270" s="452"/>
      <c r="K270" s="452"/>
      <c r="L270" s="453"/>
      <c r="M270" s="451" t="s">
        <v>53</v>
      </c>
      <c r="N270" s="452"/>
      <c r="O270" s="452"/>
      <c r="P270" s="452"/>
      <c r="Q270" s="452"/>
      <c r="R270" s="452"/>
      <c r="S270" s="452"/>
      <c r="T270" s="453"/>
      <c r="U270" s="329" t="s">
        <v>55</v>
      </c>
      <c r="Y270" s="416" t="s">
        <v>54</v>
      </c>
      <c r="Z270" s="416" t="s">
        <v>28</v>
      </c>
    </row>
    <row r="271" spans="1:29" s="416" customFormat="1" x14ac:dyDescent="0.2">
      <c r="A271" s="226" t="s">
        <v>54</v>
      </c>
      <c r="B271" s="251">
        <v>1</v>
      </c>
      <c r="C271" s="252">
        <v>2</v>
      </c>
      <c r="D271" s="432">
        <v>3</v>
      </c>
      <c r="E271" s="251">
        <v>4</v>
      </c>
      <c r="F271" s="252">
        <v>5</v>
      </c>
      <c r="G271" s="252">
        <v>6</v>
      </c>
      <c r="H271" s="252">
        <v>7</v>
      </c>
      <c r="I271" s="252">
        <v>8</v>
      </c>
      <c r="J271" s="252">
        <v>9</v>
      </c>
      <c r="K271" s="252">
        <v>10</v>
      </c>
      <c r="L271" s="432">
        <v>11</v>
      </c>
      <c r="M271" s="251">
        <v>12</v>
      </c>
      <c r="N271" s="252">
        <v>13</v>
      </c>
      <c r="O271" s="252">
        <v>14</v>
      </c>
      <c r="P271" s="252">
        <v>1</v>
      </c>
      <c r="Q271" s="252">
        <v>2</v>
      </c>
      <c r="R271" s="252">
        <v>3</v>
      </c>
      <c r="S271" s="252">
        <v>4</v>
      </c>
      <c r="T271" s="432">
        <v>5</v>
      </c>
      <c r="U271" s="418"/>
      <c r="Y271" s="416">
        <v>1</v>
      </c>
      <c r="Z271" s="416">
        <v>98.5</v>
      </c>
      <c r="AA271" s="416">
        <v>100.5</v>
      </c>
    </row>
    <row r="272" spans="1:29" s="416" customFormat="1" x14ac:dyDescent="0.2">
      <c r="A272" s="226" t="s">
        <v>2</v>
      </c>
      <c r="B272" s="254">
        <v>1</v>
      </c>
      <c r="C272" s="349">
        <v>2</v>
      </c>
      <c r="D272" s="431">
        <v>3</v>
      </c>
      <c r="E272" s="254">
        <v>1</v>
      </c>
      <c r="F272" s="349">
        <v>2</v>
      </c>
      <c r="G272" s="255">
        <v>3</v>
      </c>
      <c r="H272" s="256">
        <v>4</v>
      </c>
      <c r="I272" s="255">
        <v>5</v>
      </c>
      <c r="J272" s="393">
        <v>6</v>
      </c>
      <c r="K272" s="394">
        <v>7</v>
      </c>
      <c r="L272" s="405">
        <v>8</v>
      </c>
      <c r="M272" s="254">
        <v>1</v>
      </c>
      <c r="N272" s="349">
        <v>2</v>
      </c>
      <c r="O272" s="255">
        <v>3</v>
      </c>
      <c r="P272" s="256">
        <v>4</v>
      </c>
      <c r="Q272" s="255">
        <v>5</v>
      </c>
      <c r="R272" s="393">
        <v>6</v>
      </c>
      <c r="S272" s="394">
        <v>7</v>
      </c>
      <c r="T272" s="405">
        <v>8</v>
      </c>
      <c r="U272" s="419" t="s">
        <v>0</v>
      </c>
      <c r="Y272" s="416">
        <v>2</v>
      </c>
      <c r="Z272" s="416">
        <v>98</v>
      </c>
      <c r="AA272" s="416">
        <v>99</v>
      </c>
    </row>
    <row r="273" spans="1:29" s="416" customFormat="1" x14ac:dyDescent="0.2">
      <c r="A273" s="307" t="s">
        <v>3</v>
      </c>
      <c r="B273" s="258">
        <v>2130</v>
      </c>
      <c r="C273" s="259">
        <v>2130</v>
      </c>
      <c r="D273" s="260">
        <v>2130</v>
      </c>
      <c r="E273" s="258">
        <v>2130</v>
      </c>
      <c r="F273" s="259">
        <v>2130</v>
      </c>
      <c r="G273" s="259">
        <v>2130</v>
      </c>
      <c r="H273" s="259">
        <v>2130</v>
      </c>
      <c r="I273" s="259">
        <v>2130</v>
      </c>
      <c r="J273" s="259">
        <v>2130</v>
      </c>
      <c r="K273" s="259">
        <v>2130</v>
      </c>
      <c r="L273" s="260">
        <v>2130</v>
      </c>
      <c r="M273" s="258">
        <v>2130</v>
      </c>
      <c r="N273" s="259">
        <v>2130</v>
      </c>
      <c r="O273" s="259">
        <v>2130</v>
      </c>
      <c r="P273" s="259">
        <v>2130</v>
      </c>
      <c r="Q273" s="259">
        <v>2130</v>
      </c>
      <c r="R273" s="259">
        <v>2130</v>
      </c>
      <c r="S273" s="259">
        <v>2130</v>
      </c>
      <c r="T273" s="260">
        <v>2130</v>
      </c>
      <c r="U273" s="420">
        <v>2130</v>
      </c>
      <c r="Y273" s="416">
        <v>3</v>
      </c>
      <c r="Z273" s="416">
        <v>97.5</v>
      </c>
      <c r="AA273" s="416">
        <v>98</v>
      </c>
    </row>
    <row r="274" spans="1:29" s="416" customFormat="1" x14ac:dyDescent="0.2">
      <c r="A274" s="310" t="s">
        <v>6</v>
      </c>
      <c r="B274" s="263">
        <v>2149.1666666666665</v>
      </c>
      <c r="C274" s="264">
        <v>2110.8510638297871</v>
      </c>
      <c r="D274" s="265">
        <v>2179.6363636363635</v>
      </c>
      <c r="E274" s="263">
        <v>1935.7142857142858</v>
      </c>
      <c r="F274" s="264">
        <v>2043.5185185185185</v>
      </c>
      <c r="G274" s="264">
        <v>2115.6666666666665</v>
      </c>
      <c r="H274" s="264">
        <v>2184.9253731343283</v>
      </c>
      <c r="I274" s="264">
        <v>2217.6363636363635</v>
      </c>
      <c r="J274" s="264">
        <v>2264</v>
      </c>
      <c r="K274" s="264">
        <v>2343.3333333333335</v>
      </c>
      <c r="L274" s="265">
        <v>2408</v>
      </c>
      <c r="M274" s="263">
        <v>1970.3703703703704</v>
      </c>
      <c r="N274" s="264">
        <v>2054.6</v>
      </c>
      <c r="O274" s="264">
        <v>2127.68115942029</v>
      </c>
      <c r="P274" s="264">
        <v>2191.7543859649122</v>
      </c>
      <c r="Q274" s="264">
        <v>2237.7358490566039</v>
      </c>
      <c r="R274" s="264">
        <v>2270.6896551724139</v>
      </c>
      <c r="S274" s="264">
        <v>2341.3157894736842</v>
      </c>
      <c r="T274" s="265">
        <v>2423.3928571428573</v>
      </c>
      <c r="U274" s="421">
        <v>2197.6677667766776</v>
      </c>
      <c r="Y274" s="416">
        <v>4</v>
      </c>
      <c r="Z274" s="416">
        <v>97</v>
      </c>
    </row>
    <row r="275" spans="1:29" s="416" customFormat="1" x14ac:dyDescent="0.2">
      <c r="A275" s="226" t="s">
        <v>7</v>
      </c>
      <c r="B275" s="267">
        <v>62.5</v>
      </c>
      <c r="C275" s="268">
        <v>95.744680851063833</v>
      </c>
      <c r="D275" s="269">
        <v>87.272727272727266</v>
      </c>
      <c r="E275" s="267">
        <v>100</v>
      </c>
      <c r="F275" s="268">
        <v>100</v>
      </c>
      <c r="G275" s="268">
        <v>100</v>
      </c>
      <c r="H275" s="268">
        <v>100</v>
      </c>
      <c r="I275" s="268">
        <v>100</v>
      </c>
      <c r="J275" s="268">
        <v>100</v>
      </c>
      <c r="K275" s="268">
        <v>100</v>
      </c>
      <c r="L275" s="269">
        <v>97.142857142857139</v>
      </c>
      <c r="M275" s="267">
        <v>100</v>
      </c>
      <c r="N275" s="268">
        <v>100</v>
      </c>
      <c r="O275" s="268">
        <v>100</v>
      </c>
      <c r="P275" s="268">
        <v>100</v>
      </c>
      <c r="Q275" s="268">
        <v>100</v>
      </c>
      <c r="R275" s="268">
        <v>100</v>
      </c>
      <c r="S275" s="268">
        <v>100</v>
      </c>
      <c r="T275" s="269">
        <v>100</v>
      </c>
      <c r="U275" s="422">
        <v>90.099009900990097</v>
      </c>
      <c r="W275" s="227"/>
    </row>
    <row r="276" spans="1:29" s="416" customFormat="1" x14ac:dyDescent="0.2">
      <c r="A276" s="226" t="s">
        <v>8</v>
      </c>
      <c r="B276" s="271">
        <v>8.9147286657016725E-2</v>
      </c>
      <c r="C276" s="272">
        <v>5.7416030408025578E-2</v>
      </c>
      <c r="D276" s="273">
        <v>6.0796219711003435E-2</v>
      </c>
      <c r="E276" s="271">
        <v>4.2899753887331957E-2</v>
      </c>
      <c r="F276" s="272">
        <v>2.5879643150807569E-2</v>
      </c>
      <c r="G276" s="272">
        <v>2.392083784398473E-2</v>
      </c>
      <c r="H276" s="272">
        <v>2.397656106432295E-2</v>
      </c>
      <c r="I276" s="272">
        <v>1.6086248708282524E-2</v>
      </c>
      <c r="J276" s="272">
        <v>2.0001893636916013E-2</v>
      </c>
      <c r="K276" s="272">
        <v>1.646633983327201E-2</v>
      </c>
      <c r="L276" s="273">
        <v>3.0139972030924583E-2</v>
      </c>
      <c r="M276" s="271">
        <v>4.1126341879408057E-2</v>
      </c>
      <c r="N276" s="272">
        <v>2.5462287674956154E-2</v>
      </c>
      <c r="O276" s="272">
        <v>2.1532608834017707E-2</v>
      </c>
      <c r="P276" s="272">
        <v>1.8785140846823662E-2</v>
      </c>
      <c r="Q276" s="272">
        <v>1.8570814343654065E-2</v>
      </c>
      <c r="R276" s="272">
        <v>2.1819316696322883E-2</v>
      </c>
      <c r="S276" s="272">
        <v>1.7912145935719017E-2</v>
      </c>
      <c r="T276" s="273">
        <v>3.4003203423742814E-2</v>
      </c>
      <c r="U276" s="423">
        <v>6.2905211370802377E-2</v>
      </c>
      <c r="W276" s="227"/>
    </row>
    <row r="277" spans="1:29" s="416" customFormat="1" x14ac:dyDescent="0.2">
      <c r="A277" s="310" t="s">
        <v>1</v>
      </c>
      <c r="B277" s="275">
        <f>B274/B273*100-100</f>
        <v>0.89984350547729264</v>
      </c>
      <c r="C277" s="276">
        <f t="shared" ref="C277:E277" si="107">C274/C273*100-100</f>
        <v>-0.89901108780343009</v>
      </c>
      <c r="D277" s="277">
        <f t="shared" si="107"/>
        <v>2.3303457106273981</v>
      </c>
      <c r="E277" s="275">
        <f t="shared" si="107"/>
        <v>-9.1213950368879892</v>
      </c>
      <c r="F277" s="276">
        <f>F274/F273*100-100</f>
        <v>-4.0601634498348034</v>
      </c>
      <c r="G277" s="276">
        <f t="shared" ref="G277:O277" si="108">G274/G273*100-100</f>
        <v>-0.67292644757434061</v>
      </c>
      <c r="H277" s="276">
        <f t="shared" si="108"/>
        <v>2.5786560156961542</v>
      </c>
      <c r="I277" s="276">
        <f t="shared" si="108"/>
        <v>4.1143832693128388</v>
      </c>
      <c r="J277" s="276">
        <f t="shared" si="108"/>
        <v>6.2910798122065756</v>
      </c>
      <c r="K277" s="276">
        <f t="shared" si="108"/>
        <v>10.015649452269187</v>
      </c>
      <c r="L277" s="277">
        <f t="shared" si="108"/>
        <v>13.051643192488257</v>
      </c>
      <c r="M277" s="275">
        <f t="shared" si="108"/>
        <v>-7.4943488089027994</v>
      </c>
      <c r="N277" s="276">
        <f t="shared" si="108"/>
        <v>-3.5399061032863983</v>
      </c>
      <c r="O277" s="276">
        <f t="shared" si="108"/>
        <v>-0.10886575491596773</v>
      </c>
      <c r="P277" s="276">
        <f>P274/P273*100-100</f>
        <v>2.8992669467095027</v>
      </c>
      <c r="Q277" s="276">
        <f t="shared" ref="Q277:U277" si="109">Q274/Q273*100-100</f>
        <v>5.058021082469665</v>
      </c>
      <c r="R277" s="276">
        <f t="shared" si="109"/>
        <v>6.6051481301602877</v>
      </c>
      <c r="S277" s="276">
        <f t="shared" si="109"/>
        <v>9.9209290832715595</v>
      </c>
      <c r="T277" s="277">
        <f t="shared" si="109"/>
        <v>13.774312541918192</v>
      </c>
      <c r="U277" s="424">
        <f t="shared" si="109"/>
        <v>3.1768904589989404</v>
      </c>
      <c r="W277" s="227"/>
      <c r="Y277" s="434" t="s">
        <v>113</v>
      </c>
    </row>
    <row r="278" spans="1:29" s="416" customFormat="1" ht="13.5" thickBot="1" x14ac:dyDescent="0.25">
      <c r="A278" s="429" t="s">
        <v>27</v>
      </c>
      <c r="B278" s="280">
        <f t="shared" ref="B278:T278" si="110">B274-B258</f>
        <v>147.87634408602139</v>
      </c>
      <c r="C278" s="281">
        <f t="shared" si="110"/>
        <v>110.39651837524161</v>
      </c>
      <c r="D278" s="282">
        <f t="shared" si="110"/>
        <v>182.4935064935064</v>
      </c>
      <c r="E278" s="280">
        <f t="shared" si="110"/>
        <v>-142.28571428571422</v>
      </c>
      <c r="F278" s="281">
        <f t="shared" si="110"/>
        <v>41.518518518518476</v>
      </c>
      <c r="G278" s="281">
        <f t="shared" si="110"/>
        <v>89.666666666666515</v>
      </c>
      <c r="H278" s="281">
        <f t="shared" si="110"/>
        <v>160.30998851894378</v>
      </c>
      <c r="I278" s="281">
        <f t="shared" si="110"/>
        <v>190.63636363636351</v>
      </c>
      <c r="J278" s="281">
        <f t="shared" si="110"/>
        <v>226.1052631578948</v>
      </c>
      <c r="K278" s="281">
        <f t="shared" si="110"/>
        <v>268.07017543859683</v>
      </c>
      <c r="L278" s="282">
        <f t="shared" si="110"/>
        <v>416.61111111111109</v>
      </c>
      <c r="M278" s="280">
        <f t="shared" si="110"/>
        <v>-91.688453159041273</v>
      </c>
      <c r="N278" s="281">
        <f t="shared" si="110"/>
        <v>71.457142857142799</v>
      </c>
      <c r="O278" s="281">
        <f t="shared" si="110"/>
        <v>59.681159420289987</v>
      </c>
      <c r="P278" s="281">
        <f t="shared" si="110"/>
        <v>145.25438596491222</v>
      </c>
      <c r="Q278" s="281">
        <f t="shared" si="110"/>
        <v>318.68823000898487</v>
      </c>
      <c r="R278" s="281">
        <f t="shared" si="110"/>
        <v>259.16423144360033</v>
      </c>
      <c r="S278" s="281">
        <f t="shared" si="110"/>
        <v>339.92690058479525</v>
      </c>
      <c r="T278" s="282">
        <f t="shared" si="110"/>
        <v>441.23069498069526</v>
      </c>
      <c r="U278" s="425">
        <f>U274-Y258</f>
        <v>180.13758016855468</v>
      </c>
      <c r="W278" s="227"/>
      <c r="Y278" s="433" t="s">
        <v>112</v>
      </c>
    </row>
    <row r="279" spans="1:29" s="416" customFormat="1" x14ac:dyDescent="0.2">
      <c r="A279" s="430" t="s">
        <v>51</v>
      </c>
      <c r="B279" s="285"/>
      <c r="C279" s="286"/>
      <c r="D279" s="287"/>
      <c r="E279" s="285"/>
      <c r="F279" s="286"/>
      <c r="G279" s="286"/>
      <c r="H279" s="286"/>
      <c r="I279" s="286"/>
      <c r="J279" s="286"/>
      <c r="K279" s="286"/>
      <c r="L279" s="287"/>
      <c r="M279" s="285"/>
      <c r="N279" s="286"/>
      <c r="O279" s="286"/>
      <c r="P279" s="286"/>
      <c r="Q279" s="286"/>
      <c r="R279" s="286"/>
      <c r="S279" s="286"/>
      <c r="T279" s="287"/>
      <c r="U279" s="426">
        <v>12126</v>
      </c>
      <c r="V279" s="227" t="s">
        <v>56</v>
      </c>
      <c r="W279" s="289">
        <f>Y263-U279</f>
        <v>24</v>
      </c>
      <c r="X279" s="290">
        <f>W279/Y263</f>
        <v>1.9753086419753087E-3</v>
      </c>
      <c r="Y279" s="356" t="s">
        <v>114</v>
      </c>
    </row>
    <row r="280" spans="1:29" s="416" customFormat="1" x14ac:dyDescent="0.2">
      <c r="A280" s="324" t="s">
        <v>28</v>
      </c>
      <c r="B280" s="244"/>
      <c r="C280" s="242"/>
      <c r="D280" s="245"/>
      <c r="E280" s="244">
        <v>98.5</v>
      </c>
      <c r="F280" s="242">
        <v>97.5</v>
      </c>
      <c r="G280" s="242">
        <v>96.5</v>
      </c>
      <c r="H280" s="242">
        <v>96</v>
      </c>
      <c r="I280" s="242">
        <v>95.5</v>
      </c>
      <c r="J280" s="242">
        <v>95</v>
      </c>
      <c r="K280" s="242">
        <v>94</v>
      </c>
      <c r="L280" s="245">
        <v>93.5</v>
      </c>
      <c r="M280" s="244">
        <v>102</v>
      </c>
      <c r="N280" s="242">
        <v>101.5</v>
      </c>
      <c r="O280" s="242">
        <v>99</v>
      </c>
      <c r="P280" s="242">
        <v>98</v>
      </c>
      <c r="Q280" s="242">
        <v>96.5</v>
      </c>
      <c r="R280" s="242">
        <v>95.5</v>
      </c>
      <c r="S280" s="242">
        <v>93.5</v>
      </c>
      <c r="T280" s="245">
        <v>93.5</v>
      </c>
      <c r="U280" s="427"/>
      <c r="V280" s="227" t="s">
        <v>57</v>
      </c>
      <c r="W280" s="227">
        <v>90.19</v>
      </c>
    </row>
    <row r="281" spans="1:29" s="416" customFormat="1" ht="13.5" thickBot="1" x14ac:dyDescent="0.25">
      <c r="A281" s="327" t="s">
        <v>26</v>
      </c>
      <c r="B281" s="246">
        <f>B280-B269</f>
        <v>-93.5</v>
      </c>
      <c r="C281" s="243">
        <f t="shared" ref="C281:T281" si="111">C280-C269</f>
        <v>-92</v>
      </c>
      <c r="D281" s="247">
        <f t="shared" si="111"/>
        <v>-91</v>
      </c>
      <c r="E281" s="246">
        <f t="shared" si="111"/>
        <v>7.5</v>
      </c>
      <c r="F281" s="243">
        <f t="shared" si="111"/>
        <v>7.5</v>
      </c>
      <c r="G281" s="243">
        <f t="shared" si="111"/>
        <v>7</v>
      </c>
      <c r="H281" s="243">
        <f t="shared" si="111"/>
        <v>7</v>
      </c>
      <c r="I281" s="243">
        <f t="shared" si="111"/>
        <v>6.5</v>
      </c>
      <c r="J281" s="243">
        <f t="shared" si="111"/>
        <v>6.5</v>
      </c>
      <c r="K281" s="243">
        <f t="shared" si="111"/>
        <v>6</v>
      </c>
      <c r="L281" s="247">
        <f t="shared" si="111"/>
        <v>6</v>
      </c>
      <c r="M281" s="246">
        <f t="shared" si="111"/>
        <v>7.5</v>
      </c>
      <c r="N281" s="243">
        <f t="shared" si="111"/>
        <v>7.5</v>
      </c>
      <c r="O281" s="243">
        <f t="shared" si="111"/>
        <v>7</v>
      </c>
      <c r="P281" s="243">
        <f t="shared" si="111"/>
        <v>7</v>
      </c>
      <c r="Q281" s="243">
        <f t="shared" si="111"/>
        <v>6.5</v>
      </c>
      <c r="R281" s="243">
        <f t="shared" si="111"/>
        <v>6.5</v>
      </c>
      <c r="S281" s="243">
        <f t="shared" si="111"/>
        <v>6</v>
      </c>
      <c r="T281" s="247">
        <f t="shared" si="111"/>
        <v>6</v>
      </c>
      <c r="U281" s="428"/>
      <c r="V281" s="227" t="s">
        <v>26</v>
      </c>
      <c r="W281" s="362">
        <f>W280-AA264</f>
        <v>6.730000000000004</v>
      </c>
    </row>
    <row r="282" spans="1:29" x14ac:dyDescent="0.2">
      <c r="B282" s="417"/>
      <c r="C282" s="417"/>
      <c r="D282" s="417"/>
      <c r="E282" s="417"/>
      <c r="F282" s="417">
        <v>97.5</v>
      </c>
      <c r="G282" s="417"/>
      <c r="H282" s="417"/>
      <c r="I282" s="417"/>
      <c r="J282" s="417"/>
      <c r="K282" s="417"/>
      <c r="L282" s="417"/>
      <c r="M282" s="239">
        <v>102</v>
      </c>
      <c r="N282" s="417">
        <v>101.5</v>
      </c>
      <c r="O282" s="417"/>
      <c r="P282" s="417">
        <v>98</v>
      </c>
      <c r="Q282" s="417"/>
      <c r="R282" s="417"/>
      <c r="S282" s="417"/>
      <c r="T282" s="417"/>
    </row>
    <row r="283" spans="1:29" x14ac:dyDescent="0.2">
      <c r="C283" s="435"/>
      <c r="D283" s="435"/>
      <c r="E283" s="435"/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5"/>
      <c r="S283" s="435"/>
      <c r="T283" s="435"/>
    </row>
    <row r="284" spans="1:29" s="436" customFormat="1" ht="13.5" thickBot="1" x14ac:dyDescent="0.25">
      <c r="B284" s="436">
        <v>100.5</v>
      </c>
      <c r="C284" s="436">
        <v>99</v>
      </c>
      <c r="D284" s="436">
        <v>98</v>
      </c>
      <c r="E284" s="436">
        <v>97</v>
      </c>
      <c r="F284" s="436">
        <v>97.5</v>
      </c>
      <c r="G284" s="436">
        <v>96.5</v>
      </c>
      <c r="H284" s="436">
        <v>96</v>
      </c>
      <c r="I284" s="436">
        <v>95.5</v>
      </c>
      <c r="J284" s="436">
        <v>95</v>
      </c>
      <c r="K284" s="436">
        <v>94</v>
      </c>
      <c r="L284" s="436">
        <v>93.5</v>
      </c>
      <c r="M284" s="436">
        <v>102</v>
      </c>
      <c r="N284" s="436">
        <v>101.5</v>
      </c>
      <c r="O284" s="436">
        <v>99</v>
      </c>
      <c r="P284" s="436">
        <v>98</v>
      </c>
      <c r="Q284" s="436">
        <v>96.5</v>
      </c>
      <c r="R284" s="436">
        <v>95.5</v>
      </c>
      <c r="S284" s="436">
        <v>93.5</v>
      </c>
      <c r="T284" s="436">
        <v>93.5</v>
      </c>
    </row>
    <row r="285" spans="1:29" s="436" customFormat="1" ht="13.5" thickBot="1" x14ac:dyDescent="0.25">
      <c r="A285" s="300" t="s">
        <v>116</v>
      </c>
      <c r="B285" s="451" t="s">
        <v>110</v>
      </c>
      <c r="C285" s="452"/>
      <c r="D285" s="452"/>
      <c r="E285" s="453"/>
      <c r="F285" s="451" t="s">
        <v>111</v>
      </c>
      <c r="G285" s="452"/>
      <c r="H285" s="452"/>
      <c r="I285" s="452"/>
      <c r="J285" s="452"/>
      <c r="K285" s="452"/>
      <c r="L285" s="453"/>
      <c r="M285" s="451" t="s">
        <v>53</v>
      </c>
      <c r="N285" s="452"/>
      <c r="O285" s="452"/>
      <c r="P285" s="452"/>
      <c r="Q285" s="452"/>
      <c r="R285" s="452"/>
      <c r="S285" s="452"/>
      <c r="T285" s="453"/>
      <c r="U285" s="329" t="s">
        <v>55</v>
      </c>
      <c r="Y285" s="438"/>
      <c r="Z285" s="438"/>
      <c r="AA285" s="438"/>
      <c r="AB285" s="438"/>
      <c r="AC285" s="438"/>
    </row>
    <row r="286" spans="1:29" s="436" customFormat="1" x14ac:dyDescent="0.2">
      <c r="A286" s="226" t="s">
        <v>54</v>
      </c>
      <c r="B286" s="251">
        <v>1</v>
      </c>
      <c r="C286" s="439"/>
      <c r="D286" s="252">
        <v>2</v>
      </c>
      <c r="E286" s="432">
        <v>3</v>
      </c>
      <c r="F286" s="251">
        <v>4</v>
      </c>
      <c r="G286" s="252">
        <v>5</v>
      </c>
      <c r="H286" s="252">
        <v>6</v>
      </c>
      <c r="I286" s="252">
        <v>7</v>
      </c>
      <c r="J286" s="252">
        <v>8</v>
      </c>
      <c r="K286" s="252">
        <v>9</v>
      </c>
      <c r="L286" s="252">
        <v>10</v>
      </c>
      <c r="M286" s="251">
        <v>12</v>
      </c>
      <c r="N286" s="252">
        <v>13</v>
      </c>
      <c r="O286" s="252">
        <v>14</v>
      </c>
      <c r="P286" s="252">
        <v>1</v>
      </c>
      <c r="Q286" s="252">
        <v>2</v>
      </c>
      <c r="R286" s="252">
        <v>3</v>
      </c>
      <c r="S286" s="252">
        <v>4</v>
      </c>
      <c r="T286" s="432">
        <v>5</v>
      </c>
      <c r="U286" s="418"/>
      <c r="Y286" s="438"/>
      <c r="Z286" s="438"/>
      <c r="AA286" s="438"/>
      <c r="AB286" s="438"/>
      <c r="AC286" s="438"/>
    </row>
    <row r="287" spans="1:29" s="436" customFormat="1" x14ac:dyDescent="0.2">
      <c r="A287" s="226" t="s">
        <v>2</v>
      </c>
      <c r="B287" s="254">
        <v>1</v>
      </c>
      <c r="C287" s="349">
        <v>2</v>
      </c>
      <c r="D287" s="255">
        <v>3</v>
      </c>
      <c r="E287" s="256">
        <v>4</v>
      </c>
      <c r="F287" s="254">
        <v>1</v>
      </c>
      <c r="G287" s="349">
        <v>2</v>
      </c>
      <c r="H287" s="255">
        <v>3</v>
      </c>
      <c r="I287" s="256">
        <v>4</v>
      </c>
      <c r="J287" s="255">
        <v>5</v>
      </c>
      <c r="K287" s="393">
        <v>6</v>
      </c>
      <c r="L287" s="394">
        <v>7</v>
      </c>
      <c r="M287" s="254">
        <v>1</v>
      </c>
      <c r="N287" s="349">
        <v>2</v>
      </c>
      <c r="O287" s="255">
        <v>3</v>
      </c>
      <c r="P287" s="256">
        <v>4</v>
      </c>
      <c r="Q287" s="255">
        <v>5</v>
      </c>
      <c r="R287" s="393">
        <v>6</v>
      </c>
      <c r="S287" s="394">
        <v>7</v>
      </c>
      <c r="T287" s="405">
        <v>8</v>
      </c>
      <c r="U287" s="419" t="s">
        <v>0</v>
      </c>
      <c r="Y287" s="438"/>
      <c r="Z287" s="438"/>
      <c r="AA287" s="438"/>
      <c r="AB287" s="438"/>
      <c r="AC287" s="438"/>
    </row>
    <row r="288" spans="1:29" s="436" customFormat="1" x14ac:dyDescent="0.2">
      <c r="A288" s="307" t="s">
        <v>3</v>
      </c>
      <c r="B288" s="258">
        <v>2290</v>
      </c>
      <c r="C288" s="440">
        <v>2290</v>
      </c>
      <c r="D288" s="259">
        <v>2290</v>
      </c>
      <c r="E288" s="260">
        <v>2290</v>
      </c>
      <c r="F288" s="258">
        <v>2290</v>
      </c>
      <c r="G288" s="259">
        <v>2290</v>
      </c>
      <c r="H288" s="259">
        <v>2290</v>
      </c>
      <c r="I288" s="259">
        <v>2290</v>
      </c>
      <c r="J288" s="259">
        <v>2290</v>
      </c>
      <c r="K288" s="259">
        <v>2290</v>
      </c>
      <c r="L288" s="259">
        <v>2290</v>
      </c>
      <c r="M288" s="258">
        <v>2290</v>
      </c>
      <c r="N288" s="259">
        <v>2290</v>
      </c>
      <c r="O288" s="259">
        <v>2290</v>
      </c>
      <c r="P288" s="259">
        <v>2290</v>
      </c>
      <c r="Q288" s="259">
        <v>2290</v>
      </c>
      <c r="R288" s="259">
        <v>2290</v>
      </c>
      <c r="S288" s="259">
        <v>2290</v>
      </c>
      <c r="T288" s="260">
        <v>2290</v>
      </c>
      <c r="U288" s="420">
        <v>2290</v>
      </c>
      <c r="Y288" s="438"/>
      <c r="Z288" s="438"/>
      <c r="AA288" s="438"/>
      <c r="AB288" s="438"/>
      <c r="AC288" s="438"/>
    </row>
    <row r="289" spans="1:29" s="436" customFormat="1" x14ac:dyDescent="0.2">
      <c r="A289" s="310" t="s">
        <v>6</v>
      </c>
      <c r="B289" s="263">
        <v>2081.6666666666665</v>
      </c>
      <c r="C289" s="441">
        <v>2184.8571428571427</v>
      </c>
      <c r="D289" s="264">
        <v>2309.5238095238096</v>
      </c>
      <c r="E289" s="265">
        <v>2439.795918367347</v>
      </c>
      <c r="F289" s="263">
        <v>2204.6153846153848</v>
      </c>
      <c r="G289" s="264">
        <v>2309.8387096774195</v>
      </c>
      <c r="H289" s="264">
        <v>2361.969696969697</v>
      </c>
      <c r="I289" s="264">
        <v>2396.6666666666665</v>
      </c>
      <c r="J289" s="264">
        <v>2427.5</v>
      </c>
      <c r="K289" s="264">
        <v>2496.6666666666665</v>
      </c>
      <c r="L289" s="264">
        <v>2524</v>
      </c>
      <c r="M289" s="263">
        <v>2228.8461538461538</v>
      </c>
      <c r="N289" s="264">
        <v>2238.4</v>
      </c>
      <c r="O289" s="264">
        <v>2299.3333333333335</v>
      </c>
      <c r="P289" s="264">
        <v>2334.6153846153848</v>
      </c>
      <c r="Q289" s="264">
        <v>2374.4827586206898</v>
      </c>
      <c r="R289" s="264">
        <v>2390.7228915662649</v>
      </c>
      <c r="S289" s="264">
        <v>2477.8947368421054</v>
      </c>
      <c r="T289" s="265">
        <v>2494.4897959183672</v>
      </c>
      <c r="U289" s="421">
        <v>2355.0484391819159</v>
      </c>
      <c r="Y289" s="438"/>
      <c r="Z289" s="438"/>
      <c r="AA289" s="438"/>
      <c r="AB289" s="438"/>
      <c r="AC289" s="438"/>
    </row>
    <row r="290" spans="1:29" s="436" customFormat="1" x14ac:dyDescent="0.2">
      <c r="A290" s="226" t="s">
        <v>7</v>
      </c>
      <c r="B290" s="267">
        <v>83.333333333333329</v>
      </c>
      <c r="C290" s="442">
        <v>97.142857142857139</v>
      </c>
      <c r="D290" s="268">
        <v>100</v>
      </c>
      <c r="E290" s="269">
        <v>100</v>
      </c>
      <c r="F290" s="267">
        <v>100</v>
      </c>
      <c r="G290" s="268">
        <v>100</v>
      </c>
      <c r="H290" s="268">
        <v>100</v>
      </c>
      <c r="I290" s="268">
        <v>100</v>
      </c>
      <c r="J290" s="268">
        <v>100</v>
      </c>
      <c r="K290" s="268">
        <v>100</v>
      </c>
      <c r="L290" s="268">
        <v>100</v>
      </c>
      <c r="M290" s="267">
        <v>96.15384615384616</v>
      </c>
      <c r="N290" s="268">
        <v>100</v>
      </c>
      <c r="O290" s="268">
        <v>100</v>
      </c>
      <c r="P290" s="268">
        <v>100</v>
      </c>
      <c r="Q290" s="268">
        <v>100</v>
      </c>
      <c r="R290" s="268">
        <v>100</v>
      </c>
      <c r="S290" s="268">
        <v>100</v>
      </c>
      <c r="T290" s="269">
        <v>100</v>
      </c>
      <c r="U290" s="422">
        <v>94.833153928955866</v>
      </c>
      <c r="W290" s="227"/>
      <c r="Y290" s="438"/>
      <c r="Z290" s="438"/>
      <c r="AA290" s="438"/>
      <c r="AB290" s="438"/>
      <c r="AC290" s="438"/>
    </row>
    <row r="291" spans="1:29" s="436" customFormat="1" x14ac:dyDescent="0.2">
      <c r="A291" s="226" t="s">
        <v>8</v>
      </c>
      <c r="B291" s="271">
        <v>5.4095103063599263E-2</v>
      </c>
      <c r="C291" s="443">
        <v>3.0129984702623788E-2</v>
      </c>
      <c r="D291" s="272">
        <v>2.6353871009102692E-2</v>
      </c>
      <c r="E291" s="273">
        <v>4.1901057332552775E-2</v>
      </c>
      <c r="F291" s="271">
        <v>3.5050233621145489E-2</v>
      </c>
      <c r="G291" s="272">
        <v>2.546446260950256E-2</v>
      </c>
      <c r="H291" s="272">
        <v>2.5049611872766348E-2</v>
      </c>
      <c r="I291" s="272">
        <v>2.5221146196886184E-2</v>
      </c>
      <c r="J291" s="272">
        <v>2.1818052935888392E-2</v>
      </c>
      <c r="K291" s="272">
        <v>2.2907995289214653E-2</v>
      </c>
      <c r="L291" s="272">
        <v>2.8489440488629326E-2</v>
      </c>
      <c r="M291" s="271">
        <v>4.2460558417526391E-2</v>
      </c>
      <c r="N291" s="272">
        <v>2.904011102898009E-2</v>
      </c>
      <c r="O291" s="272">
        <v>2.8228517286599454E-2</v>
      </c>
      <c r="P291" s="272">
        <v>2.8453074436884666E-2</v>
      </c>
      <c r="Q291" s="272">
        <v>2.6127485954323605E-2</v>
      </c>
      <c r="R291" s="272">
        <v>2.5544756450730201E-2</v>
      </c>
      <c r="S291" s="272">
        <v>2.5693911986349509E-2</v>
      </c>
      <c r="T291" s="273">
        <v>2.4673089830647664E-2</v>
      </c>
      <c r="U291" s="423">
        <v>5.108944743653332E-2</v>
      </c>
      <c r="W291" s="227"/>
      <c r="Y291" s="438"/>
      <c r="Z291" s="438"/>
      <c r="AA291" s="438"/>
      <c r="AB291" s="438"/>
      <c r="AC291" s="438"/>
    </row>
    <row r="292" spans="1:29" s="436" customFormat="1" x14ac:dyDescent="0.2">
      <c r="A292" s="310" t="s">
        <v>1</v>
      </c>
      <c r="B292" s="275">
        <f>B289/B288*100-100</f>
        <v>-9.0975254730713289</v>
      </c>
      <c r="C292" s="276">
        <f t="shared" ref="C292:F292" si="112">C289/C288*100-100</f>
        <v>-4.5913911416094919</v>
      </c>
      <c r="D292" s="276">
        <f t="shared" si="112"/>
        <v>0.85256810147640749</v>
      </c>
      <c r="E292" s="277">
        <f t="shared" si="112"/>
        <v>6.5413064789234596</v>
      </c>
      <c r="F292" s="275">
        <f t="shared" si="112"/>
        <v>-3.7285858246556813</v>
      </c>
      <c r="G292" s="276">
        <f>G289/G288*100-100</f>
        <v>0.86631919988731454</v>
      </c>
      <c r="H292" s="276">
        <f t="shared" ref="H292:O292" si="113">H289/H288*100-100</f>
        <v>3.142781527061004</v>
      </c>
      <c r="I292" s="276">
        <f t="shared" si="113"/>
        <v>4.6579330422125196</v>
      </c>
      <c r="J292" s="276">
        <f t="shared" si="113"/>
        <v>6.0043668122270617</v>
      </c>
      <c r="K292" s="276">
        <f t="shared" si="113"/>
        <v>9.0247452692867398</v>
      </c>
      <c r="L292" s="276">
        <f t="shared" si="113"/>
        <v>10.21834061135371</v>
      </c>
      <c r="M292" s="275">
        <f t="shared" si="113"/>
        <v>-2.6704736311723138</v>
      </c>
      <c r="N292" s="276">
        <f t="shared" si="113"/>
        <v>-2.2532751091703034</v>
      </c>
      <c r="O292" s="276">
        <f t="shared" si="113"/>
        <v>0.40756914119359067</v>
      </c>
      <c r="P292" s="276">
        <f>P289/P288*100-100</f>
        <v>1.9482700705408149</v>
      </c>
      <c r="Q292" s="276">
        <f t="shared" ref="Q292:U292" si="114">Q289/Q288*100-100</f>
        <v>3.689203433217898</v>
      </c>
      <c r="R292" s="276">
        <f t="shared" si="114"/>
        <v>4.3983795443783862</v>
      </c>
      <c r="S292" s="276">
        <f t="shared" si="114"/>
        <v>8.2050103424500236</v>
      </c>
      <c r="T292" s="277">
        <f t="shared" si="114"/>
        <v>8.9296854112824064</v>
      </c>
      <c r="U292" s="424">
        <f t="shared" si="114"/>
        <v>2.8405431957168474</v>
      </c>
      <c r="W292" s="227"/>
      <c r="Y292" s="385"/>
      <c r="Z292" s="438"/>
      <c r="AA292" s="438"/>
      <c r="AB292" s="438"/>
      <c r="AC292" s="438"/>
    </row>
    <row r="293" spans="1:29" s="436" customFormat="1" ht="13.5" thickBot="1" x14ac:dyDescent="0.25">
      <c r="A293" s="429" t="s">
        <v>27</v>
      </c>
      <c r="B293" s="280">
        <f t="shared" ref="B293" si="115">B289-B272</f>
        <v>2080.6666666666665</v>
      </c>
      <c r="C293" s="281">
        <f>C289-B272</f>
        <v>2183.8571428571427</v>
      </c>
      <c r="D293" s="281">
        <f>D289-C272</f>
        <v>2307.5238095238096</v>
      </c>
      <c r="E293" s="282">
        <f>E289-D272</f>
        <v>2436.795918367347</v>
      </c>
      <c r="F293" s="280">
        <f>F289-E274</f>
        <v>268.90109890109898</v>
      </c>
      <c r="G293" s="281">
        <f t="shared" ref="G293:L293" si="116">G289-F274</f>
        <v>266.32019115890103</v>
      </c>
      <c r="H293" s="281">
        <f t="shared" si="116"/>
        <v>246.30303030303048</v>
      </c>
      <c r="I293" s="281">
        <f t="shared" si="116"/>
        <v>211.7412935323382</v>
      </c>
      <c r="J293" s="281">
        <f t="shared" si="116"/>
        <v>209.86363636363649</v>
      </c>
      <c r="K293" s="281">
        <f t="shared" si="116"/>
        <v>232.66666666666652</v>
      </c>
      <c r="L293" s="281">
        <f t="shared" si="116"/>
        <v>180.66666666666652</v>
      </c>
      <c r="M293" s="280">
        <f t="shared" ref="M293:U293" si="117">M289-M274</f>
        <v>258.47578347578337</v>
      </c>
      <c r="N293" s="281">
        <f t="shared" si="117"/>
        <v>183.80000000000018</v>
      </c>
      <c r="O293" s="281">
        <f t="shared" si="117"/>
        <v>171.6521739130435</v>
      </c>
      <c r="P293" s="281">
        <f t="shared" si="117"/>
        <v>142.86099865047254</v>
      </c>
      <c r="Q293" s="281">
        <f t="shared" si="117"/>
        <v>136.74690956408585</v>
      </c>
      <c r="R293" s="281">
        <f t="shared" si="117"/>
        <v>120.03323639385098</v>
      </c>
      <c r="S293" s="281">
        <f t="shared" si="117"/>
        <v>136.57894736842127</v>
      </c>
      <c r="T293" s="282">
        <f t="shared" si="117"/>
        <v>71.096938775509898</v>
      </c>
      <c r="U293" s="425">
        <f t="shared" si="117"/>
        <v>157.38067240523833</v>
      </c>
      <c r="W293" s="227"/>
      <c r="Y293" s="385"/>
      <c r="Z293" s="438"/>
      <c r="AA293" s="438"/>
      <c r="AB293" s="438"/>
      <c r="AC293" s="438"/>
    </row>
    <row r="294" spans="1:29" s="436" customFormat="1" x14ac:dyDescent="0.2">
      <c r="A294" s="430" t="s">
        <v>51</v>
      </c>
      <c r="B294" s="285">
        <v>285</v>
      </c>
      <c r="C294" s="444">
        <v>453</v>
      </c>
      <c r="D294" s="286">
        <v>556</v>
      </c>
      <c r="E294" s="287">
        <v>606</v>
      </c>
      <c r="F294" s="285">
        <v>703</v>
      </c>
      <c r="G294" s="286">
        <v>811</v>
      </c>
      <c r="H294" s="286">
        <v>894</v>
      </c>
      <c r="I294" s="286">
        <v>735</v>
      </c>
      <c r="J294" s="286">
        <v>609</v>
      </c>
      <c r="K294" s="286">
        <v>608</v>
      </c>
      <c r="L294" s="286">
        <v>510</v>
      </c>
      <c r="M294" s="285">
        <v>369</v>
      </c>
      <c r="N294" s="286">
        <v>684</v>
      </c>
      <c r="O294" s="286">
        <v>861</v>
      </c>
      <c r="P294" s="286">
        <v>770</v>
      </c>
      <c r="Q294" s="286">
        <v>708</v>
      </c>
      <c r="R294" s="286">
        <v>789</v>
      </c>
      <c r="S294" s="286">
        <v>504</v>
      </c>
      <c r="T294" s="287">
        <v>669</v>
      </c>
      <c r="U294" s="426">
        <f>SUM(B294:T294)</f>
        <v>12124</v>
      </c>
      <c r="V294" s="227" t="s">
        <v>56</v>
      </c>
      <c r="W294" s="289">
        <f>U279-U294</f>
        <v>2</v>
      </c>
      <c r="X294" s="290">
        <f>W294/U279</f>
        <v>1.6493485073396007E-4</v>
      </c>
      <c r="Y294" s="385"/>
      <c r="Z294" s="438"/>
      <c r="AA294" s="438"/>
      <c r="AB294" s="438"/>
      <c r="AC294" s="438"/>
    </row>
    <row r="295" spans="1:29" s="436" customFormat="1" x14ac:dyDescent="0.2">
      <c r="A295" s="324" t="s">
        <v>28</v>
      </c>
      <c r="B295" s="244">
        <v>106</v>
      </c>
      <c r="C295" s="445">
        <v>104</v>
      </c>
      <c r="D295" s="242">
        <v>103</v>
      </c>
      <c r="E295" s="245">
        <v>101.5</v>
      </c>
      <c r="F295" s="244">
        <v>102.5</v>
      </c>
      <c r="G295" s="242">
        <v>101</v>
      </c>
      <c r="H295" s="242">
        <v>100.5</v>
      </c>
      <c r="I295" s="242">
        <v>100</v>
      </c>
      <c r="J295" s="242">
        <v>99.5</v>
      </c>
      <c r="K295" s="242">
        <v>98.5</v>
      </c>
      <c r="L295" s="242">
        <v>98</v>
      </c>
      <c r="M295" s="244">
        <v>106.5</v>
      </c>
      <c r="N295" s="242">
        <v>106</v>
      </c>
      <c r="O295" s="242">
        <v>103.5</v>
      </c>
      <c r="P295" s="242">
        <v>103</v>
      </c>
      <c r="Q295" s="242">
        <v>101.5</v>
      </c>
      <c r="R295" s="242">
        <v>100.5</v>
      </c>
      <c r="S295" s="242">
        <v>98.5</v>
      </c>
      <c r="T295" s="245">
        <v>98.5</v>
      </c>
      <c r="U295" s="427"/>
      <c r="V295" s="227" t="s">
        <v>57</v>
      </c>
      <c r="W295" s="227">
        <v>96.68</v>
      </c>
      <c r="Y295" s="438"/>
      <c r="Z295" s="438"/>
      <c r="AA295" s="438"/>
      <c r="AB295" s="438"/>
      <c r="AC295" s="438"/>
    </row>
    <row r="296" spans="1:29" s="436" customFormat="1" ht="13.5" thickBot="1" x14ac:dyDescent="0.25">
      <c r="A296" s="327" t="s">
        <v>26</v>
      </c>
      <c r="B296" s="246">
        <f>B295-B284</f>
        <v>5.5</v>
      </c>
      <c r="C296" s="243">
        <f t="shared" ref="C296:T296" si="118">C295-C284</f>
        <v>5</v>
      </c>
      <c r="D296" s="243">
        <f t="shared" si="118"/>
        <v>5</v>
      </c>
      <c r="E296" s="247">
        <f t="shared" si="118"/>
        <v>4.5</v>
      </c>
      <c r="F296" s="246">
        <f t="shared" si="118"/>
        <v>5</v>
      </c>
      <c r="G296" s="243">
        <f t="shared" si="118"/>
        <v>4.5</v>
      </c>
      <c r="H296" s="243">
        <f t="shared" si="118"/>
        <v>4.5</v>
      </c>
      <c r="I296" s="243">
        <f t="shared" si="118"/>
        <v>4.5</v>
      </c>
      <c r="J296" s="243">
        <f t="shared" si="118"/>
        <v>4.5</v>
      </c>
      <c r="K296" s="243">
        <f t="shared" si="118"/>
        <v>4.5</v>
      </c>
      <c r="L296" s="243">
        <f t="shared" si="118"/>
        <v>4.5</v>
      </c>
      <c r="M296" s="246">
        <f t="shared" si="118"/>
        <v>4.5</v>
      </c>
      <c r="N296" s="243">
        <f t="shared" si="118"/>
        <v>4.5</v>
      </c>
      <c r="O296" s="243">
        <f t="shared" si="118"/>
        <v>4.5</v>
      </c>
      <c r="P296" s="243">
        <f t="shared" si="118"/>
        <v>5</v>
      </c>
      <c r="Q296" s="243">
        <f t="shared" si="118"/>
        <v>5</v>
      </c>
      <c r="R296" s="243">
        <f t="shared" si="118"/>
        <v>5</v>
      </c>
      <c r="S296" s="243">
        <f t="shared" si="118"/>
        <v>5</v>
      </c>
      <c r="T296" s="247">
        <f t="shared" si="118"/>
        <v>5</v>
      </c>
      <c r="U296" s="428"/>
      <c r="V296" s="227" t="s">
        <v>26</v>
      </c>
      <c r="W296" s="362">
        <f>W295-W280</f>
        <v>6.4900000000000091</v>
      </c>
    </row>
    <row r="297" spans="1:29" x14ac:dyDescent="0.2">
      <c r="C297" s="437"/>
      <c r="D297" s="437"/>
      <c r="E297" s="437"/>
      <c r="F297" s="437"/>
      <c r="G297" s="437"/>
      <c r="H297" s="437"/>
      <c r="I297" s="437"/>
      <c r="J297" s="437"/>
      <c r="K297" s="437"/>
      <c r="L297" s="437"/>
      <c r="M297" s="437"/>
      <c r="N297" s="437"/>
      <c r="O297" s="437"/>
      <c r="P297" s="437"/>
      <c r="Q297" s="437"/>
      <c r="R297" s="437"/>
      <c r="S297" s="437"/>
      <c r="T297" s="437"/>
      <c r="U297" s="437"/>
    </row>
  </sheetData>
  <mergeCells count="45">
    <mergeCell ref="P212:X212"/>
    <mergeCell ref="B270:D270"/>
    <mergeCell ref="E270:L270"/>
    <mergeCell ref="M270:T270"/>
    <mergeCell ref="B254:O254"/>
    <mergeCell ref="P254:X254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Z110:AA110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M53:S53"/>
    <mergeCell ref="B53:L53"/>
    <mergeCell ref="F285:L285"/>
    <mergeCell ref="M285:T285"/>
    <mergeCell ref="B285:E285"/>
    <mergeCell ref="B96:L96"/>
    <mergeCell ref="M96:U96"/>
    <mergeCell ref="B168:M168"/>
    <mergeCell ref="N168:V168"/>
    <mergeCell ref="P184:X184"/>
    <mergeCell ref="B184:O184"/>
    <mergeCell ref="B198:O198"/>
    <mergeCell ref="P198:X198"/>
    <mergeCell ref="B240:O240"/>
    <mergeCell ref="P240:X240"/>
    <mergeCell ref="B226:O226"/>
    <mergeCell ref="P226:X226"/>
    <mergeCell ref="B212:O2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2021-09-03T16:06:32Z</dcterms:modified>
</cp:coreProperties>
</file>