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0DFA81F3-F980-4D91-B710-6B163BC82EA7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D324" i="248" l="1"/>
  <c r="C324" i="248"/>
  <c r="B324" i="248"/>
  <c r="D292" i="251" l="1"/>
  <c r="C292" i="251"/>
  <c r="B292" i="251"/>
  <c r="T324" i="248"/>
  <c r="S324" i="248"/>
  <c r="Q324" i="248"/>
  <c r="N324" i="248"/>
  <c r="L324" i="248"/>
  <c r="K324" i="248"/>
  <c r="I324" i="248"/>
  <c r="F324" i="248"/>
  <c r="U324" i="248"/>
  <c r="R324" i="248"/>
  <c r="P324" i="248"/>
  <c r="O324" i="248"/>
  <c r="M324" i="248"/>
  <c r="J324" i="248"/>
  <c r="H324" i="248"/>
  <c r="G324" i="248"/>
  <c r="E324" i="248"/>
  <c r="C321" i="248" l="1"/>
  <c r="C320" i="248"/>
  <c r="G318" i="250" l="1"/>
  <c r="F318" i="250"/>
  <c r="D318" i="250"/>
  <c r="C318" i="250"/>
  <c r="B318" i="250"/>
  <c r="I292" i="251"/>
  <c r="G290" i="251"/>
  <c r="I290" i="251" s="1"/>
  <c r="J290" i="251" s="1"/>
  <c r="G289" i="251"/>
  <c r="D289" i="251"/>
  <c r="C289" i="251"/>
  <c r="B289" i="251"/>
  <c r="G288" i="251"/>
  <c r="D288" i="251"/>
  <c r="C288" i="251"/>
  <c r="B288" i="251"/>
  <c r="K318" i="250"/>
  <c r="H318" i="250"/>
  <c r="E318" i="250"/>
  <c r="I316" i="250"/>
  <c r="K316" i="250" s="1"/>
  <c r="L316" i="250" s="1"/>
  <c r="I315" i="250"/>
  <c r="H315" i="250"/>
  <c r="G315" i="250"/>
  <c r="F315" i="250"/>
  <c r="E315" i="250"/>
  <c r="D315" i="250"/>
  <c r="C315" i="250"/>
  <c r="B315" i="250"/>
  <c r="I314" i="250"/>
  <c r="H314" i="250"/>
  <c r="G314" i="250"/>
  <c r="F314" i="250"/>
  <c r="E314" i="250"/>
  <c r="D314" i="250"/>
  <c r="C314" i="250"/>
  <c r="B314" i="250"/>
  <c r="I292" i="249"/>
  <c r="E292" i="249"/>
  <c r="D292" i="249"/>
  <c r="C292" i="249"/>
  <c r="B292" i="249"/>
  <c r="G290" i="249"/>
  <c r="I290" i="249" s="1"/>
  <c r="J290" i="249" s="1"/>
  <c r="G289" i="249"/>
  <c r="F289" i="249"/>
  <c r="E289" i="249"/>
  <c r="D289" i="249"/>
  <c r="C289" i="249"/>
  <c r="B289" i="249"/>
  <c r="G288" i="249"/>
  <c r="E288" i="249"/>
  <c r="D288" i="249"/>
  <c r="C288" i="249"/>
  <c r="B288" i="249"/>
  <c r="X324" i="248"/>
  <c r="V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B321" i="248"/>
  <c r="V320" i="248"/>
  <c r="U320" i="248"/>
  <c r="T320" i="248"/>
  <c r="S320" i="248"/>
  <c r="R320" i="248"/>
  <c r="Q320" i="248"/>
  <c r="P320" i="248"/>
  <c r="O320" i="248"/>
  <c r="N320" i="248"/>
  <c r="M320" i="248"/>
  <c r="L320" i="248"/>
  <c r="K320" i="248"/>
  <c r="J320" i="248"/>
  <c r="I320" i="248"/>
  <c r="H320" i="248"/>
  <c r="G320" i="248"/>
  <c r="F320" i="248"/>
  <c r="E320" i="248"/>
  <c r="D320" i="248"/>
  <c r="B320" i="248"/>
  <c r="V307" i="248" l="1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I279" i="251" l="1"/>
  <c r="D279" i="251"/>
  <c r="C279" i="251"/>
  <c r="B279" i="251"/>
  <c r="G277" i="251"/>
  <c r="G276" i="251"/>
  <c r="D276" i="251"/>
  <c r="C276" i="251"/>
  <c r="B276" i="251"/>
  <c r="G275" i="251"/>
  <c r="D275" i="251"/>
  <c r="C275" i="251"/>
  <c r="B275" i="251"/>
  <c r="K304" i="250"/>
  <c r="H304" i="250"/>
  <c r="G304" i="250"/>
  <c r="F304" i="250"/>
  <c r="E304" i="250"/>
  <c r="D304" i="250"/>
  <c r="C304" i="250"/>
  <c r="B304" i="250"/>
  <c r="I302" i="250"/>
  <c r="I301" i="250"/>
  <c r="H301" i="250"/>
  <c r="G301" i="250"/>
  <c r="F301" i="250"/>
  <c r="E301" i="250"/>
  <c r="D301" i="250"/>
  <c r="C301" i="250"/>
  <c r="B301" i="250"/>
  <c r="I300" i="250"/>
  <c r="H300" i="250"/>
  <c r="G300" i="250"/>
  <c r="F300" i="250"/>
  <c r="E300" i="250"/>
  <c r="D300" i="250"/>
  <c r="C300" i="250"/>
  <c r="B300" i="250"/>
  <c r="I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E275" i="249"/>
  <c r="D275" i="249"/>
  <c r="C275" i="249"/>
  <c r="B275" i="249"/>
  <c r="U310" i="248"/>
  <c r="T310" i="248"/>
  <c r="S310" i="248"/>
  <c r="R310" i="248"/>
  <c r="Q310" i="248"/>
  <c r="P310" i="248"/>
  <c r="O310" i="248"/>
  <c r="N310" i="248"/>
  <c r="M310" i="248"/>
  <c r="L310" i="248"/>
  <c r="K310" i="248"/>
  <c r="J310" i="248"/>
  <c r="I310" i="248"/>
  <c r="H310" i="248"/>
  <c r="G310" i="248"/>
  <c r="F310" i="248"/>
  <c r="E310" i="248"/>
  <c r="D310" i="248"/>
  <c r="C310" i="248"/>
  <c r="X310" i="248"/>
  <c r="V308" i="248"/>
  <c r="X322" i="248" s="1"/>
  <c r="Y322" i="248" s="1"/>
  <c r="V306" i="248"/>
  <c r="U306" i="248"/>
  <c r="T306" i="248"/>
  <c r="S306" i="248"/>
  <c r="R306" i="248"/>
  <c r="Q306" i="248"/>
  <c r="P306" i="248"/>
  <c r="O306" i="248"/>
  <c r="N306" i="248"/>
  <c r="M306" i="248"/>
  <c r="L306" i="248"/>
  <c r="K306" i="248"/>
  <c r="J306" i="248"/>
  <c r="I306" i="248"/>
  <c r="H306" i="248"/>
  <c r="G306" i="248"/>
  <c r="F306" i="248"/>
  <c r="E306" i="248"/>
  <c r="D306" i="248"/>
  <c r="C306" i="248"/>
  <c r="U296" i="248" l="1"/>
  <c r="T296" i="248"/>
  <c r="S296" i="248"/>
  <c r="R296" i="248"/>
  <c r="Q296" i="248"/>
  <c r="P296" i="248"/>
  <c r="O296" i="248"/>
  <c r="N296" i="248"/>
  <c r="M296" i="248"/>
  <c r="L296" i="248"/>
  <c r="K296" i="248"/>
  <c r="J296" i="248"/>
  <c r="I296" i="248"/>
  <c r="H296" i="248"/>
  <c r="G296" i="248"/>
  <c r="F296" i="248" l="1"/>
  <c r="E296" i="248"/>
  <c r="D296" i="248"/>
  <c r="C296" i="248"/>
  <c r="I266" i="251" l="1"/>
  <c r="D266" i="251"/>
  <c r="C266" i="251"/>
  <c r="B266" i="251"/>
  <c r="G264" i="251"/>
  <c r="G263" i="251"/>
  <c r="D263" i="251"/>
  <c r="C263" i="251"/>
  <c r="B263" i="251"/>
  <c r="G262" i="251"/>
  <c r="D262" i="251"/>
  <c r="C262" i="251"/>
  <c r="B262" i="251"/>
  <c r="K290" i="250"/>
  <c r="H290" i="250"/>
  <c r="G290" i="250"/>
  <c r="F290" i="250"/>
  <c r="E290" i="250"/>
  <c r="D290" i="250"/>
  <c r="C290" i="250"/>
  <c r="B290" i="250"/>
  <c r="I287" i="250"/>
  <c r="H287" i="250"/>
  <c r="G287" i="250"/>
  <c r="F287" i="250"/>
  <c r="E287" i="250"/>
  <c r="D287" i="250"/>
  <c r="C287" i="250"/>
  <c r="B287" i="250"/>
  <c r="I288" i="250"/>
  <c r="I286" i="250"/>
  <c r="H286" i="250"/>
  <c r="G286" i="250"/>
  <c r="F286" i="250"/>
  <c r="E286" i="250"/>
  <c r="D286" i="250"/>
  <c r="C286" i="250"/>
  <c r="B286" i="250"/>
  <c r="I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E262" i="249"/>
  <c r="D262" i="249"/>
  <c r="C262" i="249"/>
  <c r="B262" i="249"/>
  <c r="V294" i="248"/>
  <c r="X296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D293" i="248"/>
  <c r="D292" i="248"/>
  <c r="F293" i="248"/>
  <c r="E293" i="248"/>
  <c r="C293" i="248"/>
  <c r="V292" i="248"/>
  <c r="U292" i="248"/>
  <c r="T292" i="248"/>
  <c r="S292" i="248"/>
  <c r="R292" i="248"/>
  <c r="Q292" i="248"/>
  <c r="P292" i="248"/>
  <c r="O292" i="248"/>
  <c r="N292" i="248"/>
  <c r="M292" i="248"/>
  <c r="L292" i="248"/>
  <c r="K292" i="248"/>
  <c r="J292" i="248"/>
  <c r="I292" i="248"/>
  <c r="H292" i="248"/>
  <c r="G292" i="248"/>
  <c r="F292" i="248"/>
  <c r="E292" i="248"/>
  <c r="C292" i="248"/>
  <c r="K302" i="250" l="1"/>
  <c r="L302" i="250" s="1"/>
  <c r="I277" i="251"/>
  <c r="J277" i="251" s="1"/>
  <c r="I277" i="249"/>
  <c r="J277" i="249" s="1"/>
  <c r="X294" i="248"/>
  <c r="Y294" i="248" s="1"/>
  <c r="X308" i="248"/>
  <c r="Y308" i="248" s="1"/>
  <c r="H276" i="250"/>
  <c r="G276" i="250"/>
  <c r="F276" i="250"/>
  <c r="E276" i="250"/>
  <c r="D276" i="250"/>
  <c r="C276" i="250"/>
  <c r="B276" i="250"/>
  <c r="T281" i="248" l="1"/>
  <c r="S281" i="248"/>
  <c r="R281" i="248"/>
  <c r="Q281" i="248"/>
  <c r="P281" i="248"/>
  <c r="O281" i="248"/>
  <c r="N281" i="248"/>
  <c r="M281" i="248"/>
  <c r="L281" i="248"/>
  <c r="K281" i="248"/>
  <c r="J281" i="248"/>
  <c r="I281" i="248"/>
  <c r="H281" i="248"/>
  <c r="G281" i="248"/>
  <c r="F281" i="248"/>
  <c r="E281" i="248"/>
  <c r="D281" i="248"/>
  <c r="C281" i="248"/>
  <c r="B281" i="248"/>
  <c r="I253" i="251" l="1"/>
  <c r="D253" i="251"/>
  <c r="C253" i="251"/>
  <c r="B253" i="251"/>
  <c r="G251" i="251"/>
  <c r="G250" i="251"/>
  <c r="D250" i="251"/>
  <c r="C250" i="251"/>
  <c r="B250" i="251"/>
  <c r="G249" i="251"/>
  <c r="D249" i="251"/>
  <c r="C249" i="251"/>
  <c r="B249" i="251"/>
  <c r="K276" i="250"/>
  <c r="I274" i="250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E249" i="249"/>
  <c r="D249" i="249"/>
  <c r="C249" i="249"/>
  <c r="B249" i="249"/>
  <c r="W281" i="248"/>
  <c r="U278" i="248"/>
  <c r="T278" i="248"/>
  <c r="S278" i="248"/>
  <c r="R278" i="248"/>
  <c r="Q278" i="248"/>
  <c r="P278" i="248"/>
  <c r="O278" i="248"/>
  <c r="N278" i="248"/>
  <c r="M278" i="248"/>
  <c r="L278" i="248"/>
  <c r="K278" i="248"/>
  <c r="J278" i="248"/>
  <c r="I278" i="248"/>
  <c r="H278" i="248"/>
  <c r="G278" i="248"/>
  <c r="F278" i="248"/>
  <c r="E278" i="248"/>
  <c r="D278" i="248"/>
  <c r="C278" i="248"/>
  <c r="B278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K288" i="250" l="1"/>
  <c r="L288" i="250" s="1"/>
  <c r="I264" i="249"/>
  <c r="J264" i="249" s="1"/>
  <c r="I251" i="251"/>
  <c r="J251" i="251" s="1"/>
  <c r="I264" i="251"/>
  <c r="J264" i="251" s="1"/>
  <c r="I240" i="251"/>
  <c r="D240" i="251"/>
  <c r="C240" i="251"/>
  <c r="B240" i="251"/>
  <c r="G238" i="251"/>
  <c r="G237" i="251"/>
  <c r="D237" i="251"/>
  <c r="C237" i="251"/>
  <c r="B237" i="251"/>
  <c r="G236" i="251"/>
  <c r="D236" i="251"/>
  <c r="C236" i="251"/>
  <c r="B236" i="251"/>
  <c r="K261" i="250"/>
  <c r="H261" i="250"/>
  <c r="G261" i="250"/>
  <c r="F261" i="250"/>
  <c r="E261" i="250"/>
  <c r="D261" i="250"/>
  <c r="C261" i="250"/>
  <c r="B261" i="250"/>
  <c r="I259" i="250"/>
  <c r="I258" i="250"/>
  <c r="H258" i="250"/>
  <c r="G258" i="250"/>
  <c r="F258" i="250"/>
  <c r="E258" i="250"/>
  <c r="D258" i="250"/>
  <c r="C258" i="250"/>
  <c r="B258" i="250"/>
  <c r="I257" i="250"/>
  <c r="H257" i="250"/>
  <c r="G257" i="250"/>
  <c r="F257" i="250"/>
  <c r="E257" i="250"/>
  <c r="D257" i="250"/>
  <c r="C257" i="250"/>
  <c r="B257" i="250"/>
  <c r="I240" i="249"/>
  <c r="E240" i="249"/>
  <c r="D240" i="249"/>
  <c r="C240" i="249"/>
  <c r="B240" i="249"/>
  <c r="G238" i="249"/>
  <c r="I251" i="249" s="1"/>
  <c r="J251" i="249" s="1"/>
  <c r="G237" i="249"/>
  <c r="F237" i="249"/>
  <c r="E237" i="249"/>
  <c r="D237" i="249"/>
  <c r="C237" i="249"/>
  <c r="B237" i="249"/>
  <c r="G236" i="249"/>
  <c r="E236" i="249"/>
  <c r="D236" i="249"/>
  <c r="C236" i="249"/>
  <c r="B236" i="249"/>
  <c r="AA265" i="248"/>
  <c r="X265" i="248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Y263" i="248"/>
  <c r="W279" i="248" s="1"/>
  <c r="X279" i="248" s="1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1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38" i="251" l="1"/>
  <c r="J238" i="251" s="1"/>
  <c r="K274" i="250"/>
  <c r="L274" i="250" s="1"/>
  <c r="I227" i="251"/>
  <c r="D227" i="251"/>
  <c r="C227" i="251"/>
  <c r="B227" i="251"/>
  <c r="G225" i="251"/>
  <c r="G224" i="251"/>
  <c r="D224" i="251"/>
  <c r="C224" i="251"/>
  <c r="B224" i="251"/>
  <c r="G223" i="251"/>
  <c r="D223" i="251"/>
  <c r="C223" i="251"/>
  <c r="B223" i="251"/>
  <c r="K247" i="250"/>
  <c r="H247" i="250"/>
  <c r="G247" i="250"/>
  <c r="F247" i="250"/>
  <c r="E247" i="250"/>
  <c r="D247" i="250"/>
  <c r="C247" i="250"/>
  <c r="B247" i="250"/>
  <c r="I245" i="250"/>
  <c r="K259" i="250" s="1"/>
  <c r="L259" i="250" s="1"/>
  <c r="I244" i="250"/>
  <c r="H244" i="250"/>
  <c r="G244" i="250"/>
  <c r="F244" i="250"/>
  <c r="E244" i="250"/>
  <c r="D244" i="250"/>
  <c r="C244" i="250"/>
  <c r="B244" i="250"/>
  <c r="I243" i="250"/>
  <c r="H243" i="250"/>
  <c r="G243" i="250"/>
  <c r="F243" i="250"/>
  <c r="E243" i="250"/>
  <c r="D243" i="250"/>
  <c r="C243" i="250"/>
  <c r="B243" i="250"/>
  <c r="I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E223" i="249"/>
  <c r="D223" i="249"/>
  <c r="C223" i="249"/>
  <c r="B223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AA263" i="248" s="1"/>
  <c r="AB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I214" i="251" l="1"/>
  <c r="D214" i="251"/>
  <c r="C214" i="251"/>
  <c r="B214" i="251"/>
  <c r="G212" i="251"/>
  <c r="I225" i="251" s="1"/>
  <c r="J225" i="251" s="1"/>
  <c r="G211" i="251"/>
  <c r="D211" i="251"/>
  <c r="C211" i="251"/>
  <c r="B211" i="251"/>
  <c r="G210" i="251"/>
  <c r="D210" i="251"/>
  <c r="C210" i="251"/>
  <c r="B210" i="251"/>
  <c r="K233" i="250"/>
  <c r="H233" i="250"/>
  <c r="G233" i="250"/>
  <c r="F233" i="250"/>
  <c r="E233" i="250"/>
  <c r="D233" i="250"/>
  <c r="C233" i="250"/>
  <c r="B233" i="250"/>
  <c r="I231" i="250"/>
  <c r="I230" i="250"/>
  <c r="H230" i="250"/>
  <c r="G230" i="250"/>
  <c r="F230" i="250"/>
  <c r="E230" i="250"/>
  <c r="D230" i="250"/>
  <c r="C230" i="250"/>
  <c r="B230" i="250"/>
  <c r="I229" i="250"/>
  <c r="H229" i="250"/>
  <c r="G229" i="250"/>
  <c r="F229" i="250"/>
  <c r="E229" i="250"/>
  <c r="D229" i="250"/>
  <c r="C229" i="250"/>
  <c r="B229" i="250"/>
  <c r="I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E210" i="249"/>
  <c r="D210" i="249"/>
  <c r="C210" i="249"/>
  <c r="B210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AA249" i="248" s="1"/>
  <c r="AB249" i="248" s="1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I225" i="249" l="1"/>
  <c r="J225" i="249" s="1"/>
  <c r="K245" i="250"/>
  <c r="L245" i="250" s="1"/>
  <c r="I201" i="251"/>
  <c r="D201" i="251"/>
  <c r="C201" i="251"/>
  <c r="B201" i="251"/>
  <c r="G199" i="251"/>
  <c r="I212" i="251" s="1"/>
  <c r="J212" i="251" s="1"/>
  <c r="G198" i="251"/>
  <c r="D198" i="251"/>
  <c r="C198" i="251"/>
  <c r="B198" i="251"/>
  <c r="G197" i="251"/>
  <c r="D197" i="251"/>
  <c r="C197" i="251"/>
  <c r="B197" i="251"/>
  <c r="K219" i="250"/>
  <c r="H219" i="250"/>
  <c r="G219" i="250"/>
  <c r="F219" i="250"/>
  <c r="E219" i="250"/>
  <c r="D219" i="250"/>
  <c r="C219" i="250"/>
  <c r="B219" i="250"/>
  <c r="I217" i="250"/>
  <c r="K231" i="250" s="1"/>
  <c r="L231" i="250" s="1"/>
  <c r="I216" i="250"/>
  <c r="H216" i="250"/>
  <c r="G216" i="250"/>
  <c r="F216" i="250"/>
  <c r="E216" i="250"/>
  <c r="D216" i="250"/>
  <c r="C216" i="250"/>
  <c r="B216" i="250"/>
  <c r="I215" i="250"/>
  <c r="H215" i="250"/>
  <c r="G215" i="250"/>
  <c r="F215" i="250"/>
  <c r="E215" i="250"/>
  <c r="D215" i="250"/>
  <c r="C215" i="250"/>
  <c r="B215" i="250"/>
  <c r="I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E197" i="249"/>
  <c r="D197" i="249"/>
  <c r="C197" i="249"/>
  <c r="B197" i="249"/>
  <c r="AA223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Y221" i="248"/>
  <c r="AA235" i="248" s="1"/>
  <c r="AB235" i="248" s="1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188" i="251" l="1"/>
  <c r="D188" i="251"/>
  <c r="C188" i="251"/>
  <c r="B188" i="251"/>
  <c r="G186" i="251"/>
  <c r="I199" i="251" s="1"/>
  <c r="J199" i="251" s="1"/>
  <c r="G185" i="251"/>
  <c r="D185" i="251"/>
  <c r="C185" i="251"/>
  <c r="B185" i="251"/>
  <c r="G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17" i="250" s="1"/>
  <c r="L217" i="250" s="1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E184" i="249"/>
  <c r="D184" i="249"/>
  <c r="C184" i="249"/>
  <c r="B184" i="249"/>
  <c r="AA209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Y207" i="248"/>
  <c r="AA221" i="248" s="1"/>
  <c r="AB221" i="248" s="1"/>
  <c r="Y205" i="248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G171" i="249" l="1"/>
  <c r="I175" i="251" l="1"/>
  <c r="D175" i="251"/>
  <c r="C175" i="251"/>
  <c r="B175" i="251"/>
  <c r="G173" i="251"/>
  <c r="I186" i="251" s="1"/>
  <c r="J186" i="251" s="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K203" i="250" s="1"/>
  <c r="L203" i="250" s="1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I186" i="249" s="1"/>
  <c r="J186" i="249" s="1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AA207" i="248" s="1"/>
  <c r="AB207" i="248" s="1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K189" i="250" l="1"/>
  <c r="L189" i="250" s="1"/>
  <c r="I173" i="249"/>
  <c r="J173" i="249" s="1"/>
  <c r="I173" i="251"/>
  <c r="J173" i="251" s="1"/>
  <c r="AA193" i="248"/>
  <c r="AB193" i="248" s="1"/>
  <c r="I149" i="251"/>
  <c r="D149" i="251"/>
  <c r="C149" i="251"/>
  <c r="B149" i="251"/>
  <c r="G147" i="251"/>
  <c r="I160" i="251" s="1"/>
  <c r="J160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60" i="249" l="1"/>
  <c r="J160" i="249" s="1"/>
  <c r="K175" i="250"/>
  <c r="L175" i="250" s="1"/>
  <c r="Y177" i="248"/>
  <c r="Z177" i="248" s="1"/>
  <c r="I136" i="251"/>
  <c r="D136" i="251"/>
  <c r="C136" i="251"/>
  <c r="B136" i="251"/>
  <c r="G134" i="25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K161" i="250" l="1"/>
  <c r="L161" i="250" s="1"/>
  <c r="I147" i="249"/>
  <c r="J147" i="249" s="1"/>
  <c r="I147" i="251"/>
  <c r="J147" i="251" s="1"/>
  <c r="Y163" i="248"/>
  <c r="Z163" i="248" s="1"/>
  <c r="I123" i="251"/>
  <c r="D123" i="251"/>
  <c r="C123" i="251"/>
  <c r="B123" i="251"/>
  <c r="G121" i="25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K147" i="250" s="1"/>
  <c r="L147" i="250" s="1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34" i="251" l="1"/>
  <c r="J134" i="251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1" i="251" l="1"/>
  <c r="J121" i="251" s="1"/>
  <c r="I121" i="249"/>
  <c r="J121" i="249" s="1"/>
  <c r="K133" i="250"/>
  <c r="L133" i="250" s="1"/>
  <c r="I97" i="251"/>
  <c r="D97" i="251"/>
  <c r="C97" i="251"/>
  <c r="B97" i="251"/>
  <c r="G95" i="251"/>
  <c r="I108" i="251" s="1"/>
  <c r="J108" i="251" s="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5" i="238" s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5" i="239" s="1"/>
  <c r="H3" i="237"/>
  <c r="Z5" i="235"/>
  <c r="B4" i="237"/>
  <c r="H4" i="237"/>
  <c r="W5" i="233"/>
  <c r="B5" i="240"/>
  <c r="B6" i="240" s="1"/>
  <c r="Z5" i="234"/>
  <c r="H5" i="238"/>
  <c r="G6" i="238"/>
  <c r="G4" i="240"/>
  <c r="H3" i="240"/>
  <c r="H4" i="238"/>
  <c r="G6" i="237"/>
  <c r="H5" i="237"/>
  <c r="D4" i="238" l="1"/>
  <c r="G6" i="239"/>
  <c r="B5" i="239"/>
  <c r="B6" i="239" s="1"/>
  <c r="B7" i="239" s="1"/>
  <c r="D7" i="239" s="1"/>
  <c r="H4" i="239"/>
  <c r="D6" i="239"/>
  <c r="B8" i="239"/>
  <c r="D8" i="239" s="1"/>
  <c r="B5" i="237"/>
  <c r="D4" i="237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D5" i="239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<sst xmlns="http://schemas.openxmlformats.org/spreadsheetml/2006/main" count="1934" uniqueCount="122">
  <si>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</si>
  <si>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</si>
  <si>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</si>
  <si>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</si>
  <si>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</si>
  <si>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</si>
  <si>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</si>
  <si>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</si>
  <si>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</si>
  <si>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</si>
  <si>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</si>
  <si>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</si>
  <si>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</si>
  <si>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</si>
  <si>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</si>
  <si>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</si>
  <si>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</si>
  <si>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</si>
  <si>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</si>
  <si>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</si>
  <si>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</si>
  <si>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</si>
  <si>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</si>
  <si>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</si>
  <si>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</si>
  <si>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</si>
  <si>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</si>
  <si>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</si>
  <si>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</si>
  <si>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</si>
  <si>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</si>
  <si>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</si>
  <si>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</si>
  <si>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</si>
  <si>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</si>
  <si>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</si>
  <si>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</si>
  <si>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</si>
  <si>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</si>
  <si>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</si>
  <si>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</si>
  <si>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</si>
  <si>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</si>
  <si>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</si>
  <si>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</si>
  <si>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</si>
  <si>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</si>
  <si>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</si>
  <si>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</si>
  <si>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</si>
  <si>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</si>
  <si>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</si>
  <si>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</si>
  <si>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</si>
  <si>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</si>
  <si>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</si>
  <si>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</si>
  <si>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</si>
  <si>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</si>
  <si>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</si>
  <si>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</si>
  <si>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</si>
  <si>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</si>
  <si>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</si>
  <si>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</si>
  <si>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</si>
  <si>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</si>
  <si>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</si>
  <si>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</si>
  <si>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</si>
  <si>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</si>
  <si>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</si>
  <si>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</si>
  <si>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</si>
  <si>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</si>
  <si>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</si>
  <si>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</si>
  <si>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</si>
  <si>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</si>
  <si>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</si>
  <si>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</si>
  <si>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</si>
  <si>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</si>
  <si>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</si>
  <si>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</si>
  <si>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</si>
  <si>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</si>
  <si>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</si>
  <si>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</si>
  <si>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</si>
  <si>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</si>
  <si>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</si>
  <si>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</si>
  <si>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</si>
  <si>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</si>
  <si>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</si>
  <si>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</si>
  <si>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</si>
  <si>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</si>
  <si>
    <t>Semana 14</t>
  </si>
  <si>
    <t>Descartes</t>
  </si>
  <si>
    <t>Semana 15</t>
  </si>
  <si>
    <t>Dra Monica cometi un error en el corral 2 en el momento de programar, programe comida para 10 machos menos, por esa razon el incremento no dio 3 como lo habiamos planteado para esta semana</t>
  </si>
  <si>
    <t>Semana 16</t>
  </si>
  <si>
    <t>Semana 17</t>
  </si>
  <si>
    <t>Semana 18</t>
  </si>
  <si>
    <t>La siguiente semana iniciamos grading a esta cepa</t>
  </si>
  <si>
    <t>56 errores de sexaje, 19 descartes por picos - lenguas y baja condición</t>
  </si>
  <si>
    <t>16 errores de sexaje</t>
  </si>
  <si>
    <t>Semana 19</t>
  </si>
  <si>
    <t>CASETA A1</t>
  </si>
  <si>
    <t>CASETA A2</t>
  </si>
  <si>
    <t>El dia de hoy realizamos grading a la caseta A1</t>
  </si>
  <si>
    <t>El corral 1 de la caseta A2 se unio con el corral 1 que resulto hoy del grading de la caseta A1</t>
  </si>
  <si>
    <t>5 errores, 16 descartes por picos-lenguas, patas durante los grading</t>
  </si>
  <si>
    <t>No bajaron nada</t>
  </si>
  <si>
    <t>Semana 20</t>
  </si>
  <si>
    <t>Semana 21</t>
  </si>
  <si>
    <t>Semana 22</t>
  </si>
  <si>
    <t>5 desccartes</t>
  </si>
  <si>
    <t>Descartes por grading pre-apareo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</si>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</sst>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7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2" fontId="12" fillId="0" borderId="60" xfId="0" applyNumberFormat="1" applyFont="1" applyFill="1" applyBorder="1" applyAlignment="1">
      <alignment horizontal="center" vertical="center"/>
    </xf>
    <xf numFmtId="2" fontId="1" fillId="3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Fill="1" applyBorder="1" applyAlignment="1">
      <alignment horizontal="center" vertical="center"/>
    </xf>
    <xf numFmtId="2" fontId="1" fillId="3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Fill="1" applyBorder="1" applyAlignment="1">
      <alignment horizontal="center" vertical="center"/>
    </xf>
    <xf numFmtId="1" fontId="1" fillId="0" borderId="63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2" fontId="12" fillId="0" borderId="9" xfId="10" applyNumberFormat="1" applyFont="1" applyFill="1" applyBorder="1" applyAlignment="1">
      <alignment horizontal="center" vertical="center"/>
    </xf>
    <xf numFmtId="2" fontId="1" fillId="3" borderId="9" xfId="10" applyNumberFormat="1" applyFont="1" applyFill="1" applyBorder="1" applyAlignment="1">
      <alignment horizontal="center" vertical="center"/>
    </xf>
    <xf numFmtId="2" fontId="1" fillId="0" borderId="9" xfId="10" applyNumberFormat="1" applyFont="1" applyFill="1" applyBorder="1" applyAlignment="1">
      <alignment horizontal="center" vertical="center"/>
    </xf>
    <xf numFmtId="10" fontId="1" fillId="0" borderId="9" xfId="3" applyNumberFormat="1" applyFont="1" applyFill="1" applyBorder="1" applyAlignment="1">
      <alignment horizontal="center" vertical="center"/>
    </xf>
    <xf numFmtId="2" fontId="1" fillId="3" borderId="9" xfId="3" applyNumberFormat="1" applyFont="1" applyFill="1" applyBorder="1" applyAlignment="1">
      <alignment horizontal="center" vertical="center"/>
    </xf>
    <xf numFmtId="2" fontId="1" fillId="0" borderId="1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4" fillId="0" borderId="66" xfId="0" applyFont="1" applyFill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97440"/>
        <c:axId val="197993216"/>
      </c:barChart>
      <c:catAx>
        <c:axId val="1775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93216"/>
        <c:crosses val="autoZero"/>
        <c:auto val="1"/>
        <c:lblAlgn val="ctr"/>
        <c:lblOffset val="100"/>
        <c:noMultiLvlLbl val="0"/>
      </c:catAx>
      <c:valAx>
        <c:axId val="1979932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97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88992"/>
        <c:axId val="198790528"/>
      </c:barChart>
      <c:catAx>
        <c:axId val="1987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90528"/>
        <c:crosses val="autoZero"/>
        <c:auto val="1"/>
        <c:lblAlgn val="ctr"/>
        <c:lblOffset val="100"/>
        <c:noMultiLvlLbl val="0"/>
      </c:catAx>
      <c:valAx>
        <c:axId val="198790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88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20608"/>
        <c:axId val="198822144"/>
      </c:lineChart>
      <c:catAx>
        <c:axId val="19882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22144"/>
        <c:crosses val="autoZero"/>
        <c:auto val="1"/>
        <c:lblAlgn val="ctr"/>
        <c:lblOffset val="100"/>
        <c:noMultiLvlLbl val="0"/>
      </c:catAx>
      <c:valAx>
        <c:axId val="19882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20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4896"/>
        <c:axId val="198866432"/>
      </c:lineChart>
      <c:catAx>
        <c:axId val="1988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66432"/>
        <c:crosses val="autoZero"/>
        <c:auto val="1"/>
        <c:lblAlgn val="ctr"/>
        <c:lblOffset val="100"/>
        <c:noMultiLvlLbl val="0"/>
      </c:catAx>
      <c:valAx>
        <c:axId val="1988664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64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23040"/>
        <c:axId val="198024576"/>
      </c:lineChart>
      <c:catAx>
        <c:axId val="1980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24576"/>
        <c:crosses val="autoZero"/>
        <c:auto val="1"/>
        <c:lblAlgn val="ctr"/>
        <c:lblOffset val="100"/>
        <c:noMultiLvlLbl val="0"/>
      </c:catAx>
      <c:valAx>
        <c:axId val="1980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23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80320"/>
        <c:axId val="198281856"/>
      </c:lineChart>
      <c:catAx>
        <c:axId val="1982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81856"/>
        <c:crosses val="autoZero"/>
        <c:auto val="1"/>
        <c:lblAlgn val="ctr"/>
        <c:lblOffset val="100"/>
        <c:noMultiLvlLbl val="0"/>
      </c:catAx>
      <c:valAx>
        <c:axId val="1982818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80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73696"/>
        <c:axId val="196975232"/>
      </c:barChart>
      <c:catAx>
        <c:axId val="1969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75232"/>
        <c:crosses val="autoZero"/>
        <c:auto val="1"/>
        <c:lblAlgn val="ctr"/>
        <c:lblOffset val="100"/>
        <c:noMultiLvlLbl val="0"/>
      </c:catAx>
      <c:valAx>
        <c:axId val="19697523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73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9040"/>
        <c:axId val="197080576"/>
      </c:lineChart>
      <c:catAx>
        <c:axId val="1970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80576"/>
        <c:crosses val="autoZero"/>
        <c:auto val="1"/>
        <c:lblAlgn val="ctr"/>
        <c:lblOffset val="100"/>
        <c:noMultiLvlLbl val="0"/>
      </c:catAx>
      <c:valAx>
        <c:axId val="1970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79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23072"/>
        <c:axId val="197128960"/>
      </c:lineChart>
      <c:catAx>
        <c:axId val="1971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28960"/>
        <c:crosses val="autoZero"/>
        <c:auto val="1"/>
        <c:lblAlgn val="ctr"/>
        <c:lblOffset val="100"/>
        <c:noMultiLvlLbl val="0"/>
      </c:catAx>
      <c:valAx>
        <c:axId val="1971289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23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73248"/>
        <c:axId val="197174784"/>
      </c:barChart>
      <c:catAx>
        <c:axId val="1971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74784"/>
        <c:crosses val="autoZero"/>
        <c:auto val="1"/>
        <c:lblAlgn val="ctr"/>
        <c:lblOffset val="100"/>
        <c:noMultiLvlLbl val="0"/>
      </c:catAx>
      <c:valAx>
        <c:axId val="1971747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73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0832"/>
        <c:axId val="198922624"/>
      </c:lineChart>
      <c:catAx>
        <c:axId val="19892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22624"/>
        <c:crosses val="autoZero"/>
        <c:auto val="1"/>
        <c:lblAlgn val="ctr"/>
        <c:lblOffset val="100"/>
        <c:noMultiLvlLbl val="0"/>
      </c:catAx>
      <c:valAx>
        <c:axId val="1989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20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5120"/>
        <c:axId val="198966656"/>
      </c:lineChart>
      <c:catAx>
        <c:axId val="1989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66656"/>
        <c:crosses val="autoZero"/>
        <c:auto val="1"/>
        <c:lblAlgn val="ctr"/>
        <c:lblOffset val="100"/>
        <c:noMultiLvlLbl val="0"/>
      </c:catAx>
      <c:valAx>
        <c:axId val="1989666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65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93"/>
  <sheetViews>
    <sheetView showGridLines="0" topLeftCell="A260" zoomScale="75" zoomScaleNormal="75" workbookViewId="0">
      <selection activeCell="E293" sqref="E293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68" t="s">
        <v>53</v>
      </c>
      <c r="C9" s="469"/>
      <c r="D9" s="469"/>
      <c r="E9" s="469"/>
      <c r="F9" s="470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68" t="s">
        <v>53</v>
      </c>
      <c r="C22" s="469"/>
      <c r="D22" s="469"/>
      <c r="E22" s="469"/>
      <c r="F22" s="470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68" t="s">
        <v>53</v>
      </c>
      <c r="C35" s="469"/>
      <c r="D35" s="469"/>
      <c r="E35" s="469"/>
      <c r="F35" s="470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68" t="s">
        <v>53</v>
      </c>
      <c r="C48" s="469"/>
      <c r="D48" s="469"/>
      <c r="E48" s="469"/>
      <c r="F48" s="470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68" t="s">
        <v>53</v>
      </c>
      <c r="C61" s="469"/>
      <c r="D61" s="469"/>
      <c r="E61" s="469"/>
      <c r="F61" s="470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68" t="s">
        <v>53</v>
      </c>
      <c r="C74" s="469"/>
      <c r="D74" s="469"/>
      <c r="E74" s="469"/>
      <c r="F74" s="470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68" t="s">
        <v>53</v>
      </c>
      <c r="C87" s="469"/>
      <c r="D87" s="469"/>
      <c r="E87" s="469"/>
      <c r="F87" s="470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68" t="s">
        <v>53</v>
      </c>
      <c r="C100" s="469"/>
      <c r="D100" s="469"/>
      <c r="E100" s="469"/>
      <c r="F100" s="470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68" t="s">
        <v>53</v>
      </c>
      <c r="C113" s="469"/>
      <c r="D113" s="469"/>
      <c r="E113" s="469"/>
      <c r="F113" s="470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68" t="s">
        <v>53</v>
      </c>
      <c r="C126" s="469"/>
      <c r="D126" s="469"/>
      <c r="E126" s="469"/>
      <c r="F126" s="470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.5" thickBot="1" x14ac:dyDescent="0.25"/>
    <row r="139" spans="1:10" s="401" customFormat="1" ht="13.5" thickBot="1" x14ac:dyDescent="0.25">
      <c r="A139" s="300" t="s">
        <v>88</v>
      </c>
      <c r="B139" s="468" t="s">
        <v>53</v>
      </c>
      <c r="C139" s="469"/>
      <c r="D139" s="469"/>
      <c r="E139" s="469"/>
      <c r="F139" s="470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x14ac:dyDescent="0.2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.5" thickBot="1" x14ac:dyDescent="0.25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.5" thickBot="1" x14ac:dyDescent="0.25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.5" thickBot="1" x14ac:dyDescent="0.25"/>
    <row r="152" spans="1:10" s="402" customFormat="1" ht="13.5" thickBot="1" x14ac:dyDescent="0.25">
      <c r="A152" s="300" t="s">
        <v>90</v>
      </c>
      <c r="B152" s="468" t="s">
        <v>53</v>
      </c>
      <c r="C152" s="469"/>
      <c r="D152" s="469"/>
      <c r="E152" s="469"/>
      <c r="F152" s="470"/>
      <c r="G152" s="329" t="s">
        <v>0</v>
      </c>
    </row>
    <row r="153" spans="1:10" s="402" customFormat="1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x14ac:dyDescent="0.2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.5" thickBot="1" x14ac:dyDescent="0.25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.5" thickBot="1" x14ac:dyDescent="0.25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.5" thickBot="1" x14ac:dyDescent="0.25"/>
    <row r="165" spans="1:11" s="404" customFormat="1" ht="13.5" thickBot="1" x14ac:dyDescent="0.25">
      <c r="A165" s="300" t="s">
        <v>91</v>
      </c>
      <c r="B165" s="468" t="s">
        <v>53</v>
      </c>
      <c r="C165" s="469"/>
      <c r="D165" s="469"/>
      <c r="E165" s="469"/>
      <c r="F165" s="470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x14ac:dyDescent="0.2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.5" thickBot="1" x14ac:dyDescent="0.25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.5" thickBot="1" x14ac:dyDescent="0.25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">
      <c r="B176" s="293" t="s">
        <v>98</v>
      </c>
    </row>
    <row r="177" spans="1:11" ht="13.5" thickBot="1" x14ac:dyDescent="0.25"/>
    <row r="178" spans="1:11" ht="13.5" thickBot="1" x14ac:dyDescent="0.25">
      <c r="A178" s="300" t="s">
        <v>99</v>
      </c>
      <c r="B178" s="468" t="s">
        <v>53</v>
      </c>
      <c r="C178" s="469"/>
      <c r="D178" s="469"/>
      <c r="E178" s="469"/>
      <c r="F178" s="470"/>
      <c r="G178" s="329" t="s">
        <v>0</v>
      </c>
      <c r="H178" s="407"/>
      <c r="I178" s="407"/>
      <c r="J178" s="407"/>
    </row>
    <row r="179" spans="1:1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  <c r="H179" s="407"/>
      <c r="I179" s="407"/>
      <c r="J179" s="407"/>
    </row>
    <row r="180" spans="1:11" x14ac:dyDescent="0.2">
      <c r="A180" s="307" t="s">
        <v>3</v>
      </c>
      <c r="B180" s="333">
        <v>2120</v>
      </c>
      <c r="C180" s="334">
        <v>2120</v>
      </c>
      <c r="D180" s="335">
        <v>2120</v>
      </c>
      <c r="E180" s="335">
        <v>2120</v>
      </c>
      <c r="F180" s="335">
        <v>2120</v>
      </c>
      <c r="G180" s="336">
        <v>2120</v>
      </c>
      <c r="H180" s="407"/>
      <c r="I180" s="407"/>
      <c r="J180" s="407"/>
    </row>
    <row r="181" spans="1:11" x14ac:dyDescent="0.2">
      <c r="A181" s="310" t="s">
        <v>6</v>
      </c>
      <c r="B181" s="337">
        <v>2375.81</v>
      </c>
      <c r="C181" s="338">
        <v>2505.2399999999998</v>
      </c>
      <c r="D181" s="338">
        <v>2627.18</v>
      </c>
      <c r="E181" s="338"/>
      <c r="F181" s="338"/>
      <c r="G181" s="266">
        <v>2508.48</v>
      </c>
      <c r="H181" s="407"/>
      <c r="I181" s="407"/>
      <c r="J181" s="407"/>
    </row>
    <row r="182" spans="1:11" x14ac:dyDescent="0.2">
      <c r="A182" s="226" t="s">
        <v>7</v>
      </c>
      <c r="B182" s="339">
        <v>100</v>
      </c>
      <c r="C182" s="340">
        <v>100</v>
      </c>
      <c r="D182" s="341">
        <v>94.1</v>
      </c>
      <c r="E182" s="341"/>
      <c r="F182" s="341"/>
      <c r="G182" s="342">
        <v>93</v>
      </c>
      <c r="H182" s="407"/>
      <c r="I182" s="407"/>
      <c r="J182" s="407"/>
    </row>
    <row r="183" spans="1:11" x14ac:dyDescent="0.2">
      <c r="A183" s="226" t="s">
        <v>8</v>
      </c>
      <c r="B183" s="271">
        <v>3.49E-2</v>
      </c>
      <c r="C183" s="272">
        <v>2.2700000000000001E-2</v>
      </c>
      <c r="D183" s="343">
        <v>4.2599999999999999E-2</v>
      </c>
      <c r="E183" s="343"/>
      <c r="F183" s="343"/>
      <c r="G183" s="344">
        <v>5.33E-2</v>
      </c>
      <c r="H183" s="407"/>
      <c r="I183" s="407"/>
      <c r="J183" s="407"/>
    </row>
    <row r="184" spans="1:11" x14ac:dyDescent="0.2">
      <c r="A184" s="310" t="s">
        <v>1</v>
      </c>
      <c r="B184" s="275">
        <f t="shared" ref="B184:E184" si="39">B181/B180*100-100</f>
        <v>12.066509433962253</v>
      </c>
      <c r="C184" s="276">
        <f t="shared" si="39"/>
        <v>18.17169811320754</v>
      </c>
      <c r="D184" s="276">
        <f t="shared" si="39"/>
        <v>23.923584905660377</v>
      </c>
      <c r="E184" s="276">
        <f t="shared" si="39"/>
        <v>-100</v>
      </c>
      <c r="F184" s="276"/>
      <c r="G184" s="278">
        <f t="shared" ref="G184" si="40">G181/G180*100-100</f>
        <v>18.324528301886801</v>
      </c>
      <c r="H184" s="407"/>
      <c r="I184" s="407"/>
      <c r="J184" s="407"/>
    </row>
    <row r="185" spans="1:11" ht="13.5" thickBot="1" x14ac:dyDescent="0.25">
      <c r="A185" s="226" t="s">
        <v>27</v>
      </c>
      <c r="B185" s="280">
        <f>B181-B168</f>
        <v>14.380000000000109</v>
      </c>
      <c r="C185" s="281">
        <f t="shared" ref="C185:G185" si="41">C181-C168</f>
        <v>173.4399999999996</v>
      </c>
      <c r="D185" s="281">
        <f t="shared" si="41"/>
        <v>269.48</v>
      </c>
      <c r="E185" s="281">
        <f t="shared" si="41"/>
        <v>-2440.69</v>
      </c>
      <c r="F185" s="281">
        <f t="shared" si="41"/>
        <v>0</v>
      </c>
      <c r="G185" s="283">
        <f t="shared" si="41"/>
        <v>136.88000000000011</v>
      </c>
      <c r="H185" s="407"/>
      <c r="I185" s="407"/>
      <c r="J185" s="407"/>
    </row>
    <row r="186" spans="1:11" x14ac:dyDescent="0.2">
      <c r="A186" s="324" t="s">
        <v>52</v>
      </c>
      <c r="B186" s="285">
        <v>429</v>
      </c>
      <c r="C186" s="286">
        <v>436</v>
      </c>
      <c r="D186" s="286">
        <v>425</v>
      </c>
      <c r="E186" s="286"/>
      <c r="F186" s="345"/>
      <c r="G186" s="346">
        <f>SUM(B186:F186)</f>
        <v>1290</v>
      </c>
      <c r="H186" s="407" t="s">
        <v>56</v>
      </c>
      <c r="I186" s="347">
        <f>G173-G186</f>
        <v>298</v>
      </c>
      <c r="J186" s="348">
        <f>I186/G173</f>
        <v>0.18765743073047858</v>
      </c>
      <c r="K186" s="410" t="s">
        <v>100</v>
      </c>
    </row>
    <row r="187" spans="1:11" x14ac:dyDescent="0.2">
      <c r="A187" s="324" t="s">
        <v>28</v>
      </c>
      <c r="B187" s="231">
        <v>80</v>
      </c>
      <c r="C187" s="294">
        <v>80</v>
      </c>
      <c r="D187" s="294">
        <v>80</v>
      </c>
      <c r="E187" s="294"/>
      <c r="F187" s="294"/>
      <c r="G187" s="235"/>
      <c r="H187" s="407" t="s">
        <v>57</v>
      </c>
      <c r="I187" s="407">
        <v>77.010000000000005</v>
      </c>
      <c r="J187" s="407"/>
    </row>
    <row r="188" spans="1:11" ht="13.5" thickBot="1" x14ac:dyDescent="0.25">
      <c r="A188" s="327" t="s">
        <v>26</v>
      </c>
      <c r="B188" s="229">
        <f>B187-B174</f>
        <v>3</v>
      </c>
      <c r="C188" s="230">
        <f>C187-C174</f>
        <v>3</v>
      </c>
      <c r="D188" s="230">
        <f>D187-D174</f>
        <v>3</v>
      </c>
      <c r="E188" s="230">
        <f>E187-E174</f>
        <v>-77</v>
      </c>
      <c r="F188" s="230"/>
      <c r="G188" s="236"/>
      <c r="H188" s="407" t="s">
        <v>26</v>
      </c>
      <c r="I188" s="384">
        <f>I187-I174</f>
        <v>2.0100000000000051</v>
      </c>
      <c r="J188" s="385"/>
    </row>
    <row r="190" spans="1:11" ht="13.5" thickBot="1" x14ac:dyDescent="0.25"/>
    <row r="191" spans="1:11" ht="13.5" thickBot="1" x14ac:dyDescent="0.25">
      <c r="A191" s="300" t="s">
        <v>101</v>
      </c>
      <c r="B191" s="468" t="s">
        <v>53</v>
      </c>
      <c r="C191" s="469"/>
      <c r="D191" s="469"/>
      <c r="E191" s="469"/>
      <c r="F191" s="470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11"/>
      <c r="I192" s="411"/>
      <c r="J192" s="411"/>
    </row>
    <row r="193" spans="1:18" x14ac:dyDescent="0.2">
      <c r="A193" s="307" t="s">
        <v>3</v>
      </c>
      <c r="B193" s="333">
        <v>2240</v>
      </c>
      <c r="C193" s="334">
        <v>2240</v>
      </c>
      <c r="D193" s="335">
        <v>2240</v>
      </c>
      <c r="E193" s="335">
        <v>2240</v>
      </c>
      <c r="F193" s="335">
        <v>2240</v>
      </c>
      <c r="G193" s="336">
        <v>2240</v>
      </c>
      <c r="H193" s="411"/>
      <c r="I193" s="411"/>
      <c r="J193" s="411"/>
    </row>
    <row r="194" spans="1:18" x14ac:dyDescent="0.2">
      <c r="A194" s="310" t="s">
        <v>6</v>
      </c>
      <c r="B194" s="337">
        <v>2480.5300000000002</v>
      </c>
      <c r="C194" s="338">
        <v>2550.6</v>
      </c>
      <c r="D194" s="338">
        <v>2701.25</v>
      </c>
      <c r="E194" s="338"/>
      <c r="F194" s="338"/>
      <c r="G194" s="266">
        <v>2582.58</v>
      </c>
      <c r="H194" s="411"/>
      <c r="I194" s="411"/>
      <c r="J194" s="411"/>
    </row>
    <row r="195" spans="1:18" x14ac:dyDescent="0.2">
      <c r="A195" s="226" t="s">
        <v>7</v>
      </c>
      <c r="B195" s="339">
        <v>98.7</v>
      </c>
      <c r="C195" s="340">
        <v>100</v>
      </c>
      <c r="D195" s="341">
        <v>90.9</v>
      </c>
      <c r="E195" s="341"/>
      <c r="F195" s="341"/>
      <c r="G195" s="342">
        <v>95.16</v>
      </c>
      <c r="H195" s="411"/>
      <c r="I195" s="411"/>
      <c r="J195" s="411"/>
    </row>
    <row r="196" spans="1:18" x14ac:dyDescent="0.2">
      <c r="A196" s="226" t="s">
        <v>8</v>
      </c>
      <c r="B196" s="271">
        <v>3.7100000000000001E-2</v>
      </c>
      <c r="C196" s="272">
        <v>3.4000000000000002E-2</v>
      </c>
      <c r="D196" s="343">
        <v>5.2299999999999999E-2</v>
      </c>
      <c r="E196" s="343"/>
      <c r="F196" s="343"/>
      <c r="G196" s="344">
        <v>5.5800000000000002E-2</v>
      </c>
      <c r="H196" s="411"/>
      <c r="I196" s="411"/>
      <c r="J196" s="411"/>
    </row>
    <row r="197" spans="1:18" x14ac:dyDescent="0.2">
      <c r="A197" s="310" t="s">
        <v>1</v>
      </c>
      <c r="B197" s="275">
        <f t="shared" ref="B197:E197" si="42">B194/B193*100-100</f>
        <v>10.737946428571448</v>
      </c>
      <c r="C197" s="276">
        <f t="shared" si="42"/>
        <v>13.866071428571416</v>
      </c>
      <c r="D197" s="276">
        <f t="shared" si="42"/>
        <v>20.591517857142861</v>
      </c>
      <c r="E197" s="276">
        <f t="shared" si="42"/>
        <v>-100</v>
      </c>
      <c r="F197" s="276"/>
      <c r="G197" s="278">
        <f t="shared" ref="G197" si="43">G194/G193*100-100</f>
        <v>15.293749999999989</v>
      </c>
      <c r="H197" s="411"/>
      <c r="I197" s="411"/>
      <c r="J197" s="411"/>
    </row>
    <row r="198" spans="1:18" ht="13.5" thickBot="1" x14ac:dyDescent="0.25">
      <c r="A198" s="226" t="s">
        <v>27</v>
      </c>
      <c r="B198" s="280">
        <f>B194-B181</f>
        <v>104.72000000000025</v>
      </c>
      <c r="C198" s="281">
        <f t="shared" ref="C198:G198" si="44">C194-C181</f>
        <v>45.360000000000127</v>
      </c>
      <c r="D198" s="281">
        <f t="shared" si="44"/>
        <v>74.070000000000164</v>
      </c>
      <c r="E198" s="281">
        <f t="shared" si="44"/>
        <v>0</v>
      </c>
      <c r="F198" s="281">
        <f t="shared" si="44"/>
        <v>0</v>
      </c>
      <c r="G198" s="283">
        <f t="shared" si="44"/>
        <v>74.099999999999909</v>
      </c>
      <c r="H198" s="411"/>
      <c r="I198" s="411"/>
      <c r="J198" s="411"/>
    </row>
    <row r="199" spans="1:18" x14ac:dyDescent="0.2">
      <c r="A199" s="324" t="s">
        <v>52</v>
      </c>
      <c r="B199" s="285">
        <v>429</v>
      </c>
      <c r="C199" s="286">
        <v>436</v>
      </c>
      <c r="D199" s="286">
        <v>425</v>
      </c>
      <c r="E199" s="286"/>
      <c r="F199" s="345"/>
      <c r="G199" s="346">
        <f>SUM(B199:F199)</f>
        <v>1290</v>
      </c>
      <c r="H199" s="411" t="s">
        <v>56</v>
      </c>
      <c r="I199" s="347">
        <f>G186-G199</f>
        <v>0</v>
      </c>
      <c r="J199" s="348">
        <f>I199/G186</f>
        <v>0</v>
      </c>
      <c r="K199" s="472" t="s">
        <v>102</v>
      </c>
      <c r="L199" s="472"/>
      <c r="M199" s="472"/>
      <c r="N199" s="472"/>
      <c r="O199" s="472"/>
      <c r="P199" s="472"/>
      <c r="Q199" s="472"/>
      <c r="R199" s="472"/>
    </row>
    <row r="200" spans="1:18" x14ac:dyDescent="0.2">
      <c r="A200" s="324" t="s">
        <v>28</v>
      </c>
      <c r="B200" s="231">
        <v>84</v>
      </c>
      <c r="C200" s="294">
        <v>85</v>
      </c>
      <c r="D200" s="294">
        <v>84</v>
      </c>
      <c r="E200" s="294"/>
      <c r="F200" s="294"/>
      <c r="G200" s="235"/>
      <c r="H200" s="411" t="s">
        <v>57</v>
      </c>
      <c r="I200" s="411">
        <v>79.38</v>
      </c>
      <c r="J200" s="411"/>
      <c r="K200" s="472"/>
      <c r="L200" s="472"/>
      <c r="M200" s="472"/>
      <c r="N200" s="472"/>
      <c r="O200" s="472"/>
      <c r="P200" s="472"/>
      <c r="Q200" s="472"/>
      <c r="R200" s="472"/>
    </row>
    <row r="201" spans="1:18" ht="13.5" thickBot="1" x14ac:dyDescent="0.25">
      <c r="A201" s="327" t="s">
        <v>26</v>
      </c>
      <c r="B201" s="229">
        <f>B200-B187</f>
        <v>4</v>
      </c>
      <c r="C201" s="230">
        <f>C200-C187</f>
        <v>5</v>
      </c>
      <c r="D201" s="230">
        <f>D200-D187</f>
        <v>4</v>
      </c>
      <c r="E201" s="230">
        <f>E200-E187</f>
        <v>0</v>
      </c>
      <c r="F201" s="230"/>
      <c r="G201" s="236"/>
      <c r="H201" s="411" t="s">
        <v>26</v>
      </c>
      <c r="I201" s="384">
        <f>I200-I187</f>
        <v>2.3699999999999903</v>
      </c>
      <c r="J201" s="385"/>
    </row>
    <row r="203" spans="1:18" ht="13.5" thickBot="1" x14ac:dyDescent="0.25"/>
    <row r="204" spans="1:18" ht="13.5" thickBot="1" x14ac:dyDescent="0.25">
      <c r="A204" s="300" t="s">
        <v>103</v>
      </c>
      <c r="B204" s="468" t="s">
        <v>53</v>
      </c>
      <c r="C204" s="469"/>
      <c r="D204" s="469"/>
      <c r="E204" s="469"/>
      <c r="F204" s="470"/>
      <c r="G204" s="329" t="s">
        <v>0</v>
      </c>
      <c r="H204" s="412"/>
      <c r="I204" s="412"/>
      <c r="J204" s="412"/>
    </row>
    <row r="205" spans="1:18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  <c r="H205" s="412"/>
      <c r="I205" s="412"/>
      <c r="J205" s="412"/>
    </row>
    <row r="206" spans="1:18" x14ac:dyDescent="0.2">
      <c r="A206" s="307" t="s">
        <v>3</v>
      </c>
      <c r="B206" s="333">
        <v>2370</v>
      </c>
      <c r="C206" s="334">
        <v>2370</v>
      </c>
      <c r="D206" s="335">
        <v>2370</v>
      </c>
      <c r="E206" s="335">
        <v>2370</v>
      </c>
      <c r="F206" s="335">
        <v>2370</v>
      </c>
      <c r="G206" s="336">
        <v>2370</v>
      </c>
      <c r="H206" s="412"/>
      <c r="I206" s="412"/>
      <c r="J206" s="412"/>
    </row>
    <row r="207" spans="1:18" x14ac:dyDescent="0.2">
      <c r="A207" s="310" t="s">
        <v>6</v>
      </c>
      <c r="B207" s="337">
        <v>2551.34</v>
      </c>
      <c r="C207" s="338">
        <v>2697.67</v>
      </c>
      <c r="D207" s="338">
        <v>2767.93</v>
      </c>
      <c r="E207" s="338"/>
      <c r="F207" s="338"/>
      <c r="G207" s="266">
        <v>2672.72</v>
      </c>
      <c r="H207" s="412"/>
      <c r="I207" s="412"/>
      <c r="J207" s="412"/>
    </row>
    <row r="208" spans="1:18" x14ac:dyDescent="0.2">
      <c r="A208" s="226" t="s">
        <v>7</v>
      </c>
      <c r="B208" s="339">
        <v>97.6</v>
      </c>
      <c r="C208" s="340">
        <v>97.67</v>
      </c>
      <c r="D208" s="341">
        <v>96.3</v>
      </c>
      <c r="E208" s="341"/>
      <c r="F208" s="341"/>
      <c r="G208" s="342">
        <v>90.8</v>
      </c>
      <c r="H208" s="412"/>
      <c r="I208" s="412"/>
      <c r="J208" s="412"/>
    </row>
    <row r="209" spans="1:10" x14ac:dyDescent="0.2">
      <c r="A209" s="226" t="s">
        <v>8</v>
      </c>
      <c r="B209" s="271">
        <v>4.8000000000000001E-2</v>
      </c>
      <c r="C209" s="272">
        <v>4.0599999999999997E-2</v>
      </c>
      <c r="D209" s="343">
        <v>4.9099999999999998E-2</v>
      </c>
      <c r="E209" s="343"/>
      <c r="F209" s="343"/>
      <c r="G209" s="344">
        <v>5.6899999999999999E-2</v>
      </c>
      <c r="H209" s="412"/>
      <c r="I209" s="412"/>
      <c r="J209" s="412"/>
    </row>
    <row r="210" spans="1:10" x14ac:dyDescent="0.2">
      <c r="A210" s="310" t="s">
        <v>1</v>
      </c>
      <c r="B210" s="275">
        <f t="shared" ref="B210:E210" si="45">B207/B206*100-100</f>
        <v>7.6514767932489605</v>
      </c>
      <c r="C210" s="276">
        <f t="shared" si="45"/>
        <v>13.825738396624459</v>
      </c>
      <c r="D210" s="276">
        <f t="shared" si="45"/>
        <v>16.790295358649772</v>
      </c>
      <c r="E210" s="276">
        <f t="shared" si="45"/>
        <v>-100</v>
      </c>
      <c r="F210" s="276"/>
      <c r="G210" s="278">
        <f t="shared" ref="G210" si="46">G207/G206*100-100</f>
        <v>12.772995780590705</v>
      </c>
      <c r="H210" s="412"/>
      <c r="I210" s="412"/>
      <c r="J210" s="412"/>
    </row>
    <row r="211" spans="1:10" ht="13.5" thickBot="1" x14ac:dyDescent="0.25">
      <c r="A211" s="226" t="s">
        <v>27</v>
      </c>
      <c r="B211" s="280">
        <f>B207-B194</f>
        <v>70.809999999999945</v>
      </c>
      <c r="C211" s="281">
        <f t="shared" ref="C211:G211" si="47">C207-C194</f>
        <v>147.07000000000016</v>
      </c>
      <c r="D211" s="281">
        <f t="shared" si="47"/>
        <v>66.679999999999836</v>
      </c>
      <c r="E211" s="281">
        <f t="shared" si="47"/>
        <v>0</v>
      </c>
      <c r="F211" s="281">
        <f t="shared" si="47"/>
        <v>0</v>
      </c>
      <c r="G211" s="283">
        <f t="shared" si="47"/>
        <v>90.139999999999873</v>
      </c>
      <c r="H211" s="412"/>
      <c r="I211" s="412"/>
      <c r="J211" s="412"/>
    </row>
    <row r="212" spans="1:10" x14ac:dyDescent="0.2">
      <c r="A212" s="324" t="s">
        <v>52</v>
      </c>
      <c r="B212" s="285">
        <v>429</v>
      </c>
      <c r="C212" s="286">
        <v>435</v>
      </c>
      <c r="D212" s="286">
        <v>425</v>
      </c>
      <c r="E212" s="286"/>
      <c r="F212" s="345"/>
      <c r="G212" s="346">
        <f>SUM(B212:F212)</f>
        <v>1289</v>
      </c>
      <c r="H212" s="412" t="s">
        <v>56</v>
      </c>
      <c r="I212" s="347">
        <f>G199-G212</f>
        <v>1</v>
      </c>
      <c r="J212" s="348">
        <f>I212/G199</f>
        <v>7.7519379844961239E-4</v>
      </c>
    </row>
    <row r="213" spans="1:10" x14ac:dyDescent="0.2">
      <c r="A213" s="324" t="s">
        <v>28</v>
      </c>
      <c r="B213" s="231">
        <v>88</v>
      </c>
      <c r="C213" s="294">
        <v>88</v>
      </c>
      <c r="D213" s="294">
        <v>88</v>
      </c>
      <c r="E213" s="294"/>
      <c r="F213" s="294"/>
      <c r="G213" s="235"/>
      <c r="H213" s="412" t="s">
        <v>57</v>
      </c>
      <c r="I213" s="412">
        <v>84.33</v>
      </c>
      <c r="J213" s="412"/>
    </row>
    <row r="214" spans="1:10" ht="13.5" thickBot="1" x14ac:dyDescent="0.25">
      <c r="A214" s="327" t="s">
        <v>26</v>
      </c>
      <c r="B214" s="229">
        <f>B213-B200</f>
        <v>4</v>
      </c>
      <c r="C214" s="230">
        <f>C213-C200</f>
        <v>3</v>
      </c>
      <c r="D214" s="230">
        <f>D213-D200</f>
        <v>4</v>
      </c>
      <c r="E214" s="230">
        <f>E213-E200</f>
        <v>0</v>
      </c>
      <c r="F214" s="230"/>
      <c r="G214" s="236"/>
      <c r="H214" s="412" t="s">
        <v>26</v>
      </c>
      <c r="I214" s="384">
        <f>I213-I200</f>
        <v>4.9500000000000028</v>
      </c>
      <c r="J214" s="385"/>
    </row>
    <row r="216" spans="1:10" ht="13.5" thickBot="1" x14ac:dyDescent="0.25"/>
    <row r="217" spans="1:10" s="413" customFormat="1" ht="13.5" thickBot="1" x14ac:dyDescent="0.25">
      <c r="A217" s="300" t="s">
        <v>104</v>
      </c>
      <c r="B217" s="468" t="s">
        <v>53</v>
      </c>
      <c r="C217" s="469"/>
      <c r="D217" s="469"/>
      <c r="E217" s="469"/>
      <c r="F217" s="470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</row>
    <row r="219" spans="1:10" s="413" customFormat="1" x14ac:dyDescent="0.2">
      <c r="A219" s="307" t="s">
        <v>3</v>
      </c>
      <c r="B219" s="333">
        <v>2510</v>
      </c>
      <c r="C219" s="334">
        <v>2510</v>
      </c>
      <c r="D219" s="335">
        <v>2510</v>
      </c>
      <c r="E219" s="335">
        <v>2510</v>
      </c>
      <c r="F219" s="335">
        <v>2510</v>
      </c>
      <c r="G219" s="336">
        <v>2510</v>
      </c>
    </row>
    <row r="220" spans="1:10" s="413" customFormat="1" x14ac:dyDescent="0.2">
      <c r="A220" s="310" t="s">
        <v>6</v>
      </c>
      <c r="B220" s="337">
        <v>2650.1176470588234</v>
      </c>
      <c r="C220" s="338">
        <v>2768.3333333333335</v>
      </c>
      <c r="D220" s="338">
        <v>2902</v>
      </c>
      <c r="E220" s="338"/>
      <c r="F220" s="338"/>
      <c r="G220" s="266">
        <v>2768.2377049180327</v>
      </c>
    </row>
    <row r="221" spans="1:10" s="413" customFormat="1" x14ac:dyDescent="0.2">
      <c r="A221" s="226" t="s">
        <v>7</v>
      </c>
      <c r="B221" s="339">
        <v>92.941176470588232</v>
      </c>
      <c r="C221" s="340">
        <v>96.428571428571431</v>
      </c>
      <c r="D221" s="341">
        <v>96</v>
      </c>
      <c r="E221" s="341"/>
      <c r="F221" s="341"/>
      <c r="G221" s="342">
        <v>88.114754098360649</v>
      </c>
    </row>
    <row r="222" spans="1:10" s="413" customFormat="1" x14ac:dyDescent="0.2">
      <c r="A222" s="226" t="s">
        <v>8</v>
      </c>
      <c r="B222" s="271">
        <v>5.9456229108755448E-2</v>
      </c>
      <c r="C222" s="272">
        <v>4.5928951351660578E-2</v>
      </c>
      <c r="D222" s="343">
        <v>4.8445636179534041E-2</v>
      </c>
      <c r="E222" s="343"/>
      <c r="F222" s="343"/>
      <c r="G222" s="344">
        <v>6.3242667818005402E-2</v>
      </c>
    </row>
    <row r="223" spans="1:10" s="413" customFormat="1" x14ac:dyDescent="0.2">
      <c r="A223" s="310" t="s">
        <v>1</v>
      </c>
      <c r="B223" s="275">
        <f t="shared" ref="B223:E223" si="48">B220/B219*100-100</f>
        <v>5.5823763768455592</v>
      </c>
      <c r="C223" s="276">
        <f t="shared" si="48"/>
        <v>10.292164674634805</v>
      </c>
      <c r="D223" s="276">
        <f t="shared" si="48"/>
        <v>15.617529880478088</v>
      </c>
      <c r="E223" s="276">
        <f t="shared" si="48"/>
        <v>-100</v>
      </c>
      <c r="F223" s="276"/>
      <c r="G223" s="278">
        <f t="shared" ref="G223" si="49">G220/G219*100-100</f>
        <v>10.288354777610877</v>
      </c>
    </row>
    <row r="224" spans="1:10" s="413" customFormat="1" ht="13.5" thickBot="1" x14ac:dyDescent="0.25">
      <c r="A224" s="226" t="s">
        <v>27</v>
      </c>
      <c r="B224" s="280">
        <f>B220-B207</f>
        <v>98.777647058823277</v>
      </c>
      <c r="C224" s="281">
        <f t="shared" ref="C224:G224" si="50">C220-C207</f>
        <v>70.663333333333412</v>
      </c>
      <c r="D224" s="281">
        <f t="shared" si="50"/>
        <v>134.07000000000016</v>
      </c>
      <c r="E224" s="281">
        <f t="shared" si="50"/>
        <v>0</v>
      </c>
      <c r="F224" s="281">
        <f t="shared" si="50"/>
        <v>0</v>
      </c>
      <c r="G224" s="283">
        <f t="shared" si="50"/>
        <v>95.517704918032905</v>
      </c>
    </row>
    <row r="225" spans="1:10" s="413" customFormat="1" x14ac:dyDescent="0.2">
      <c r="A225" s="324" t="s">
        <v>52</v>
      </c>
      <c r="B225" s="285">
        <v>427</v>
      </c>
      <c r="C225" s="286">
        <v>434</v>
      </c>
      <c r="D225" s="286">
        <v>422</v>
      </c>
      <c r="E225" s="286"/>
      <c r="F225" s="345"/>
      <c r="G225" s="346">
        <f>SUM(B225:F225)</f>
        <v>1283</v>
      </c>
      <c r="H225" s="413" t="s">
        <v>56</v>
      </c>
      <c r="I225" s="347">
        <f>G212-G225</f>
        <v>6</v>
      </c>
      <c r="J225" s="348">
        <f>I225/G212</f>
        <v>4.6547711404189293E-3</v>
      </c>
    </row>
    <row r="226" spans="1:10" s="413" customFormat="1" x14ac:dyDescent="0.2">
      <c r="A226" s="324" t="s">
        <v>28</v>
      </c>
      <c r="B226" s="231">
        <v>93.5</v>
      </c>
      <c r="C226" s="294">
        <v>93.5</v>
      </c>
      <c r="D226" s="294">
        <v>93.5</v>
      </c>
      <c r="E226" s="294"/>
      <c r="F226" s="294"/>
      <c r="G226" s="235"/>
      <c r="H226" s="413" t="s">
        <v>57</v>
      </c>
      <c r="I226" s="413">
        <v>88.02</v>
      </c>
    </row>
    <row r="227" spans="1:10" s="413" customFormat="1" ht="13.5" thickBot="1" x14ac:dyDescent="0.25">
      <c r="A227" s="327" t="s">
        <v>26</v>
      </c>
      <c r="B227" s="229">
        <f>B226-B213</f>
        <v>5.5</v>
      </c>
      <c r="C227" s="230">
        <f>C226-C213</f>
        <v>5.5</v>
      </c>
      <c r="D227" s="230">
        <f>D226-D213</f>
        <v>5.5</v>
      </c>
      <c r="E227" s="230">
        <f>E226-E213</f>
        <v>0</v>
      </c>
      <c r="F227" s="230"/>
      <c r="G227" s="236"/>
      <c r="H227" s="413" t="s">
        <v>26</v>
      </c>
      <c r="I227" s="384">
        <f>I226-I213</f>
        <v>3.6899999999999977</v>
      </c>
      <c r="J227" s="385"/>
    </row>
    <row r="229" spans="1:10" ht="13.5" thickBot="1" x14ac:dyDescent="0.25"/>
    <row r="230" spans="1:10" s="415" customFormat="1" ht="13.5" thickBot="1" x14ac:dyDescent="0.25">
      <c r="A230" s="300" t="s">
        <v>105</v>
      </c>
      <c r="B230" s="468" t="s">
        <v>53</v>
      </c>
      <c r="C230" s="469"/>
      <c r="D230" s="469"/>
      <c r="E230" s="469"/>
      <c r="F230" s="470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7" t="s">
        <v>3</v>
      </c>
      <c r="B232" s="333">
        <v>2650</v>
      </c>
      <c r="C232" s="334">
        <v>2650</v>
      </c>
      <c r="D232" s="335">
        <v>2650</v>
      </c>
      <c r="E232" s="335">
        <v>2650</v>
      </c>
      <c r="F232" s="335">
        <v>2650</v>
      </c>
      <c r="G232" s="336">
        <v>2650</v>
      </c>
    </row>
    <row r="233" spans="1:10" s="415" customFormat="1" x14ac:dyDescent="0.2">
      <c r="A233" s="310" t="s">
        <v>6</v>
      </c>
      <c r="B233" s="337">
        <v>2791.4893617021276</v>
      </c>
      <c r="C233" s="338">
        <v>2888.3333333333335</v>
      </c>
      <c r="D233" s="338">
        <v>3019.4285714285716</v>
      </c>
      <c r="E233" s="338"/>
      <c r="F233" s="338"/>
      <c r="G233" s="266">
        <v>2904.1355932203392</v>
      </c>
    </row>
    <row r="234" spans="1:10" s="415" customFormat="1" x14ac:dyDescent="0.2">
      <c r="A234" s="226" t="s">
        <v>7</v>
      </c>
      <c r="B234" s="339">
        <v>93.61702127659575</v>
      </c>
      <c r="C234" s="340">
        <v>94.791666666666671</v>
      </c>
      <c r="D234" s="341">
        <v>93.333333333333329</v>
      </c>
      <c r="E234" s="341"/>
      <c r="F234" s="341"/>
      <c r="G234" s="342">
        <v>89.152542372881356</v>
      </c>
    </row>
    <row r="235" spans="1:10" s="415" customFormat="1" x14ac:dyDescent="0.2">
      <c r="A235" s="226" t="s">
        <v>8</v>
      </c>
      <c r="B235" s="271">
        <v>6.3196364146440309E-2</v>
      </c>
      <c r="C235" s="272">
        <v>5.7210823118040537E-2</v>
      </c>
      <c r="D235" s="343">
        <v>5.6079566249558621E-2</v>
      </c>
      <c r="E235" s="343"/>
      <c r="F235" s="343"/>
      <c r="G235" s="344">
        <v>6.700294901934678E-2</v>
      </c>
    </row>
    <row r="236" spans="1:10" s="415" customFormat="1" x14ac:dyDescent="0.2">
      <c r="A236" s="310" t="s">
        <v>1</v>
      </c>
      <c r="B236" s="275">
        <f t="shared" ref="B236:E236" si="51">B233/B232*100-100</f>
        <v>5.3392211963066956</v>
      </c>
      <c r="C236" s="276">
        <f t="shared" si="51"/>
        <v>8.9937106918239067</v>
      </c>
      <c r="D236" s="276">
        <f t="shared" si="51"/>
        <v>13.940700808625351</v>
      </c>
      <c r="E236" s="276">
        <f t="shared" si="51"/>
        <v>-100</v>
      </c>
      <c r="F236" s="276"/>
      <c r="G236" s="278">
        <f t="shared" ref="G236" si="52">G233/G232*100-100</f>
        <v>9.5900223856731657</v>
      </c>
    </row>
    <row r="237" spans="1:10" s="415" customFormat="1" ht="13.5" thickBot="1" x14ac:dyDescent="0.25">
      <c r="A237" s="226" t="s">
        <v>27</v>
      </c>
      <c r="B237" s="280">
        <f>B233-B220</f>
        <v>141.37171464330413</v>
      </c>
      <c r="C237" s="281">
        <f t="shared" ref="C237:G237" si="53">C233-C220</f>
        <v>120</v>
      </c>
      <c r="D237" s="281">
        <f t="shared" si="53"/>
        <v>117.42857142857156</v>
      </c>
      <c r="E237" s="281">
        <f t="shared" si="53"/>
        <v>0</v>
      </c>
      <c r="F237" s="281">
        <f t="shared" si="53"/>
        <v>0</v>
      </c>
      <c r="G237" s="283">
        <f t="shared" si="53"/>
        <v>135.89788830230646</v>
      </c>
    </row>
    <row r="238" spans="1:10" s="415" customFormat="1" x14ac:dyDescent="0.2">
      <c r="A238" s="324" t="s">
        <v>52</v>
      </c>
      <c r="B238" s="285">
        <v>427</v>
      </c>
      <c r="C238" s="286">
        <v>433</v>
      </c>
      <c r="D238" s="286">
        <v>421</v>
      </c>
      <c r="E238" s="286"/>
      <c r="F238" s="345"/>
      <c r="G238" s="346">
        <f>SUM(B238:F238)</f>
        <v>1281</v>
      </c>
      <c r="H238" s="415" t="s">
        <v>56</v>
      </c>
      <c r="I238" s="347">
        <f>G225-G238</f>
        <v>2</v>
      </c>
      <c r="J238" s="348">
        <f>I238/G225</f>
        <v>1.558846453624318E-3</v>
      </c>
    </row>
    <row r="239" spans="1:10" s="415" customFormat="1" x14ac:dyDescent="0.2">
      <c r="A239" s="324" t="s">
        <v>28</v>
      </c>
      <c r="B239" s="231">
        <v>100</v>
      </c>
      <c r="C239" s="294">
        <v>100</v>
      </c>
      <c r="D239" s="294">
        <v>100</v>
      </c>
      <c r="E239" s="294"/>
      <c r="F239" s="294"/>
      <c r="G239" s="235"/>
      <c r="H239" s="415" t="s">
        <v>57</v>
      </c>
      <c r="I239" s="415">
        <v>93.52</v>
      </c>
    </row>
    <row r="240" spans="1:10" s="415" customFormat="1" ht="13.5" thickBot="1" x14ac:dyDescent="0.25">
      <c r="A240" s="327" t="s">
        <v>26</v>
      </c>
      <c r="B240" s="229">
        <f>B239-B226</f>
        <v>6.5</v>
      </c>
      <c r="C240" s="230">
        <f>C239-C226</f>
        <v>6.5</v>
      </c>
      <c r="D240" s="230">
        <f>D239-D226</f>
        <v>6.5</v>
      </c>
      <c r="E240" s="230">
        <f>E239-E226</f>
        <v>0</v>
      </c>
      <c r="F240" s="230"/>
      <c r="G240" s="236"/>
      <c r="H240" s="415" t="s">
        <v>26</v>
      </c>
      <c r="I240" s="384">
        <f>I239-I226</f>
        <v>5.5</v>
      </c>
      <c r="J240" s="385"/>
    </row>
    <row r="242" spans="1:10" ht="13.5" thickBot="1" x14ac:dyDescent="0.25"/>
    <row r="243" spans="1:10" s="416" customFormat="1" ht="13.5" thickBot="1" x14ac:dyDescent="0.25">
      <c r="A243" s="300" t="s">
        <v>109</v>
      </c>
      <c r="B243" s="468" t="s">
        <v>53</v>
      </c>
      <c r="C243" s="469"/>
      <c r="D243" s="469"/>
      <c r="E243" s="469"/>
      <c r="F243" s="470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6" customFormat="1" x14ac:dyDescent="0.2">
      <c r="A245" s="307" t="s">
        <v>3</v>
      </c>
      <c r="B245" s="333">
        <v>2800</v>
      </c>
      <c r="C245" s="334">
        <v>2800</v>
      </c>
      <c r="D245" s="335">
        <v>2800</v>
      </c>
      <c r="E245" s="335">
        <v>2800</v>
      </c>
      <c r="F245" s="335">
        <v>2800</v>
      </c>
      <c r="G245" s="336">
        <v>2800</v>
      </c>
    </row>
    <row r="246" spans="1:10" s="416" customFormat="1" x14ac:dyDescent="0.2">
      <c r="A246" s="310" t="s">
        <v>6</v>
      </c>
      <c r="B246" s="337">
        <v>2858.2222222222222</v>
      </c>
      <c r="C246" s="338">
        <v>3065.0526315789475</v>
      </c>
      <c r="D246" s="338">
        <v>3240.1111111111113</v>
      </c>
      <c r="E246" s="338"/>
      <c r="F246" s="338"/>
      <c r="G246" s="266">
        <v>3054.6545454545453</v>
      </c>
    </row>
    <row r="247" spans="1:10" s="416" customFormat="1" x14ac:dyDescent="0.2">
      <c r="A247" s="226" t="s">
        <v>7</v>
      </c>
      <c r="B247" s="339">
        <v>86.666666666666671</v>
      </c>
      <c r="C247" s="340">
        <v>97.89473684210526</v>
      </c>
      <c r="D247" s="341">
        <v>97.777777777777771</v>
      </c>
      <c r="E247" s="341"/>
      <c r="F247" s="341"/>
      <c r="G247" s="342">
        <v>86.181818181818187</v>
      </c>
    </row>
    <row r="248" spans="1:10" s="416" customFormat="1" x14ac:dyDescent="0.2">
      <c r="A248" s="226" t="s">
        <v>8</v>
      </c>
      <c r="B248" s="271">
        <v>6.0528320132449694E-2</v>
      </c>
      <c r="C248" s="272">
        <v>3.5550846601059789E-2</v>
      </c>
      <c r="D248" s="343">
        <v>4.4238349016247423E-2</v>
      </c>
      <c r="E248" s="343"/>
      <c r="F248" s="343"/>
      <c r="G248" s="344">
        <v>6.9091744960014786E-2</v>
      </c>
    </row>
    <row r="249" spans="1:10" s="416" customFormat="1" x14ac:dyDescent="0.2">
      <c r="A249" s="310" t="s">
        <v>1</v>
      </c>
      <c r="B249" s="275">
        <f t="shared" ref="B249:E249" si="54">B246/B245*100-100</f>
        <v>2.0793650793650755</v>
      </c>
      <c r="C249" s="276">
        <f t="shared" si="54"/>
        <v>9.4661654135338438</v>
      </c>
      <c r="D249" s="276">
        <f t="shared" si="54"/>
        <v>15.718253968253975</v>
      </c>
      <c r="E249" s="276">
        <f t="shared" si="54"/>
        <v>-100</v>
      </c>
      <c r="F249" s="276"/>
      <c r="G249" s="278">
        <f t="shared" ref="G249" si="55">G246/G245*100-100</f>
        <v>9.0948051948051898</v>
      </c>
      <c r="H249" s="399" t="s">
        <v>115</v>
      </c>
    </row>
    <row r="250" spans="1:10" s="416" customFormat="1" ht="13.5" thickBot="1" x14ac:dyDescent="0.25">
      <c r="A250" s="226" t="s">
        <v>27</v>
      </c>
      <c r="B250" s="280">
        <f>B246-B233</f>
        <v>66.732860520094619</v>
      </c>
      <c r="C250" s="281">
        <f t="shared" ref="C250:G250" si="56">C246-C233</f>
        <v>176.71929824561403</v>
      </c>
      <c r="D250" s="281">
        <f t="shared" si="56"/>
        <v>220.68253968253975</v>
      </c>
      <c r="E250" s="281">
        <f t="shared" si="56"/>
        <v>0</v>
      </c>
      <c r="F250" s="281">
        <f t="shared" si="56"/>
        <v>0</v>
      </c>
      <c r="G250" s="283">
        <f t="shared" si="56"/>
        <v>150.51895223420615</v>
      </c>
    </row>
    <row r="251" spans="1:10" s="416" customFormat="1" x14ac:dyDescent="0.2">
      <c r="A251" s="324" t="s">
        <v>52</v>
      </c>
      <c r="B251" s="285">
        <v>426</v>
      </c>
      <c r="C251" s="286">
        <v>433</v>
      </c>
      <c r="D251" s="286">
        <v>421</v>
      </c>
      <c r="E251" s="286"/>
      <c r="F251" s="345"/>
      <c r="G251" s="346">
        <f>SUM(B251:F251)</f>
        <v>1280</v>
      </c>
      <c r="H251" s="416" t="s">
        <v>56</v>
      </c>
      <c r="I251" s="347">
        <f>G238-G251</f>
        <v>1</v>
      </c>
      <c r="J251" s="348">
        <f>I251/G238</f>
        <v>7.8064012490241998E-4</v>
      </c>
    </row>
    <row r="252" spans="1:10" s="416" customFormat="1" x14ac:dyDescent="0.2">
      <c r="A252" s="324" t="s">
        <v>28</v>
      </c>
      <c r="B252" s="231">
        <v>106</v>
      </c>
      <c r="C252" s="294">
        <v>105.5</v>
      </c>
      <c r="D252" s="294">
        <v>105.5</v>
      </c>
      <c r="E252" s="294"/>
      <c r="F252" s="294"/>
      <c r="G252" s="235"/>
      <c r="H252" s="416" t="s">
        <v>57</v>
      </c>
      <c r="I252" s="416">
        <v>100</v>
      </c>
    </row>
    <row r="253" spans="1:10" s="416" customFormat="1" ht="13.5" thickBot="1" x14ac:dyDescent="0.25">
      <c r="A253" s="327" t="s">
        <v>26</v>
      </c>
      <c r="B253" s="229">
        <f>B252-B239</f>
        <v>6</v>
      </c>
      <c r="C253" s="230">
        <f>C252-C239</f>
        <v>5.5</v>
      </c>
      <c r="D253" s="230">
        <f>D252-D239</f>
        <v>5.5</v>
      </c>
      <c r="E253" s="230">
        <f>E252-E239</f>
        <v>0</v>
      </c>
      <c r="F253" s="230"/>
      <c r="G253" s="236"/>
      <c r="H253" s="416" t="s">
        <v>26</v>
      </c>
      <c r="I253" s="384">
        <f>I252-I239</f>
        <v>6.480000000000004</v>
      </c>
      <c r="J253" s="385"/>
    </row>
    <row r="254" spans="1:10" x14ac:dyDescent="0.2">
      <c r="B254" s="293">
        <v>106</v>
      </c>
      <c r="C254" s="293">
        <v>105.5</v>
      </c>
      <c r="D254" s="293">
        <v>105.5</v>
      </c>
    </row>
    <row r="255" spans="1:10" ht="13.5" thickBot="1" x14ac:dyDescent="0.25"/>
    <row r="256" spans="1:10" s="436" customFormat="1" ht="13.5" thickBot="1" x14ac:dyDescent="0.25">
      <c r="A256" s="300" t="s">
        <v>116</v>
      </c>
      <c r="B256" s="468" t="s">
        <v>53</v>
      </c>
      <c r="C256" s="469"/>
      <c r="D256" s="469"/>
      <c r="E256" s="469"/>
      <c r="F256" s="470"/>
      <c r="G256" s="329" t="s">
        <v>0</v>
      </c>
    </row>
    <row r="257" spans="1:10" s="436" customFormat="1" x14ac:dyDescent="0.2">
      <c r="A257" s="226" t="s">
        <v>2</v>
      </c>
      <c r="B257" s="332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0" s="436" customFormat="1" x14ac:dyDescent="0.2">
      <c r="A258" s="307" t="s">
        <v>3</v>
      </c>
      <c r="B258" s="333">
        <v>2960</v>
      </c>
      <c r="C258" s="334">
        <v>2960</v>
      </c>
      <c r="D258" s="335">
        <v>2960</v>
      </c>
      <c r="E258" s="335">
        <v>2960</v>
      </c>
      <c r="F258" s="335">
        <v>2960</v>
      </c>
      <c r="G258" s="336">
        <v>2960</v>
      </c>
    </row>
    <row r="259" spans="1:10" s="436" customFormat="1" x14ac:dyDescent="0.2">
      <c r="A259" s="310" t="s">
        <v>6</v>
      </c>
      <c r="B259" s="337">
        <v>3006.818181818182</v>
      </c>
      <c r="C259" s="338">
        <v>3186.1445783132531</v>
      </c>
      <c r="D259" s="338">
        <v>3324.1860465116279</v>
      </c>
      <c r="E259" s="338"/>
      <c r="F259" s="338"/>
      <c r="G259" s="266">
        <v>3170.9338521400778</v>
      </c>
    </row>
    <row r="260" spans="1:10" s="436" customFormat="1" x14ac:dyDescent="0.2">
      <c r="A260" s="226" t="s">
        <v>7</v>
      </c>
      <c r="B260" s="339">
        <v>100</v>
      </c>
      <c r="C260" s="340">
        <v>100</v>
      </c>
      <c r="D260" s="341">
        <v>100</v>
      </c>
      <c r="E260" s="341"/>
      <c r="F260" s="341"/>
      <c r="G260" s="342">
        <v>88.326848249027236</v>
      </c>
    </row>
    <row r="261" spans="1:10" s="436" customFormat="1" x14ac:dyDescent="0.2">
      <c r="A261" s="226" t="s">
        <v>8</v>
      </c>
      <c r="B261" s="271">
        <v>4.6605489489219408E-2</v>
      </c>
      <c r="C261" s="272">
        <v>2.5296289940138668E-2</v>
      </c>
      <c r="D261" s="343">
        <v>3.445691595156683E-2</v>
      </c>
      <c r="E261" s="343"/>
      <c r="F261" s="343"/>
      <c r="G261" s="344">
        <v>5.4957437415602821E-2</v>
      </c>
    </row>
    <row r="262" spans="1:10" s="436" customFormat="1" x14ac:dyDescent="0.2">
      <c r="A262" s="310" t="s">
        <v>1</v>
      </c>
      <c r="B262" s="275">
        <f t="shared" ref="B262:E262" si="57">B259/B258*100-100</f>
        <v>1.581695331695343</v>
      </c>
      <c r="C262" s="276">
        <f t="shared" si="57"/>
        <v>7.6400195376099163</v>
      </c>
      <c r="D262" s="276">
        <f t="shared" si="57"/>
        <v>12.303582652419863</v>
      </c>
      <c r="E262" s="276">
        <f t="shared" si="57"/>
        <v>-100</v>
      </c>
      <c r="F262" s="276"/>
      <c r="G262" s="278">
        <f t="shared" ref="G262" si="58">G259/G258*100-100</f>
        <v>7.126143653381007</v>
      </c>
      <c r="H262" s="399"/>
    </row>
    <row r="263" spans="1:10" s="436" customFormat="1" ht="13.5" thickBot="1" x14ac:dyDescent="0.25">
      <c r="A263" s="226" t="s">
        <v>27</v>
      </c>
      <c r="B263" s="280">
        <f>B259-B246</f>
        <v>148.59595959595981</v>
      </c>
      <c r="C263" s="281">
        <f t="shared" ref="C263:G263" si="59">C259-C246</f>
        <v>121.09194673430557</v>
      </c>
      <c r="D263" s="281">
        <f t="shared" si="59"/>
        <v>84.074935400516551</v>
      </c>
      <c r="E263" s="281">
        <f t="shared" si="59"/>
        <v>0</v>
      </c>
      <c r="F263" s="281">
        <f t="shared" si="59"/>
        <v>0</v>
      </c>
      <c r="G263" s="283">
        <f t="shared" si="59"/>
        <v>116.27930668553245</v>
      </c>
    </row>
    <row r="264" spans="1:10" s="436" customFormat="1" x14ac:dyDescent="0.2">
      <c r="A264" s="324" t="s">
        <v>52</v>
      </c>
      <c r="B264" s="285">
        <v>426</v>
      </c>
      <c r="C264" s="286">
        <v>433</v>
      </c>
      <c r="D264" s="286">
        <v>421</v>
      </c>
      <c r="E264" s="286"/>
      <c r="F264" s="345"/>
      <c r="G264" s="346">
        <f>SUM(B264:F264)</f>
        <v>1280</v>
      </c>
      <c r="H264" s="436" t="s">
        <v>56</v>
      </c>
      <c r="I264" s="347">
        <f>G251-G264</f>
        <v>0</v>
      </c>
      <c r="J264" s="348">
        <f>I264/G251</f>
        <v>0</v>
      </c>
    </row>
    <row r="265" spans="1:10" s="436" customFormat="1" x14ac:dyDescent="0.2">
      <c r="A265" s="324" t="s">
        <v>28</v>
      </c>
      <c r="B265" s="231">
        <v>112</v>
      </c>
      <c r="C265" s="294">
        <v>111</v>
      </c>
      <c r="D265" s="294">
        <v>111</v>
      </c>
      <c r="E265" s="294"/>
      <c r="F265" s="294"/>
      <c r="G265" s="235"/>
      <c r="H265" s="436" t="s">
        <v>57</v>
      </c>
      <c r="I265" s="436">
        <v>105.66</v>
      </c>
    </row>
    <row r="266" spans="1:10" s="436" customFormat="1" ht="13.5" thickBot="1" x14ac:dyDescent="0.25">
      <c r="A266" s="327" t="s">
        <v>26</v>
      </c>
      <c r="B266" s="229">
        <f>B265-B252</f>
        <v>6</v>
      </c>
      <c r="C266" s="230">
        <f>C265-C252</f>
        <v>5.5</v>
      </c>
      <c r="D266" s="230">
        <f>D265-D252</f>
        <v>5.5</v>
      </c>
      <c r="E266" s="230">
        <f>E265-E252</f>
        <v>0</v>
      </c>
      <c r="F266" s="230"/>
      <c r="G266" s="236"/>
      <c r="H266" s="436" t="s">
        <v>26</v>
      </c>
      <c r="I266" s="384">
        <f>I265-I252</f>
        <v>5.6599999999999966</v>
      </c>
      <c r="J266" s="385"/>
    </row>
    <row r="268" spans="1:10" ht="13.5" thickBot="1" x14ac:dyDescent="0.25"/>
    <row r="269" spans="1:10" s="446" customFormat="1" ht="13.5" thickBot="1" x14ac:dyDescent="0.25">
      <c r="A269" s="300" t="s">
        <v>117</v>
      </c>
      <c r="B269" s="468" t="s">
        <v>53</v>
      </c>
      <c r="C269" s="469"/>
      <c r="D269" s="469"/>
      <c r="E269" s="469"/>
      <c r="F269" s="470"/>
      <c r="G269" s="329" t="s">
        <v>0</v>
      </c>
    </row>
    <row r="270" spans="1:10" s="446" customFormat="1" x14ac:dyDescent="0.2">
      <c r="A270" s="226" t="s">
        <v>2</v>
      </c>
      <c r="B270" s="332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</row>
    <row r="271" spans="1:10" s="446" customFormat="1" x14ac:dyDescent="0.2">
      <c r="A271" s="307" t="s">
        <v>3</v>
      </c>
      <c r="B271" s="333">
        <v>3150</v>
      </c>
      <c r="C271" s="334">
        <v>3150</v>
      </c>
      <c r="D271" s="335">
        <v>3150</v>
      </c>
      <c r="E271" s="335">
        <v>3150</v>
      </c>
      <c r="F271" s="335">
        <v>3150</v>
      </c>
      <c r="G271" s="336">
        <v>3150</v>
      </c>
    </row>
    <row r="272" spans="1:10" s="446" customFormat="1" x14ac:dyDescent="0.2">
      <c r="A272" s="310" t="s">
        <v>6</v>
      </c>
      <c r="B272" s="337">
        <v>3178.9285714285716</v>
      </c>
      <c r="C272" s="338">
        <v>3293.0232558139537</v>
      </c>
      <c r="D272" s="338">
        <v>3481.6666666666665</v>
      </c>
      <c r="E272" s="338"/>
      <c r="F272" s="338"/>
      <c r="G272" s="266">
        <v>3317.6771653543306</v>
      </c>
    </row>
    <row r="273" spans="1:10" s="446" customFormat="1" x14ac:dyDescent="0.2">
      <c r="A273" s="226" t="s">
        <v>7</v>
      </c>
      <c r="B273" s="339">
        <v>92.857142857142861</v>
      </c>
      <c r="C273" s="340">
        <v>100</v>
      </c>
      <c r="D273" s="341">
        <v>97.61904761904762</v>
      </c>
      <c r="E273" s="341"/>
      <c r="F273" s="341"/>
      <c r="G273" s="342">
        <v>91.732283464566933</v>
      </c>
    </row>
    <row r="274" spans="1:10" s="446" customFormat="1" x14ac:dyDescent="0.2">
      <c r="A274" s="226" t="s">
        <v>8</v>
      </c>
      <c r="B274" s="271">
        <v>5.1509034413028648E-2</v>
      </c>
      <c r="C274" s="272">
        <v>3.6693069481202475E-2</v>
      </c>
      <c r="D274" s="343">
        <v>4.9221495874705645E-2</v>
      </c>
      <c r="E274" s="343"/>
      <c r="F274" s="343"/>
      <c r="G274" s="344">
        <v>5.9516207293293412E-2</v>
      </c>
    </row>
    <row r="275" spans="1:10" s="446" customFormat="1" x14ac:dyDescent="0.2">
      <c r="A275" s="310" t="s">
        <v>1</v>
      </c>
      <c r="B275" s="275">
        <f t="shared" ref="B275:E275" si="60">B272/B271*100-100</f>
        <v>0.91836734693877986</v>
      </c>
      <c r="C275" s="276">
        <f t="shared" si="60"/>
        <v>4.540420819490592</v>
      </c>
      <c r="D275" s="276">
        <f t="shared" si="60"/>
        <v>10.529100529100518</v>
      </c>
      <c r="E275" s="276">
        <f t="shared" si="60"/>
        <v>-100</v>
      </c>
      <c r="F275" s="276"/>
      <c r="G275" s="278">
        <f t="shared" ref="G275" si="61">G272/G271*100-100</f>
        <v>5.3230846144231947</v>
      </c>
      <c r="H275" s="399"/>
    </row>
    <row r="276" spans="1:10" s="446" customFormat="1" ht="13.5" thickBot="1" x14ac:dyDescent="0.25">
      <c r="A276" s="226" t="s">
        <v>27</v>
      </c>
      <c r="B276" s="280">
        <f>B272-B259</f>
        <v>172.11038961038957</v>
      </c>
      <c r="C276" s="281">
        <f t="shared" ref="C276:G276" si="62">C272-C259</f>
        <v>106.87867750070063</v>
      </c>
      <c r="D276" s="281">
        <f t="shared" si="62"/>
        <v>157.48062015503865</v>
      </c>
      <c r="E276" s="281">
        <f t="shared" si="62"/>
        <v>0</v>
      </c>
      <c r="F276" s="281">
        <f t="shared" si="62"/>
        <v>0</v>
      </c>
      <c r="G276" s="283">
        <f t="shared" si="62"/>
        <v>146.74331321425279</v>
      </c>
    </row>
    <row r="277" spans="1:10" s="446" customFormat="1" x14ac:dyDescent="0.2">
      <c r="A277" s="324" t="s">
        <v>52</v>
      </c>
      <c r="B277" s="285">
        <v>426</v>
      </c>
      <c r="C277" s="286">
        <v>433</v>
      </c>
      <c r="D277" s="286">
        <v>421</v>
      </c>
      <c r="E277" s="286"/>
      <c r="F277" s="345"/>
      <c r="G277" s="346">
        <f>SUM(B277:F277)</f>
        <v>1280</v>
      </c>
      <c r="H277" s="446" t="s">
        <v>56</v>
      </c>
      <c r="I277" s="347">
        <f>G264-G277</f>
        <v>0</v>
      </c>
      <c r="J277" s="348">
        <f>I277/G264</f>
        <v>0</v>
      </c>
    </row>
    <row r="278" spans="1:10" s="446" customFormat="1" x14ac:dyDescent="0.2">
      <c r="A278" s="324" t="s">
        <v>28</v>
      </c>
      <c r="B278" s="231">
        <v>117</v>
      </c>
      <c r="C278" s="294">
        <v>116</v>
      </c>
      <c r="D278" s="294">
        <v>115.5</v>
      </c>
      <c r="E278" s="294"/>
      <c r="F278" s="294"/>
      <c r="G278" s="235"/>
      <c r="H278" s="446" t="s">
        <v>57</v>
      </c>
      <c r="I278" s="446">
        <v>111.44</v>
      </c>
    </row>
    <row r="279" spans="1:10" s="446" customFormat="1" ht="13.5" thickBot="1" x14ac:dyDescent="0.25">
      <c r="A279" s="327" t="s">
        <v>26</v>
      </c>
      <c r="B279" s="229">
        <f>B278-B265</f>
        <v>5</v>
      </c>
      <c r="C279" s="230">
        <f>C278-C265</f>
        <v>5</v>
      </c>
      <c r="D279" s="230">
        <f>D278-D265</f>
        <v>4.5</v>
      </c>
      <c r="E279" s="230">
        <f>E278-E265</f>
        <v>0</v>
      </c>
      <c r="F279" s="230"/>
      <c r="G279" s="236"/>
      <c r="H279" s="446" t="s">
        <v>26</v>
      </c>
      <c r="I279" s="384">
        <f>I278-I265</f>
        <v>5.7800000000000011</v>
      </c>
      <c r="J279" s="385"/>
    </row>
    <row r="280" spans="1:10" x14ac:dyDescent="0.2">
      <c r="B280" s="293">
        <v>117</v>
      </c>
    </row>
    <row r="281" spans="1:10" ht="13.5" thickBot="1" x14ac:dyDescent="0.25"/>
    <row r="282" spans="1:10" s="448" customFormat="1" ht="13.5" thickBot="1" x14ac:dyDescent="0.25">
      <c r="A282" s="300" t="s">
        <v>118</v>
      </c>
      <c r="B282" s="468" t="s">
        <v>53</v>
      </c>
      <c r="C282" s="469"/>
      <c r="D282" s="469"/>
      <c r="E282" s="469"/>
      <c r="F282" s="470"/>
      <c r="G282" s="329" t="s">
        <v>0</v>
      </c>
    </row>
    <row r="283" spans="1:10" s="448" customFormat="1" x14ac:dyDescent="0.2">
      <c r="A283" s="226" t="s">
        <v>2</v>
      </c>
      <c r="B283" s="332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48" customFormat="1" x14ac:dyDescent="0.2">
      <c r="A284" s="307" t="s">
        <v>3</v>
      </c>
      <c r="B284" s="333">
        <v>3370</v>
      </c>
      <c r="C284" s="334">
        <v>3370</v>
      </c>
      <c r="D284" s="335">
        <v>3370</v>
      </c>
      <c r="E284" s="335">
        <v>3370</v>
      </c>
      <c r="F284" s="335">
        <v>3370</v>
      </c>
      <c r="G284" s="336">
        <v>3370</v>
      </c>
    </row>
    <row r="285" spans="1:10" s="448" customFormat="1" x14ac:dyDescent="0.2">
      <c r="A285" s="310" t="s">
        <v>6</v>
      </c>
      <c r="B285" s="337">
        <v>3360</v>
      </c>
      <c r="C285" s="338">
        <v>3487.1830985915494</v>
      </c>
      <c r="D285" s="338">
        <v>3610.5357142857142</v>
      </c>
      <c r="E285" s="338"/>
      <c r="F285" s="338"/>
      <c r="G285" s="266">
        <v>3477.0558375634519</v>
      </c>
    </row>
    <row r="286" spans="1:10" s="448" customFormat="1" x14ac:dyDescent="0.2">
      <c r="A286" s="226" t="s">
        <v>7</v>
      </c>
      <c r="B286" s="339">
        <v>100</v>
      </c>
      <c r="C286" s="340">
        <v>100</v>
      </c>
      <c r="D286" s="341">
        <v>100</v>
      </c>
      <c r="E286" s="341"/>
      <c r="F286" s="341"/>
      <c r="G286" s="342">
        <v>100</v>
      </c>
    </row>
    <row r="287" spans="1:10" s="448" customFormat="1" x14ac:dyDescent="0.2">
      <c r="A287" s="226" t="s">
        <v>8</v>
      </c>
      <c r="B287" s="271">
        <v>2.6395494714769929E-2</v>
      </c>
      <c r="C287" s="272">
        <v>2.5613665627002822E-2</v>
      </c>
      <c r="D287" s="343">
        <v>2.0656282431168231E-2</v>
      </c>
      <c r="E287" s="343"/>
      <c r="F287" s="343"/>
      <c r="G287" s="344">
        <v>3.774222192445735E-2</v>
      </c>
    </row>
    <row r="288" spans="1:10" s="448" customFormat="1" x14ac:dyDescent="0.2">
      <c r="A288" s="310" t="s">
        <v>1</v>
      </c>
      <c r="B288" s="275">
        <f t="shared" ref="B288:E288" si="63">B285/B284*100-100</f>
        <v>-0.29673590504451397</v>
      </c>
      <c r="C288" s="276">
        <f t="shared" si="63"/>
        <v>3.4772432816483558</v>
      </c>
      <c r="D288" s="276">
        <f t="shared" si="63"/>
        <v>7.1375582874099166</v>
      </c>
      <c r="E288" s="276">
        <f t="shared" si="63"/>
        <v>-100</v>
      </c>
      <c r="F288" s="276"/>
      <c r="G288" s="278">
        <f t="shared" ref="G288" si="64">G285/G284*100-100</f>
        <v>3.1767310849688926</v>
      </c>
      <c r="H288" s="399"/>
    </row>
    <row r="289" spans="1:11" s="448" customFormat="1" ht="13.5" thickBot="1" x14ac:dyDescent="0.25">
      <c r="A289" s="226" t="s">
        <v>27</v>
      </c>
      <c r="B289" s="280">
        <f>B285-B272</f>
        <v>181.07142857142844</v>
      </c>
      <c r="C289" s="281">
        <f t="shared" ref="C289:G289" si="65">C285-C272</f>
        <v>194.15984277759571</v>
      </c>
      <c r="D289" s="281">
        <f t="shared" si="65"/>
        <v>128.86904761904771</v>
      </c>
      <c r="E289" s="281">
        <f t="shared" si="65"/>
        <v>0</v>
      </c>
      <c r="F289" s="281">
        <f t="shared" si="65"/>
        <v>0</v>
      </c>
      <c r="G289" s="283">
        <f t="shared" si="65"/>
        <v>159.37867220912131</v>
      </c>
    </row>
    <row r="290" spans="1:11" s="448" customFormat="1" x14ac:dyDescent="0.2">
      <c r="A290" s="324" t="s">
        <v>52</v>
      </c>
      <c r="B290" s="285">
        <v>355</v>
      </c>
      <c r="C290" s="286">
        <v>389</v>
      </c>
      <c r="D290" s="286">
        <v>286</v>
      </c>
      <c r="E290" s="286"/>
      <c r="F290" s="345"/>
      <c r="G290" s="346">
        <f>SUM(B290:F290)</f>
        <v>1030</v>
      </c>
      <c r="H290" s="448" t="s">
        <v>56</v>
      </c>
      <c r="I290" s="347">
        <f>G277-G290</f>
        <v>250</v>
      </c>
      <c r="J290" s="348">
        <f>I290/G277</f>
        <v>0.1953125</v>
      </c>
      <c r="K290" s="356" t="s">
        <v>120</v>
      </c>
    </row>
    <row r="291" spans="1:11" s="448" customFormat="1" x14ac:dyDescent="0.2">
      <c r="A291" s="324" t="s">
        <v>28</v>
      </c>
      <c r="B291" s="231">
        <v>122.5</v>
      </c>
      <c r="C291" s="294">
        <v>121</v>
      </c>
      <c r="D291" s="294">
        <v>120</v>
      </c>
      <c r="E291" s="294"/>
      <c r="F291" s="294"/>
      <c r="G291" s="235"/>
      <c r="H291" s="448" t="s">
        <v>57</v>
      </c>
      <c r="I291" s="448">
        <v>116.18</v>
      </c>
    </row>
    <row r="292" spans="1:11" s="448" customFormat="1" ht="13.5" thickBot="1" x14ac:dyDescent="0.25">
      <c r="A292" s="327" t="s">
        <v>26</v>
      </c>
      <c r="B292" s="229">
        <f>B291-B278</f>
        <v>5.5</v>
      </c>
      <c r="C292" s="230">
        <f>C291-C278</f>
        <v>5</v>
      </c>
      <c r="D292" s="230">
        <f>D291-D278</f>
        <v>4.5</v>
      </c>
      <c r="E292" s="230">
        <f>E291-E278</f>
        <v>0</v>
      </c>
      <c r="F292" s="230"/>
      <c r="G292" s="236"/>
      <c r="H292" s="448" t="s">
        <v>26</v>
      </c>
      <c r="I292" s="384">
        <f>I291-I278</f>
        <v>4.7400000000000091</v>
      </c>
      <c r="J292" s="385"/>
    </row>
    <row r="293" spans="1:11" x14ac:dyDescent="0.2">
      <c r="D293" s="293">
        <v>120.5</v>
      </c>
    </row>
  </sheetData>
  <mergeCells count="23">
    <mergeCell ref="B282:F282"/>
    <mergeCell ref="B113:F113"/>
    <mergeCell ref="B139:F139"/>
    <mergeCell ref="B243:F243"/>
    <mergeCell ref="B230:F230"/>
    <mergeCell ref="K199:R200"/>
    <mergeCell ref="B126:F126"/>
    <mergeCell ref="B269:F269"/>
    <mergeCell ref="B256:F256"/>
    <mergeCell ref="B74:F74"/>
    <mergeCell ref="B100:F100"/>
    <mergeCell ref="B217:F217"/>
    <mergeCell ref="B204:F204"/>
    <mergeCell ref="B87:F87"/>
    <mergeCell ref="B191:F191"/>
    <mergeCell ref="B178:F178"/>
    <mergeCell ref="B165:F165"/>
    <mergeCell ref="B152:F152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N319"/>
  <sheetViews>
    <sheetView showGridLines="0" topLeftCell="A284" zoomScale="73" zoomScaleNormal="73" workbookViewId="0">
      <selection activeCell="N307" sqref="N307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68" t="s">
        <v>50</v>
      </c>
      <c r="C9" s="469"/>
      <c r="D9" s="469"/>
      <c r="E9" s="469"/>
      <c r="F9" s="469"/>
      <c r="G9" s="470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68" t="s">
        <v>50</v>
      </c>
      <c r="C23" s="469"/>
      <c r="D23" s="469"/>
      <c r="E23" s="469"/>
      <c r="F23" s="469"/>
      <c r="G23" s="470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68" t="s">
        <v>50</v>
      </c>
      <c r="C37" s="469"/>
      <c r="D37" s="469"/>
      <c r="E37" s="469"/>
      <c r="F37" s="469"/>
      <c r="G37" s="470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68" t="s">
        <v>50</v>
      </c>
      <c r="C52" s="469"/>
      <c r="D52" s="469"/>
      <c r="E52" s="469"/>
      <c r="F52" s="469"/>
      <c r="G52" s="470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68" t="s">
        <v>50</v>
      </c>
      <c r="C66" s="469"/>
      <c r="D66" s="469"/>
      <c r="E66" s="469"/>
      <c r="F66" s="469"/>
      <c r="G66" s="470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68" t="s">
        <v>50</v>
      </c>
      <c r="C80" s="469"/>
      <c r="D80" s="469"/>
      <c r="E80" s="469"/>
      <c r="F80" s="469"/>
      <c r="G80" s="470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68" t="s">
        <v>50</v>
      </c>
      <c r="C94" s="469"/>
      <c r="D94" s="469"/>
      <c r="E94" s="469"/>
      <c r="F94" s="469"/>
      <c r="G94" s="470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68" t="s">
        <v>50</v>
      </c>
      <c r="C108" s="469"/>
      <c r="D108" s="469"/>
      <c r="E108" s="469"/>
      <c r="F108" s="469"/>
      <c r="G108" s="470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68" t="s">
        <v>50</v>
      </c>
      <c r="C124" s="469"/>
      <c r="D124" s="469"/>
      <c r="E124" s="469"/>
      <c r="F124" s="469"/>
      <c r="G124" s="469"/>
      <c r="H124" s="470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468" t="s">
        <v>50</v>
      </c>
      <c r="C138" s="469"/>
      <c r="D138" s="469"/>
      <c r="E138" s="469"/>
      <c r="F138" s="469"/>
      <c r="G138" s="469"/>
      <c r="H138" s="470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">
      <c r="C150" s="293">
        <v>60.5</v>
      </c>
      <c r="D150" s="293">
        <v>59</v>
      </c>
    </row>
    <row r="151" spans="1:12" ht="13.5" thickBot="1" x14ac:dyDescent="0.25"/>
    <row r="152" spans="1:12" s="401" customFormat="1" ht="13.5" thickBot="1" x14ac:dyDescent="0.25">
      <c r="A152" s="300" t="s">
        <v>88</v>
      </c>
      <c r="B152" s="468" t="s">
        <v>50</v>
      </c>
      <c r="C152" s="469"/>
      <c r="D152" s="469"/>
      <c r="E152" s="469"/>
      <c r="F152" s="469"/>
      <c r="G152" s="469"/>
      <c r="H152" s="470"/>
      <c r="I152" s="328" t="s">
        <v>0</v>
      </c>
      <c r="J152" s="227"/>
    </row>
    <row r="153" spans="1:12" s="401" customFormat="1" x14ac:dyDescent="0.2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x14ac:dyDescent="0.2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x14ac:dyDescent="0.2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x14ac:dyDescent="0.2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x14ac:dyDescent="0.2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.5" thickBot="1" x14ac:dyDescent="0.25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.5" thickBot="1" x14ac:dyDescent="0.25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.5" thickBot="1" x14ac:dyDescent="0.25"/>
    <row r="166" spans="1:12" s="402" customFormat="1" ht="13.5" thickBot="1" x14ac:dyDescent="0.25">
      <c r="A166" s="300" t="s">
        <v>90</v>
      </c>
      <c r="B166" s="468" t="s">
        <v>50</v>
      </c>
      <c r="C166" s="469"/>
      <c r="D166" s="469"/>
      <c r="E166" s="469"/>
      <c r="F166" s="469"/>
      <c r="G166" s="469"/>
      <c r="H166" s="470"/>
      <c r="I166" s="328" t="s">
        <v>0</v>
      </c>
      <c r="J166" s="227"/>
    </row>
    <row r="167" spans="1:12" s="402" customFormat="1" x14ac:dyDescent="0.2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x14ac:dyDescent="0.2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x14ac:dyDescent="0.2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x14ac:dyDescent="0.2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x14ac:dyDescent="0.2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.5" thickBot="1" x14ac:dyDescent="0.25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.5" thickBot="1" x14ac:dyDescent="0.25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.5" thickBot="1" x14ac:dyDescent="0.25"/>
    <row r="180" spans="1:14" s="404" customFormat="1" ht="13.5" thickBot="1" x14ac:dyDescent="0.25">
      <c r="A180" s="300" t="s">
        <v>91</v>
      </c>
      <c r="B180" s="468" t="s">
        <v>50</v>
      </c>
      <c r="C180" s="469"/>
      <c r="D180" s="469"/>
      <c r="E180" s="469"/>
      <c r="F180" s="469"/>
      <c r="G180" s="469"/>
      <c r="H180" s="470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x14ac:dyDescent="0.2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x14ac:dyDescent="0.2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x14ac:dyDescent="0.2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x14ac:dyDescent="0.2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.5" thickBot="1" x14ac:dyDescent="0.25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">
      <c r="A190" s="324" t="s">
        <v>28</v>
      </c>
      <c r="B190" s="231">
        <v>70</v>
      </c>
      <c r="C190" s="294">
        <v>69</v>
      </c>
      <c r="D190" s="294">
        <v>68</v>
      </c>
      <c r="E190" s="294">
        <v>66.5</v>
      </c>
      <c r="F190" s="294">
        <v>66.5</v>
      </c>
      <c r="G190" s="294">
        <v>65.5</v>
      </c>
      <c r="H190" s="232">
        <v>64.5</v>
      </c>
      <c r="I190" s="235"/>
      <c r="J190" s="227" t="s">
        <v>57</v>
      </c>
      <c r="K190" s="404">
        <v>63.52</v>
      </c>
    </row>
    <row r="191" spans="1:14" s="404" customFormat="1" ht="13.5" thickBot="1" x14ac:dyDescent="0.25">
      <c r="A191" s="327" t="s">
        <v>26</v>
      </c>
      <c r="B191" s="233">
        <f>B190-B176</f>
        <v>3</v>
      </c>
      <c r="C191" s="234">
        <f t="shared" ref="C191:H191" si="40">C190-C176</f>
        <v>3</v>
      </c>
      <c r="D191" s="234">
        <f t="shared" si="40"/>
        <v>3.5</v>
      </c>
      <c r="E191" s="234">
        <f t="shared" si="40"/>
        <v>4</v>
      </c>
      <c r="F191" s="234">
        <f t="shared" si="40"/>
        <v>4</v>
      </c>
      <c r="G191" s="234">
        <f t="shared" si="40"/>
        <v>3</v>
      </c>
      <c r="H191" s="240">
        <f t="shared" si="40"/>
        <v>3</v>
      </c>
      <c r="I191" s="236"/>
      <c r="J191" s="404" t="s">
        <v>26</v>
      </c>
      <c r="K191" s="227">
        <f>K190-K176</f>
        <v>2.990000000000002</v>
      </c>
    </row>
    <row r="193" spans="1:12" ht="13.5" thickBot="1" x14ac:dyDescent="0.25"/>
    <row r="194" spans="1:12" ht="13.5" thickBot="1" x14ac:dyDescent="0.25">
      <c r="A194" s="300" t="s">
        <v>99</v>
      </c>
      <c r="B194" s="468" t="s">
        <v>50</v>
      </c>
      <c r="C194" s="469"/>
      <c r="D194" s="469"/>
      <c r="E194" s="469"/>
      <c r="F194" s="469"/>
      <c r="G194" s="469"/>
      <c r="H194" s="470"/>
      <c r="I194" s="328" t="s">
        <v>0</v>
      </c>
      <c r="J194" s="227"/>
      <c r="K194" s="407"/>
      <c r="L194" s="407"/>
    </row>
    <row r="195" spans="1:12" x14ac:dyDescent="0.2">
      <c r="A195" s="226" t="s">
        <v>54</v>
      </c>
      <c r="B195" s="301">
        <v>1</v>
      </c>
      <c r="C195" s="302">
        <v>2</v>
      </c>
      <c r="D195" s="303">
        <v>3</v>
      </c>
      <c r="E195" s="302">
        <v>4</v>
      </c>
      <c r="F195" s="303">
        <v>5</v>
      </c>
      <c r="G195" s="302">
        <v>6</v>
      </c>
      <c r="H195" s="298">
        <v>7</v>
      </c>
      <c r="I195" s="304"/>
      <c r="J195" s="305"/>
      <c r="K195" s="407"/>
      <c r="L195" s="407"/>
    </row>
    <row r="196" spans="1:12" x14ac:dyDescent="0.2">
      <c r="A196" s="226" t="s">
        <v>2</v>
      </c>
      <c r="B196" s="254">
        <v>1</v>
      </c>
      <c r="C196" s="255">
        <v>2</v>
      </c>
      <c r="D196" s="360">
        <v>3</v>
      </c>
      <c r="E196" s="256">
        <v>4</v>
      </c>
      <c r="F196" s="256">
        <v>4</v>
      </c>
      <c r="G196" s="397">
        <v>5</v>
      </c>
      <c r="H196" s="350">
        <v>6</v>
      </c>
      <c r="I196" s="299" t="s">
        <v>0</v>
      </c>
      <c r="J196" s="248"/>
      <c r="K196" s="306"/>
      <c r="L196" s="407"/>
    </row>
    <row r="197" spans="1:12" x14ac:dyDescent="0.2">
      <c r="A197" s="307" t="s">
        <v>3</v>
      </c>
      <c r="B197" s="258">
        <v>1575</v>
      </c>
      <c r="C197" s="259">
        <v>1575</v>
      </c>
      <c r="D197" s="259">
        <v>1575</v>
      </c>
      <c r="E197" s="259">
        <v>1575</v>
      </c>
      <c r="F197" s="259">
        <v>1575</v>
      </c>
      <c r="G197" s="390">
        <v>1575</v>
      </c>
      <c r="H197" s="260">
        <v>1575</v>
      </c>
      <c r="I197" s="308">
        <v>1575</v>
      </c>
      <c r="J197" s="309"/>
      <c r="K197" s="306"/>
      <c r="L197" s="407"/>
    </row>
    <row r="198" spans="1:12" x14ac:dyDescent="0.2">
      <c r="A198" s="310" t="s">
        <v>6</v>
      </c>
      <c r="B198" s="263">
        <v>1520</v>
      </c>
      <c r="C198" s="264">
        <v>1562.56</v>
      </c>
      <c r="D198" s="264">
        <v>1601.14</v>
      </c>
      <c r="E198" s="264">
        <v>1617.8</v>
      </c>
      <c r="F198" s="311">
        <v>1664.2</v>
      </c>
      <c r="G198" s="311">
        <v>1687.57</v>
      </c>
      <c r="H198" s="265">
        <v>1733.49</v>
      </c>
      <c r="I198" s="312">
        <v>1637.14</v>
      </c>
      <c r="J198" s="313"/>
      <c r="K198" s="306"/>
      <c r="L198" s="407"/>
    </row>
    <row r="199" spans="1:12" x14ac:dyDescent="0.2">
      <c r="A199" s="226" t="s">
        <v>7</v>
      </c>
      <c r="B199" s="267">
        <v>100</v>
      </c>
      <c r="C199" s="268">
        <v>100</v>
      </c>
      <c r="D199" s="268">
        <v>100</v>
      </c>
      <c r="E199" s="268">
        <v>100</v>
      </c>
      <c r="F199" s="314">
        <v>100</v>
      </c>
      <c r="G199" s="314">
        <v>100</v>
      </c>
      <c r="H199" s="269">
        <v>100</v>
      </c>
      <c r="I199" s="315">
        <v>94.87</v>
      </c>
      <c r="J199" s="316"/>
      <c r="K199" s="306"/>
      <c r="L199" s="407"/>
    </row>
    <row r="200" spans="1:12" x14ac:dyDescent="0.2">
      <c r="A200" s="226" t="s">
        <v>8</v>
      </c>
      <c r="B200" s="271">
        <v>4.2900000000000001E-2</v>
      </c>
      <c r="C200" s="272">
        <v>3.8100000000000002E-2</v>
      </c>
      <c r="D200" s="272">
        <v>3.15E-2</v>
      </c>
      <c r="E200" s="272">
        <v>2.7099999999999999E-2</v>
      </c>
      <c r="F200" s="317">
        <v>2.7799999999999998E-2</v>
      </c>
      <c r="G200" s="317">
        <v>3.1E-2</v>
      </c>
      <c r="H200" s="273">
        <v>3.3000000000000002E-2</v>
      </c>
      <c r="I200" s="318">
        <v>4.99E-2</v>
      </c>
      <c r="J200" s="319"/>
      <c r="K200" s="320"/>
      <c r="L200" s="321"/>
    </row>
    <row r="201" spans="1:12" x14ac:dyDescent="0.2">
      <c r="A201" s="310" t="s">
        <v>1</v>
      </c>
      <c r="B201" s="275">
        <f t="shared" ref="B201:I201" si="41">B198/B197*100-100</f>
        <v>-3.4920634920634939</v>
      </c>
      <c r="C201" s="276">
        <f t="shared" si="41"/>
        <v>-0.78984126984127556</v>
      </c>
      <c r="D201" s="276">
        <f t="shared" si="41"/>
        <v>1.6596825396825352</v>
      </c>
      <c r="E201" s="276">
        <f t="shared" si="41"/>
        <v>2.717460317460322</v>
      </c>
      <c r="F201" s="276">
        <f t="shared" si="41"/>
        <v>5.6634920634920576</v>
      </c>
      <c r="G201" s="276">
        <f t="shared" si="41"/>
        <v>7.1473015873015981</v>
      </c>
      <c r="H201" s="277">
        <f t="shared" si="41"/>
        <v>10.062857142857155</v>
      </c>
      <c r="I201" s="278">
        <f t="shared" si="41"/>
        <v>3.945396825396827</v>
      </c>
      <c r="J201" s="319"/>
      <c r="K201" s="320"/>
      <c r="L201" s="227"/>
    </row>
    <row r="202" spans="1:12" ht="13.5" thickBot="1" x14ac:dyDescent="0.25">
      <c r="A202" s="226" t="s">
        <v>27</v>
      </c>
      <c r="B202" s="280">
        <f>B198-B184</f>
        <v>126.47000000000003</v>
      </c>
      <c r="C202" s="281">
        <f t="shared" ref="C202:I202" si="42">C198-C184</f>
        <v>41.059999999999945</v>
      </c>
      <c r="D202" s="281">
        <f t="shared" si="42"/>
        <v>80.940000000000055</v>
      </c>
      <c r="E202" s="281">
        <f t="shared" si="42"/>
        <v>75.369999999999891</v>
      </c>
      <c r="F202" s="281">
        <f t="shared" si="42"/>
        <v>116.63000000000011</v>
      </c>
      <c r="G202" s="281">
        <f t="shared" si="42"/>
        <v>160.24</v>
      </c>
      <c r="H202" s="282">
        <f t="shared" si="42"/>
        <v>167.3900000000001</v>
      </c>
      <c r="I202" s="322">
        <f t="shared" si="42"/>
        <v>109.24000000000001</v>
      </c>
      <c r="J202" s="323"/>
      <c r="K202" s="320"/>
      <c r="L202" s="227"/>
    </row>
    <row r="203" spans="1:12" x14ac:dyDescent="0.2">
      <c r="A203" s="324" t="s">
        <v>51</v>
      </c>
      <c r="B203" s="285">
        <v>265</v>
      </c>
      <c r="C203" s="286">
        <v>552</v>
      </c>
      <c r="D203" s="286">
        <v>481</v>
      </c>
      <c r="E203" s="286">
        <v>646</v>
      </c>
      <c r="F203" s="286">
        <v>664</v>
      </c>
      <c r="G203" s="286">
        <v>485</v>
      </c>
      <c r="H203" s="287">
        <v>569</v>
      </c>
      <c r="I203" s="288">
        <f>SUM(B203:H203)</f>
        <v>3662</v>
      </c>
      <c r="J203" s="325" t="s">
        <v>56</v>
      </c>
      <c r="K203" s="326">
        <f>I189-I203</f>
        <v>3</v>
      </c>
      <c r="L203" s="290">
        <f>K203/I189</f>
        <v>8.1855388813096858E-4</v>
      </c>
    </row>
    <row r="204" spans="1:12" x14ac:dyDescent="0.2">
      <c r="A204" s="324" t="s">
        <v>28</v>
      </c>
      <c r="B204" s="231">
        <v>74</v>
      </c>
      <c r="C204" s="294">
        <v>73.5</v>
      </c>
      <c r="D204" s="294">
        <v>72.5</v>
      </c>
      <c r="E204" s="294">
        <v>71</v>
      </c>
      <c r="F204" s="294">
        <v>71</v>
      </c>
      <c r="G204" s="294">
        <v>69.5</v>
      </c>
      <c r="H204" s="232">
        <v>68</v>
      </c>
      <c r="I204" s="235"/>
      <c r="J204" s="227" t="s">
        <v>57</v>
      </c>
      <c r="K204" s="407">
        <v>66.81</v>
      </c>
      <c r="L204" s="407"/>
    </row>
    <row r="205" spans="1:12" ht="13.5" thickBot="1" x14ac:dyDescent="0.25">
      <c r="A205" s="327" t="s">
        <v>26</v>
      </c>
      <c r="B205" s="233">
        <f>B204-B190</f>
        <v>4</v>
      </c>
      <c r="C205" s="234">
        <f t="shared" ref="C205:H205" si="43">C204-C190</f>
        <v>4.5</v>
      </c>
      <c r="D205" s="234">
        <f t="shared" si="43"/>
        <v>4.5</v>
      </c>
      <c r="E205" s="234">
        <f t="shared" si="43"/>
        <v>4.5</v>
      </c>
      <c r="F205" s="234">
        <f t="shared" si="43"/>
        <v>4.5</v>
      </c>
      <c r="G205" s="234">
        <f t="shared" si="43"/>
        <v>4</v>
      </c>
      <c r="H205" s="240">
        <f t="shared" si="43"/>
        <v>3.5</v>
      </c>
      <c r="I205" s="236"/>
      <c r="J205" s="407" t="s">
        <v>26</v>
      </c>
      <c r="K205" s="227">
        <f>K204-K190</f>
        <v>3.2899999999999991</v>
      </c>
      <c r="L205" s="407"/>
    </row>
    <row r="206" spans="1:12" x14ac:dyDescent="0.2">
      <c r="B206" s="293">
        <v>74</v>
      </c>
      <c r="G206" s="293">
        <v>69.5</v>
      </c>
      <c r="H206" s="293">
        <v>68</v>
      </c>
    </row>
    <row r="207" spans="1:12" ht="13.5" thickBot="1" x14ac:dyDescent="0.25"/>
    <row r="208" spans="1:12" s="411" customFormat="1" ht="13.5" thickBot="1" x14ac:dyDescent="0.25">
      <c r="A208" s="300" t="s">
        <v>101</v>
      </c>
      <c r="B208" s="468" t="s">
        <v>50</v>
      </c>
      <c r="C208" s="469"/>
      <c r="D208" s="469"/>
      <c r="E208" s="469"/>
      <c r="F208" s="469"/>
      <c r="G208" s="469"/>
      <c r="H208" s="470"/>
      <c r="I208" s="328" t="s">
        <v>0</v>
      </c>
      <c r="J208" s="227"/>
    </row>
    <row r="209" spans="1:12" s="411" customFormat="1" x14ac:dyDescent="0.2">
      <c r="A209" s="226" t="s">
        <v>54</v>
      </c>
      <c r="B209" s="301">
        <v>1</v>
      </c>
      <c r="C209" s="302">
        <v>2</v>
      </c>
      <c r="D209" s="303">
        <v>3</v>
      </c>
      <c r="E209" s="302">
        <v>4</v>
      </c>
      <c r="F209" s="303">
        <v>5</v>
      </c>
      <c r="G209" s="302">
        <v>6</v>
      </c>
      <c r="H209" s="298">
        <v>7</v>
      </c>
      <c r="I209" s="304"/>
      <c r="J209" s="305"/>
    </row>
    <row r="210" spans="1:12" s="411" customFormat="1" x14ac:dyDescent="0.2">
      <c r="A210" s="226" t="s">
        <v>2</v>
      </c>
      <c r="B210" s="254">
        <v>1</v>
      </c>
      <c r="C210" s="255">
        <v>2</v>
      </c>
      <c r="D210" s="360">
        <v>3</v>
      </c>
      <c r="E210" s="256">
        <v>4</v>
      </c>
      <c r="F210" s="256">
        <v>4</v>
      </c>
      <c r="G210" s="397">
        <v>5</v>
      </c>
      <c r="H210" s="350">
        <v>6</v>
      </c>
      <c r="I210" s="299" t="s">
        <v>0</v>
      </c>
      <c r="J210" s="248"/>
      <c r="K210" s="306"/>
    </row>
    <row r="211" spans="1:12" s="411" customFormat="1" x14ac:dyDescent="0.2">
      <c r="A211" s="307" t="s">
        <v>3</v>
      </c>
      <c r="B211" s="258">
        <v>1685</v>
      </c>
      <c r="C211" s="259">
        <v>1685</v>
      </c>
      <c r="D211" s="259">
        <v>1685</v>
      </c>
      <c r="E211" s="259">
        <v>1685</v>
      </c>
      <c r="F211" s="259">
        <v>1685</v>
      </c>
      <c r="G211" s="390">
        <v>1685</v>
      </c>
      <c r="H211" s="260">
        <v>1685</v>
      </c>
      <c r="I211" s="308">
        <v>1685</v>
      </c>
      <c r="J211" s="309"/>
      <c r="K211" s="306"/>
    </row>
    <row r="212" spans="1:12" s="411" customFormat="1" x14ac:dyDescent="0.2">
      <c r="A212" s="310" t="s">
        <v>6</v>
      </c>
      <c r="B212" s="263">
        <v>1637.89</v>
      </c>
      <c r="C212" s="264">
        <v>1708.04</v>
      </c>
      <c r="D212" s="264">
        <v>1719.21</v>
      </c>
      <c r="E212" s="264">
        <v>1743.33</v>
      </c>
      <c r="F212" s="311">
        <v>1795.71</v>
      </c>
      <c r="G212" s="311">
        <v>1835.56</v>
      </c>
      <c r="H212" s="265">
        <v>1865.64</v>
      </c>
      <c r="I212" s="312">
        <v>1765.32</v>
      </c>
      <c r="J212" s="313"/>
      <c r="K212" s="306"/>
    </row>
    <row r="213" spans="1:12" s="411" customFormat="1" x14ac:dyDescent="0.2">
      <c r="A213" s="226" t="s">
        <v>7</v>
      </c>
      <c r="B213" s="267">
        <v>89.5</v>
      </c>
      <c r="C213" s="268">
        <v>97.83</v>
      </c>
      <c r="D213" s="268">
        <v>100</v>
      </c>
      <c r="E213" s="268">
        <v>100</v>
      </c>
      <c r="F213" s="314">
        <v>100</v>
      </c>
      <c r="G213" s="314">
        <v>100</v>
      </c>
      <c r="H213" s="269">
        <v>100</v>
      </c>
      <c r="I213" s="315">
        <v>95.32</v>
      </c>
      <c r="J213" s="316"/>
      <c r="K213" s="306"/>
    </row>
    <row r="214" spans="1:12" s="411" customFormat="1" x14ac:dyDescent="0.2">
      <c r="A214" s="226" t="s">
        <v>8</v>
      </c>
      <c r="B214" s="271">
        <v>5.9499999999999997E-2</v>
      </c>
      <c r="C214" s="272">
        <v>3.6900000000000002E-2</v>
      </c>
      <c r="D214" s="272">
        <v>4.1399999999999999E-2</v>
      </c>
      <c r="E214" s="272">
        <v>3.2300000000000002E-2</v>
      </c>
      <c r="F214" s="317">
        <v>3.2899999999999999E-2</v>
      </c>
      <c r="G214" s="317">
        <v>4.1000000000000002E-2</v>
      </c>
      <c r="H214" s="273">
        <v>3.9E-2</v>
      </c>
      <c r="I214" s="318">
        <v>5.3499999999999999E-2</v>
      </c>
      <c r="J214" s="319"/>
      <c r="K214" s="320"/>
      <c r="L214" s="321"/>
    </row>
    <row r="215" spans="1:12" s="411" customFormat="1" x14ac:dyDescent="0.2">
      <c r="A215" s="310" t="s">
        <v>1</v>
      </c>
      <c r="B215" s="275">
        <f t="shared" ref="B215:I215" si="44">B212/B211*100-100</f>
        <v>-2.7958456973293693</v>
      </c>
      <c r="C215" s="276">
        <f t="shared" si="44"/>
        <v>1.3673590504450885</v>
      </c>
      <c r="D215" s="276">
        <f t="shared" si="44"/>
        <v>2.0302670623145502</v>
      </c>
      <c r="E215" s="276">
        <f t="shared" si="44"/>
        <v>3.461721068249247</v>
      </c>
      <c r="F215" s="276">
        <f t="shared" si="44"/>
        <v>6.57032640949555</v>
      </c>
      <c r="G215" s="276">
        <f t="shared" si="44"/>
        <v>8.9353115727002859</v>
      </c>
      <c r="H215" s="277">
        <f t="shared" si="44"/>
        <v>10.720474777448089</v>
      </c>
      <c r="I215" s="278">
        <f t="shared" si="44"/>
        <v>4.7667655786350025</v>
      </c>
      <c r="J215" s="319"/>
      <c r="K215" s="320"/>
      <c r="L215" s="227"/>
    </row>
    <row r="216" spans="1:12" s="411" customFormat="1" ht="13.5" thickBot="1" x14ac:dyDescent="0.25">
      <c r="A216" s="226" t="s">
        <v>27</v>
      </c>
      <c r="B216" s="280">
        <f>B212-B198</f>
        <v>117.8900000000001</v>
      </c>
      <c r="C216" s="281">
        <f t="shared" ref="C216:I216" si="45">C212-C198</f>
        <v>145.48000000000002</v>
      </c>
      <c r="D216" s="281">
        <f t="shared" si="45"/>
        <v>118.06999999999994</v>
      </c>
      <c r="E216" s="281">
        <f t="shared" si="45"/>
        <v>125.52999999999997</v>
      </c>
      <c r="F216" s="281">
        <f t="shared" si="45"/>
        <v>131.51</v>
      </c>
      <c r="G216" s="281">
        <f t="shared" si="45"/>
        <v>147.99</v>
      </c>
      <c r="H216" s="282">
        <f t="shared" si="45"/>
        <v>132.15000000000009</v>
      </c>
      <c r="I216" s="322">
        <f t="shared" si="45"/>
        <v>128.17999999999984</v>
      </c>
      <c r="J216" s="323"/>
      <c r="K216" s="320"/>
      <c r="L216" s="227"/>
    </row>
    <row r="217" spans="1:12" s="411" customFormat="1" x14ac:dyDescent="0.2">
      <c r="A217" s="324" t="s">
        <v>51</v>
      </c>
      <c r="B217" s="285">
        <v>265</v>
      </c>
      <c r="C217" s="286">
        <v>552</v>
      </c>
      <c r="D217" s="286">
        <v>480</v>
      </c>
      <c r="E217" s="286">
        <v>646</v>
      </c>
      <c r="F217" s="286">
        <v>664</v>
      </c>
      <c r="G217" s="286">
        <v>485</v>
      </c>
      <c r="H217" s="287">
        <v>569</v>
      </c>
      <c r="I217" s="288">
        <f>SUM(B217:H217)</f>
        <v>3661</v>
      </c>
      <c r="J217" s="325" t="s">
        <v>56</v>
      </c>
      <c r="K217" s="326">
        <f>I203-I217</f>
        <v>1</v>
      </c>
      <c r="L217" s="290">
        <f>K217/I203</f>
        <v>2.7307482250136535E-4</v>
      </c>
    </row>
    <row r="218" spans="1:12" s="411" customFormat="1" x14ac:dyDescent="0.2">
      <c r="A218" s="324" t="s">
        <v>28</v>
      </c>
      <c r="B218" s="231">
        <v>78.5</v>
      </c>
      <c r="C218" s="294">
        <v>77.5</v>
      </c>
      <c r="D218" s="294">
        <v>76.5</v>
      </c>
      <c r="E218" s="294">
        <v>75</v>
      </c>
      <c r="F218" s="294">
        <v>75</v>
      </c>
      <c r="G218" s="294">
        <v>73.5</v>
      </c>
      <c r="H218" s="232">
        <v>72</v>
      </c>
      <c r="I218" s="235"/>
      <c r="J218" s="227" t="s">
        <v>57</v>
      </c>
      <c r="K218" s="411">
        <v>71.17</v>
      </c>
    </row>
    <row r="219" spans="1:12" s="411" customFormat="1" ht="13.5" thickBot="1" x14ac:dyDescent="0.25">
      <c r="A219" s="327" t="s">
        <v>26</v>
      </c>
      <c r="B219" s="233">
        <f>B218-B204</f>
        <v>4.5</v>
      </c>
      <c r="C219" s="234">
        <f t="shared" ref="C219:H219" si="46">C218-C204</f>
        <v>4</v>
      </c>
      <c r="D219" s="234">
        <f t="shared" si="46"/>
        <v>4</v>
      </c>
      <c r="E219" s="234">
        <f t="shared" si="46"/>
        <v>4</v>
      </c>
      <c r="F219" s="234">
        <f t="shared" si="46"/>
        <v>4</v>
      </c>
      <c r="G219" s="234">
        <f t="shared" si="46"/>
        <v>4</v>
      </c>
      <c r="H219" s="240">
        <f t="shared" si="46"/>
        <v>4</v>
      </c>
      <c r="I219" s="236"/>
      <c r="J219" s="411" t="s">
        <v>26</v>
      </c>
      <c r="K219" s="227">
        <f>K218-K204</f>
        <v>4.3599999999999994</v>
      </c>
    </row>
    <row r="220" spans="1:12" x14ac:dyDescent="0.2">
      <c r="B220" s="293">
        <v>78.5</v>
      </c>
    </row>
    <row r="221" spans="1:12" ht="13.5" thickBot="1" x14ac:dyDescent="0.25"/>
    <row r="222" spans="1:12" s="412" customFormat="1" ht="13.5" thickBot="1" x14ac:dyDescent="0.25">
      <c r="A222" s="300" t="s">
        <v>103</v>
      </c>
      <c r="B222" s="468" t="s">
        <v>50</v>
      </c>
      <c r="C222" s="469"/>
      <c r="D222" s="469"/>
      <c r="E222" s="469"/>
      <c r="F222" s="469"/>
      <c r="G222" s="469"/>
      <c r="H222" s="470"/>
      <c r="I222" s="328" t="s">
        <v>0</v>
      </c>
      <c r="J222" s="227"/>
    </row>
    <row r="223" spans="1:12" s="412" customFormat="1" x14ac:dyDescent="0.2">
      <c r="A223" s="226" t="s">
        <v>54</v>
      </c>
      <c r="B223" s="301">
        <v>1</v>
      </c>
      <c r="C223" s="302">
        <v>2</v>
      </c>
      <c r="D223" s="303">
        <v>3</v>
      </c>
      <c r="E223" s="302">
        <v>4</v>
      </c>
      <c r="F223" s="303">
        <v>5</v>
      </c>
      <c r="G223" s="302">
        <v>6</v>
      </c>
      <c r="H223" s="298">
        <v>7</v>
      </c>
      <c r="I223" s="304"/>
      <c r="J223" s="305"/>
    </row>
    <row r="224" spans="1:12" s="412" customFormat="1" x14ac:dyDescent="0.2">
      <c r="A224" s="226" t="s">
        <v>2</v>
      </c>
      <c r="B224" s="254">
        <v>1</v>
      </c>
      <c r="C224" s="255">
        <v>2</v>
      </c>
      <c r="D224" s="360">
        <v>3</v>
      </c>
      <c r="E224" s="256">
        <v>4</v>
      </c>
      <c r="F224" s="414">
        <v>5</v>
      </c>
      <c r="G224" s="397">
        <v>6</v>
      </c>
      <c r="H224" s="350">
        <v>7</v>
      </c>
      <c r="I224" s="299" t="s">
        <v>0</v>
      </c>
      <c r="J224" s="248"/>
      <c r="K224" s="306"/>
    </row>
    <row r="225" spans="1:12" s="412" customFormat="1" x14ac:dyDescent="0.2">
      <c r="A225" s="307" t="s">
        <v>3</v>
      </c>
      <c r="B225" s="258">
        <v>1800</v>
      </c>
      <c r="C225" s="259">
        <v>1800</v>
      </c>
      <c r="D225" s="259">
        <v>1800</v>
      </c>
      <c r="E225" s="259">
        <v>1800</v>
      </c>
      <c r="F225" s="259">
        <v>1800</v>
      </c>
      <c r="G225" s="390">
        <v>1800</v>
      </c>
      <c r="H225" s="260">
        <v>1800</v>
      </c>
      <c r="I225" s="308">
        <v>1800</v>
      </c>
      <c r="J225" s="309"/>
      <c r="K225" s="306"/>
    </row>
    <row r="226" spans="1:12" s="412" customFormat="1" x14ac:dyDescent="0.2">
      <c r="A226" s="310" t="s">
        <v>6</v>
      </c>
      <c r="B226" s="263">
        <v>1830.56</v>
      </c>
      <c r="C226" s="264">
        <v>1860.77</v>
      </c>
      <c r="D226" s="264">
        <v>1880</v>
      </c>
      <c r="E226" s="264">
        <v>1908.48</v>
      </c>
      <c r="F226" s="311">
        <v>1925.31</v>
      </c>
      <c r="G226" s="311">
        <v>1920.88</v>
      </c>
      <c r="H226" s="265">
        <v>1968.44</v>
      </c>
      <c r="I226" s="312">
        <v>1907.19</v>
      </c>
      <c r="J226" s="313"/>
      <c r="K226" s="306"/>
    </row>
    <row r="227" spans="1:12" s="412" customFormat="1" x14ac:dyDescent="0.2">
      <c r="A227" s="226" t="s">
        <v>7</v>
      </c>
      <c r="B227" s="267">
        <v>88.9</v>
      </c>
      <c r="C227" s="268">
        <v>100</v>
      </c>
      <c r="D227" s="268">
        <v>94.4</v>
      </c>
      <c r="E227" s="268">
        <v>100</v>
      </c>
      <c r="F227" s="314">
        <v>100</v>
      </c>
      <c r="G227" s="314">
        <v>100</v>
      </c>
      <c r="H227" s="269">
        <v>100</v>
      </c>
      <c r="I227" s="315">
        <v>96.25</v>
      </c>
      <c r="J227" s="316"/>
      <c r="K227" s="306"/>
    </row>
    <row r="228" spans="1:12" s="412" customFormat="1" x14ac:dyDescent="0.2">
      <c r="A228" s="226" t="s">
        <v>8</v>
      </c>
      <c r="B228" s="271">
        <v>6.2700000000000006E-2</v>
      </c>
      <c r="C228" s="272">
        <v>4.82E-2</v>
      </c>
      <c r="D228" s="272">
        <v>5.21E-2</v>
      </c>
      <c r="E228" s="272">
        <v>3.6200000000000003E-2</v>
      </c>
      <c r="F228" s="317">
        <v>4.0899999999999999E-2</v>
      </c>
      <c r="G228" s="317">
        <v>4.4999999999999998E-2</v>
      </c>
      <c r="H228" s="273">
        <v>4.2999999999999997E-2</v>
      </c>
      <c r="I228" s="318">
        <v>4.9700000000000001E-2</v>
      </c>
      <c r="J228" s="319"/>
      <c r="K228" s="320"/>
      <c r="L228" s="321"/>
    </row>
    <row r="229" spans="1:12" s="412" customFormat="1" x14ac:dyDescent="0.2">
      <c r="A229" s="310" t="s">
        <v>1</v>
      </c>
      <c r="B229" s="275">
        <f t="shared" ref="B229:I229" si="47">B226/B225*100-100</f>
        <v>1.6977777777777732</v>
      </c>
      <c r="C229" s="276">
        <f t="shared" si="47"/>
        <v>3.3761111111111148</v>
      </c>
      <c r="D229" s="276">
        <f t="shared" si="47"/>
        <v>4.4444444444444571</v>
      </c>
      <c r="E229" s="276">
        <f t="shared" si="47"/>
        <v>6.0266666666666708</v>
      </c>
      <c r="F229" s="276">
        <f t="shared" si="47"/>
        <v>6.9616666666666731</v>
      </c>
      <c r="G229" s="276">
        <f t="shared" si="47"/>
        <v>6.7155555555555679</v>
      </c>
      <c r="H229" s="277">
        <f t="shared" si="47"/>
        <v>9.3577777777777698</v>
      </c>
      <c r="I229" s="278">
        <f t="shared" si="47"/>
        <v>5.9549999999999983</v>
      </c>
      <c r="J229" s="319"/>
      <c r="K229" s="320"/>
      <c r="L229" s="227"/>
    </row>
    <row r="230" spans="1:12" s="412" customFormat="1" ht="13.5" thickBot="1" x14ac:dyDescent="0.25">
      <c r="A230" s="226" t="s">
        <v>27</v>
      </c>
      <c r="B230" s="280">
        <f>B226-B212</f>
        <v>192.66999999999985</v>
      </c>
      <c r="C230" s="281">
        <f t="shared" ref="C230:I230" si="48">C226-C212</f>
        <v>152.73000000000002</v>
      </c>
      <c r="D230" s="281">
        <f t="shared" si="48"/>
        <v>160.78999999999996</v>
      </c>
      <c r="E230" s="281">
        <f t="shared" si="48"/>
        <v>165.15000000000009</v>
      </c>
      <c r="F230" s="281">
        <f t="shared" si="48"/>
        <v>129.59999999999991</v>
      </c>
      <c r="G230" s="281">
        <f t="shared" si="48"/>
        <v>85.320000000000164</v>
      </c>
      <c r="H230" s="282">
        <f t="shared" si="48"/>
        <v>102.79999999999995</v>
      </c>
      <c r="I230" s="322">
        <f t="shared" si="48"/>
        <v>141.87000000000012</v>
      </c>
      <c r="J230" s="323"/>
      <c r="K230" s="320"/>
      <c r="L230" s="227"/>
    </row>
    <row r="231" spans="1:12" s="412" customFormat="1" x14ac:dyDescent="0.2">
      <c r="A231" s="324" t="s">
        <v>51</v>
      </c>
      <c r="B231" s="285">
        <v>265</v>
      </c>
      <c r="C231" s="286">
        <v>552</v>
      </c>
      <c r="D231" s="286">
        <v>480</v>
      </c>
      <c r="E231" s="286">
        <v>646</v>
      </c>
      <c r="F231" s="286">
        <v>663</v>
      </c>
      <c r="G231" s="286">
        <v>484</v>
      </c>
      <c r="H231" s="287">
        <v>569</v>
      </c>
      <c r="I231" s="288">
        <f>SUM(B231:H231)</f>
        <v>3659</v>
      </c>
      <c r="J231" s="325" t="s">
        <v>56</v>
      </c>
      <c r="K231" s="326">
        <f>I217-I231</f>
        <v>2</v>
      </c>
      <c r="L231" s="290">
        <f>K231/I217</f>
        <v>5.4629882545752522E-4</v>
      </c>
    </row>
    <row r="232" spans="1:12" s="412" customFormat="1" x14ac:dyDescent="0.2">
      <c r="A232" s="324" t="s">
        <v>28</v>
      </c>
      <c r="B232" s="231">
        <v>83</v>
      </c>
      <c r="C232" s="294">
        <v>82</v>
      </c>
      <c r="D232" s="294">
        <v>81</v>
      </c>
      <c r="E232" s="294">
        <v>79.5</v>
      </c>
      <c r="F232" s="294">
        <v>79.5</v>
      </c>
      <c r="G232" s="294">
        <v>78.5</v>
      </c>
      <c r="H232" s="232">
        <v>77</v>
      </c>
      <c r="I232" s="235"/>
      <c r="J232" s="227" t="s">
        <v>57</v>
      </c>
      <c r="K232" s="412">
        <v>75.22</v>
      </c>
    </row>
    <row r="233" spans="1:12" s="412" customFormat="1" ht="13.5" thickBot="1" x14ac:dyDescent="0.25">
      <c r="A233" s="327" t="s">
        <v>26</v>
      </c>
      <c r="B233" s="233">
        <f>B232-B218</f>
        <v>4.5</v>
      </c>
      <c r="C233" s="234">
        <f t="shared" ref="C233:H233" si="49">C232-C218</f>
        <v>4.5</v>
      </c>
      <c r="D233" s="234">
        <f t="shared" si="49"/>
        <v>4.5</v>
      </c>
      <c r="E233" s="234">
        <f t="shared" si="49"/>
        <v>4.5</v>
      </c>
      <c r="F233" s="234">
        <f t="shared" si="49"/>
        <v>4.5</v>
      </c>
      <c r="G233" s="234">
        <f t="shared" si="49"/>
        <v>5</v>
      </c>
      <c r="H233" s="240">
        <f t="shared" si="49"/>
        <v>5</v>
      </c>
      <c r="I233" s="236"/>
      <c r="J233" s="412" t="s">
        <v>26</v>
      </c>
      <c r="K233" s="227">
        <f>K232-K218</f>
        <v>4.0499999999999972</v>
      </c>
    </row>
    <row r="235" spans="1:12" ht="13.5" thickBot="1" x14ac:dyDescent="0.25"/>
    <row r="236" spans="1:12" s="413" customFormat="1" ht="13.5" thickBot="1" x14ac:dyDescent="0.25">
      <c r="A236" s="300" t="s">
        <v>104</v>
      </c>
      <c r="B236" s="468" t="s">
        <v>50</v>
      </c>
      <c r="C236" s="469"/>
      <c r="D236" s="469"/>
      <c r="E236" s="469"/>
      <c r="F236" s="469"/>
      <c r="G236" s="469"/>
      <c r="H236" s="470"/>
      <c r="I236" s="328" t="s">
        <v>0</v>
      </c>
      <c r="J236" s="227"/>
    </row>
    <row r="237" spans="1:12" s="413" customFormat="1" x14ac:dyDescent="0.2">
      <c r="A237" s="226" t="s">
        <v>54</v>
      </c>
      <c r="B237" s="301">
        <v>1</v>
      </c>
      <c r="C237" s="302">
        <v>2</v>
      </c>
      <c r="D237" s="303">
        <v>3</v>
      </c>
      <c r="E237" s="302">
        <v>4</v>
      </c>
      <c r="F237" s="303">
        <v>5</v>
      </c>
      <c r="G237" s="302">
        <v>6</v>
      </c>
      <c r="H237" s="298">
        <v>7</v>
      </c>
      <c r="I237" s="304"/>
      <c r="J237" s="305"/>
    </row>
    <row r="238" spans="1:12" s="413" customFormat="1" x14ac:dyDescent="0.2">
      <c r="A238" s="226" t="s">
        <v>2</v>
      </c>
      <c r="B238" s="254">
        <v>1</v>
      </c>
      <c r="C238" s="255">
        <v>2</v>
      </c>
      <c r="D238" s="360">
        <v>3</v>
      </c>
      <c r="E238" s="256">
        <v>4</v>
      </c>
      <c r="F238" s="414">
        <v>5</v>
      </c>
      <c r="G238" s="397">
        <v>6</v>
      </c>
      <c r="H238" s="350">
        <v>7</v>
      </c>
      <c r="I238" s="299" t="s">
        <v>0</v>
      </c>
      <c r="J238" s="248"/>
      <c r="K238" s="306"/>
    </row>
    <row r="239" spans="1:12" s="413" customFormat="1" x14ac:dyDescent="0.2">
      <c r="A239" s="307" t="s">
        <v>3</v>
      </c>
      <c r="B239" s="258">
        <v>1925</v>
      </c>
      <c r="C239" s="259">
        <v>1925</v>
      </c>
      <c r="D239" s="259">
        <v>1925</v>
      </c>
      <c r="E239" s="259">
        <v>1925</v>
      </c>
      <c r="F239" s="259">
        <v>1925</v>
      </c>
      <c r="G239" s="390">
        <v>1925</v>
      </c>
      <c r="H239" s="260">
        <v>1925</v>
      </c>
      <c r="I239" s="308">
        <v>1925</v>
      </c>
      <c r="J239" s="309"/>
      <c r="K239" s="306"/>
    </row>
    <row r="240" spans="1:12" s="413" customFormat="1" x14ac:dyDescent="0.2">
      <c r="A240" s="310" t="s">
        <v>6</v>
      </c>
      <c r="B240" s="263">
        <v>1939</v>
      </c>
      <c r="C240" s="264">
        <v>1977.21</v>
      </c>
      <c r="D240" s="264">
        <v>2011.32</v>
      </c>
      <c r="E240" s="264">
        <v>1997.76</v>
      </c>
      <c r="F240" s="311">
        <v>2069.61</v>
      </c>
      <c r="G240" s="311">
        <v>2067.63</v>
      </c>
      <c r="H240" s="265">
        <v>2096.44</v>
      </c>
      <c r="I240" s="312">
        <v>2030.2112676056338</v>
      </c>
      <c r="J240" s="313"/>
      <c r="K240" s="306"/>
    </row>
    <row r="241" spans="1:12" s="413" customFormat="1" x14ac:dyDescent="0.2">
      <c r="A241" s="226" t="s">
        <v>7</v>
      </c>
      <c r="B241" s="267">
        <v>90</v>
      </c>
      <c r="C241" s="268">
        <v>95.35</v>
      </c>
      <c r="D241" s="268">
        <v>89.5</v>
      </c>
      <c r="E241" s="268">
        <v>95.9</v>
      </c>
      <c r="F241" s="314">
        <v>92.16</v>
      </c>
      <c r="G241" s="314">
        <v>97.37</v>
      </c>
      <c r="H241" s="269">
        <v>84.44</v>
      </c>
      <c r="I241" s="315">
        <v>91.197183098591552</v>
      </c>
      <c r="J241" s="316"/>
      <c r="K241" s="306"/>
    </row>
    <row r="242" spans="1:12" s="413" customFormat="1" x14ac:dyDescent="0.2">
      <c r="A242" s="226" t="s">
        <v>8</v>
      </c>
      <c r="B242" s="271">
        <v>5.9700000000000003E-2</v>
      </c>
      <c r="C242" s="272">
        <v>4.8500000000000001E-2</v>
      </c>
      <c r="D242" s="272">
        <v>5.3699999999999998E-2</v>
      </c>
      <c r="E242" s="272">
        <v>5.0900000000000001E-2</v>
      </c>
      <c r="F242" s="317">
        <v>5.2600000000000001E-2</v>
      </c>
      <c r="G242" s="317">
        <v>4.2000000000000003E-2</v>
      </c>
      <c r="H242" s="273">
        <v>7.5999999999999998E-2</v>
      </c>
      <c r="I242" s="318">
        <v>6.0766110167143395E-2</v>
      </c>
      <c r="J242" s="319"/>
      <c r="K242" s="320"/>
      <c r="L242" s="321"/>
    </row>
    <row r="243" spans="1:12" s="413" customFormat="1" x14ac:dyDescent="0.2">
      <c r="A243" s="310" t="s">
        <v>1</v>
      </c>
      <c r="B243" s="275">
        <f t="shared" ref="B243:I243" si="50">B240/B239*100-100</f>
        <v>0.72727272727273373</v>
      </c>
      <c r="C243" s="276">
        <f t="shared" si="50"/>
        <v>2.7122077922078063</v>
      </c>
      <c r="D243" s="276">
        <f t="shared" si="50"/>
        <v>4.4841558441558504</v>
      </c>
      <c r="E243" s="276">
        <f t="shared" si="50"/>
        <v>3.7797402597402652</v>
      </c>
      <c r="F243" s="276">
        <f t="shared" si="50"/>
        <v>7.5122077922078034</v>
      </c>
      <c r="G243" s="276">
        <f t="shared" si="50"/>
        <v>7.4093506493506709</v>
      </c>
      <c r="H243" s="277">
        <f t="shared" si="50"/>
        <v>8.9059740259740465</v>
      </c>
      <c r="I243" s="278">
        <f t="shared" si="50"/>
        <v>5.4655203950978688</v>
      </c>
      <c r="J243" s="319"/>
      <c r="K243" s="320"/>
      <c r="L243" s="227"/>
    </row>
    <row r="244" spans="1:12" s="413" customFormat="1" ht="13.5" thickBot="1" x14ac:dyDescent="0.25">
      <c r="A244" s="226" t="s">
        <v>27</v>
      </c>
      <c r="B244" s="280">
        <f>B240-B226</f>
        <v>108.44000000000005</v>
      </c>
      <c r="C244" s="281">
        <f t="shared" ref="C244:I244" si="51">C240-C226</f>
        <v>116.44000000000005</v>
      </c>
      <c r="D244" s="281">
        <f t="shared" si="51"/>
        <v>131.31999999999994</v>
      </c>
      <c r="E244" s="281">
        <f t="shared" si="51"/>
        <v>89.279999999999973</v>
      </c>
      <c r="F244" s="281">
        <f t="shared" si="51"/>
        <v>144.30000000000018</v>
      </c>
      <c r="G244" s="281">
        <f t="shared" si="51"/>
        <v>146.75</v>
      </c>
      <c r="H244" s="282">
        <f t="shared" si="51"/>
        <v>128</v>
      </c>
      <c r="I244" s="322">
        <f t="shared" si="51"/>
        <v>123.02126760563374</v>
      </c>
      <c r="J244" s="323"/>
      <c r="K244" s="320"/>
      <c r="L244" s="227"/>
    </row>
    <row r="245" spans="1:12" s="413" customFormat="1" x14ac:dyDescent="0.2">
      <c r="A245" s="324" t="s">
        <v>51</v>
      </c>
      <c r="B245" s="285">
        <v>265</v>
      </c>
      <c r="C245" s="286">
        <v>551</v>
      </c>
      <c r="D245" s="286">
        <v>480</v>
      </c>
      <c r="E245" s="286">
        <v>646</v>
      </c>
      <c r="F245" s="286">
        <v>663</v>
      </c>
      <c r="G245" s="286">
        <v>484</v>
      </c>
      <c r="H245" s="287">
        <v>569</v>
      </c>
      <c r="I245" s="288">
        <f>SUM(B245:H245)</f>
        <v>3658</v>
      </c>
      <c r="J245" s="325" t="s">
        <v>56</v>
      </c>
      <c r="K245" s="326">
        <f>I231-I245</f>
        <v>1</v>
      </c>
      <c r="L245" s="290">
        <f>K245/I231</f>
        <v>2.7329871549603714E-4</v>
      </c>
    </row>
    <row r="246" spans="1:12" s="413" customFormat="1" x14ac:dyDescent="0.2">
      <c r="A246" s="324" t="s">
        <v>28</v>
      </c>
      <c r="B246" s="231">
        <v>89</v>
      </c>
      <c r="C246" s="294">
        <v>88</v>
      </c>
      <c r="D246" s="294">
        <v>87</v>
      </c>
      <c r="E246" s="294">
        <v>86</v>
      </c>
      <c r="F246" s="294">
        <v>85.5</v>
      </c>
      <c r="G246" s="294">
        <v>84.5</v>
      </c>
      <c r="H246" s="232">
        <v>83</v>
      </c>
      <c r="I246" s="235"/>
      <c r="J246" s="227" t="s">
        <v>57</v>
      </c>
      <c r="K246" s="413">
        <v>79.83</v>
      </c>
    </row>
    <row r="247" spans="1:12" s="413" customFormat="1" ht="13.5" thickBot="1" x14ac:dyDescent="0.25">
      <c r="A247" s="327" t="s">
        <v>26</v>
      </c>
      <c r="B247" s="233">
        <f>B246-B232</f>
        <v>6</v>
      </c>
      <c r="C247" s="234">
        <f t="shared" ref="C247:H247" si="52">C246-C232</f>
        <v>6</v>
      </c>
      <c r="D247" s="234">
        <f t="shared" si="52"/>
        <v>6</v>
      </c>
      <c r="E247" s="234">
        <f t="shared" si="52"/>
        <v>6.5</v>
      </c>
      <c r="F247" s="234">
        <f t="shared" si="52"/>
        <v>6</v>
      </c>
      <c r="G247" s="234">
        <f t="shared" si="52"/>
        <v>6</v>
      </c>
      <c r="H247" s="240">
        <f t="shared" si="52"/>
        <v>6</v>
      </c>
      <c r="I247" s="236"/>
      <c r="J247" s="413" t="s">
        <v>26</v>
      </c>
      <c r="K247" s="227">
        <f>K246-K232</f>
        <v>4.6099999999999994</v>
      </c>
    </row>
    <row r="249" spans="1:12" ht="13.5" thickBot="1" x14ac:dyDescent="0.25"/>
    <row r="250" spans="1:12" s="415" customFormat="1" ht="13.5" thickBot="1" x14ac:dyDescent="0.25">
      <c r="A250" s="300" t="s">
        <v>105</v>
      </c>
      <c r="B250" s="468" t="s">
        <v>50</v>
      </c>
      <c r="C250" s="469"/>
      <c r="D250" s="469"/>
      <c r="E250" s="469"/>
      <c r="F250" s="469"/>
      <c r="G250" s="469"/>
      <c r="H250" s="470"/>
      <c r="I250" s="328" t="s">
        <v>0</v>
      </c>
      <c r="J250" s="227"/>
    </row>
    <row r="251" spans="1:12" s="415" customFormat="1" x14ac:dyDescent="0.2">
      <c r="A251" s="226" t="s">
        <v>54</v>
      </c>
      <c r="B251" s="301">
        <v>1</v>
      </c>
      <c r="C251" s="302">
        <v>2</v>
      </c>
      <c r="D251" s="303">
        <v>3</v>
      </c>
      <c r="E251" s="302">
        <v>4</v>
      </c>
      <c r="F251" s="303">
        <v>5</v>
      </c>
      <c r="G251" s="302">
        <v>6</v>
      </c>
      <c r="H251" s="298">
        <v>7</v>
      </c>
      <c r="I251" s="304"/>
      <c r="J251" s="305"/>
    </row>
    <row r="252" spans="1:12" s="415" customFormat="1" x14ac:dyDescent="0.2">
      <c r="A252" s="226" t="s">
        <v>2</v>
      </c>
      <c r="B252" s="254">
        <v>1</v>
      </c>
      <c r="C252" s="255">
        <v>2</v>
      </c>
      <c r="D252" s="360">
        <v>3</v>
      </c>
      <c r="E252" s="256">
        <v>4</v>
      </c>
      <c r="F252" s="414">
        <v>5</v>
      </c>
      <c r="G252" s="397">
        <v>6</v>
      </c>
      <c r="H252" s="350">
        <v>7</v>
      </c>
      <c r="I252" s="299" t="s">
        <v>0</v>
      </c>
      <c r="J252" s="248"/>
      <c r="K252" s="306"/>
    </row>
    <row r="253" spans="1:12" s="415" customFormat="1" x14ac:dyDescent="0.2">
      <c r="A253" s="307" t="s">
        <v>3</v>
      </c>
      <c r="B253" s="258">
        <v>2070</v>
      </c>
      <c r="C253" s="259">
        <v>2070</v>
      </c>
      <c r="D253" s="259">
        <v>2070</v>
      </c>
      <c r="E253" s="259">
        <v>2070</v>
      </c>
      <c r="F253" s="259">
        <v>2070</v>
      </c>
      <c r="G253" s="390">
        <v>2070</v>
      </c>
      <c r="H253" s="260">
        <v>2070</v>
      </c>
      <c r="I253" s="308">
        <v>2070</v>
      </c>
      <c r="J253" s="309"/>
      <c r="K253" s="306"/>
    </row>
    <row r="254" spans="1:12" s="415" customFormat="1" x14ac:dyDescent="0.2">
      <c r="A254" s="310" t="s">
        <v>6</v>
      </c>
      <c r="B254" s="263">
        <v>2104.705882352941</v>
      </c>
      <c r="C254" s="264">
        <v>2117.2916666666665</v>
      </c>
      <c r="D254" s="264">
        <v>2192.9411764705883</v>
      </c>
      <c r="E254" s="264">
        <v>2195.5555555555557</v>
      </c>
      <c r="F254" s="311">
        <v>2275.3061224489797</v>
      </c>
      <c r="G254" s="311">
        <v>2251.3513513513512</v>
      </c>
      <c r="H254" s="265">
        <v>2228.3333333333335</v>
      </c>
      <c r="I254" s="312">
        <v>2202.7573529411766</v>
      </c>
      <c r="J254" s="313"/>
      <c r="K254" s="306"/>
    </row>
    <row r="255" spans="1:12" s="415" customFormat="1" x14ac:dyDescent="0.2">
      <c r="A255" s="226" t="s">
        <v>7</v>
      </c>
      <c r="B255" s="267">
        <v>100</v>
      </c>
      <c r="C255" s="268">
        <v>85.416666666666671</v>
      </c>
      <c r="D255" s="268">
        <v>100</v>
      </c>
      <c r="E255" s="268">
        <v>88.888888888888886</v>
      </c>
      <c r="F255" s="314">
        <v>95.91836734693878</v>
      </c>
      <c r="G255" s="314">
        <v>91.891891891891888</v>
      </c>
      <c r="H255" s="269">
        <v>80.952380952380949</v>
      </c>
      <c r="I255" s="315">
        <v>89.705882352941174</v>
      </c>
      <c r="J255" s="316"/>
      <c r="K255" s="306"/>
    </row>
    <row r="256" spans="1:12" s="415" customFormat="1" x14ac:dyDescent="0.2">
      <c r="A256" s="226" t="s">
        <v>8</v>
      </c>
      <c r="B256" s="271">
        <v>5.4077422519900158E-2</v>
      </c>
      <c r="C256" s="272">
        <v>6.0826884746284206E-2</v>
      </c>
      <c r="D256" s="272">
        <v>4.9738877499436819E-2</v>
      </c>
      <c r="E256" s="272">
        <v>6.4179937677862745E-2</v>
      </c>
      <c r="F256" s="317">
        <v>4.9438480809384455E-2</v>
      </c>
      <c r="G256" s="317">
        <v>5.4244969744589686E-2</v>
      </c>
      <c r="H256" s="273">
        <v>6.8402487578926544E-2</v>
      </c>
      <c r="I256" s="318">
        <v>6.369503660275351E-2</v>
      </c>
      <c r="J256" s="319"/>
      <c r="K256" s="320"/>
      <c r="L256" s="321"/>
    </row>
    <row r="257" spans="1:13" s="415" customFormat="1" x14ac:dyDescent="0.2">
      <c r="A257" s="310" t="s">
        <v>1</v>
      </c>
      <c r="B257" s="275">
        <f t="shared" ref="B257:I257" si="53">B254/B253*100-100</f>
        <v>1.6766126740551215</v>
      </c>
      <c r="C257" s="276">
        <f t="shared" si="53"/>
        <v>2.2846215780998307</v>
      </c>
      <c r="D257" s="276">
        <f t="shared" si="53"/>
        <v>5.9391872691105334</v>
      </c>
      <c r="E257" s="276">
        <f t="shared" si="53"/>
        <v>6.0654857756307052</v>
      </c>
      <c r="F257" s="276">
        <f t="shared" si="53"/>
        <v>9.9181701666173865</v>
      </c>
      <c r="G257" s="276">
        <f t="shared" si="53"/>
        <v>8.7609348478913489</v>
      </c>
      <c r="H257" s="277">
        <f t="shared" si="53"/>
        <v>7.6489533011272215</v>
      </c>
      <c r="I257" s="278">
        <f t="shared" si="53"/>
        <v>6.4133986928104605</v>
      </c>
      <c r="J257" s="319"/>
      <c r="K257" s="320"/>
      <c r="L257" s="227"/>
    </row>
    <row r="258" spans="1:13" s="415" customFormat="1" ht="13.5" thickBot="1" x14ac:dyDescent="0.25">
      <c r="A258" s="226" t="s">
        <v>27</v>
      </c>
      <c r="B258" s="280">
        <f>B254-B240</f>
        <v>165.70588235294099</v>
      </c>
      <c r="C258" s="281">
        <f t="shared" ref="C258:I258" si="54">C254-C240</f>
        <v>140.08166666666648</v>
      </c>
      <c r="D258" s="281">
        <f t="shared" si="54"/>
        <v>181.62117647058835</v>
      </c>
      <c r="E258" s="281">
        <f t="shared" si="54"/>
        <v>197.79555555555567</v>
      </c>
      <c r="F258" s="281">
        <f t="shared" si="54"/>
        <v>205.69612244897962</v>
      </c>
      <c r="G258" s="281">
        <f t="shared" si="54"/>
        <v>183.72135135135113</v>
      </c>
      <c r="H258" s="282">
        <f t="shared" si="54"/>
        <v>131.89333333333343</v>
      </c>
      <c r="I258" s="322">
        <f t="shared" si="54"/>
        <v>172.54608533554278</v>
      </c>
      <c r="J258" s="323"/>
      <c r="K258" s="320"/>
      <c r="L258" s="227"/>
    </row>
    <row r="259" spans="1:13" s="415" customFormat="1" x14ac:dyDescent="0.2">
      <c r="A259" s="324" t="s">
        <v>51</v>
      </c>
      <c r="B259" s="285">
        <v>247</v>
      </c>
      <c r="C259" s="286">
        <v>551</v>
      </c>
      <c r="D259" s="286">
        <v>480</v>
      </c>
      <c r="E259" s="286">
        <v>646</v>
      </c>
      <c r="F259" s="286">
        <v>663</v>
      </c>
      <c r="G259" s="286">
        <v>484</v>
      </c>
      <c r="H259" s="287">
        <v>568</v>
      </c>
      <c r="I259" s="288">
        <f>SUM(B259:H259)</f>
        <v>3639</v>
      </c>
      <c r="J259" s="325" t="s">
        <v>56</v>
      </c>
      <c r="K259" s="326">
        <f>I245-I259</f>
        <v>19</v>
      </c>
      <c r="L259" s="290">
        <f>K259/I245</f>
        <v>5.1940951339529799E-3</v>
      </c>
      <c r="M259" s="356" t="s">
        <v>108</v>
      </c>
    </row>
    <row r="260" spans="1:13" s="415" customFormat="1" x14ac:dyDescent="0.2">
      <c r="A260" s="324" t="s">
        <v>28</v>
      </c>
      <c r="B260" s="231">
        <v>95</v>
      </c>
      <c r="C260" s="294">
        <v>94</v>
      </c>
      <c r="D260" s="294">
        <v>93</v>
      </c>
      <c r="E260" s="294">
        <v>92</v>
      </c>
      <c r="F260" s="294">
        <v>91.5</v>
      </c>
      <c r="G260" s="294">
        <v>90.5</v>
      </c>
      <c r="H260" s="232">
        <v>89.5</v>
      </c>
      <c r="I260" s="235"/>
      <c r="J260" s="227" t="s">
        <v>57</v>
      </c>
      <c r="K260" s="415">
        <v>86.29</v>
      </c>
    </row>
    <row r="261" spans="1:13" s="415" customFormat="1" ht="13.5" thickBot="1" x14ac:dyDescent="0.25">
      <c r="A261" s="327" t="s">
        <v>26</v>
      </c>
      <c r="B261" s="233">
        <f>B260-B246</f>
        <v>6</v>
      </c>
      <c r="C261" s="234">
        <f t="shared" ref="C261:H261" si="55">C260-C246</f>
        <v>6</v>
      </c>
      <c r="D261" s="234">
        <f t="shared" si="55"/>
        <v>6</v>
      </c>
      <c r="E261" s="234">
        <f t="shared" si="55"/>
        <v>6</v>
      </c>
      <c r="F261" s="234">
        <f t="shared" si="55"/>
        <v>6</v>
      </c>
      <c r="G261" s="234">
        <f t="shared" si="55"/>
        <v>6</v>
      </c>
      <c r="H261" s="240">
        <f t="shared" si="55"/>
        <v>6.5</v>
      </c>
      <c r="I261" s="236"/>
      <c r="J261" s="415" t="s">
        <v>26</v>
      </c>
      <c r="K261" s="227">
        <f>K260-K246</f>
        <v>6.460000000000008</v>
      </c>
    </row>
    <row r="262" spans="1:13" x14ac:dyDescent="0.2">
      <c r="G262" s="293" t="s">
        <v>65</v>
      </c>
      <c r="H262" s="293" t="s">
        <v>65</v>
      </c>
    </row>
    <row r="264" spans="1:13" s="417" customFormat="1" ht="13.5" thickBot="1" x14ac:dyDescent="0.25">
      <c r="B264" s="417">
        <v>95</v>
      </c>
      <c r="C264" s="417">
        <v>94</v>
      </c>
      <c r="D264" s="417">
        <v>93</v>
      </c>
      <c r="E264" s="417">
        <v>92</v>
      </c>
      <c r="F264" s="417">
        <v>91.5</v>
      </c>
      <c r="G264" s="417">
        <v>90</v>
      </c>
    </row>
    <row r="265" spans="1:13" ht="13.5" thickBot="1" x14ac:dyDescent="0.25">
      <c r="A265" s="300" t="s">
        <v>109</v>
      </c>
      <c r="B265" s="468" t="s">
        <v>50</v>
      </c>
      <c r="C265" s="469"/>
      <c r="D265" s="469"/>
      <c r="E265" s="469"/>
      <c r="F265" s="469"/>
      <c r="G265" s="469"/>
      <c r="H265" s="470"/>
      <c r="I265" s="328" t="s">
        <v>0</v>
      </c>
      <c r="J265" s="227"/>
      <c r="K265" s="416"/>
      <c r="L265" s="416"/>
    </row>
    <row r="266" spans="1:13" x14ac:dyDescent="0.2">
      <c r="A266" s="226" t="s">
        <v>54</v>
      </c>
      <c r="B266" s="301">
        <v>1</v>
      </c>
      <c r="C266" s="302">
        <v>2</v>
      </c>
      <c r="D266" s="303">
        <v>3</v>
      </c>
      <c r="E266" s="302">
        <v>4</v>
      </c>
      <c r="F266" s="303">
        <v>5</v>
      </c>
      <c r="G266" s="302">
        <v>6</v>
      </c>
      <c r="H266" s="298">
        <v>7</v>
      </c>
      <c r="I266" s="304"/>
      <c r="J266" s="305"/>
      <c r="K266" s="416"/>
      <c r="L266" s="416"/>
    </row>
    <row r="267" spans="1:13" x14ac:dyDescent="0.2">
      <c r="A267" s="226" t="s">
        <v>2</v>
      </c>
      <c r="B267" s="254">
        <v>1</v>
      </c>
      <c r="C267" s="255">
        <v>2</v>
      </c>
      <c r="D267" s="360">
        <v>3</v>
      </c>
      <c r="E267" s="256">
        <v>4</v>
      </c>
      <c r="F267" s="414">
        <v>5</v>
      </c>
      <c r="G267" s="397">
        <v>6</v>
      </c>
      <c r="H267" s="350">
        <v>7</v>
      </c>
      <c r="I267" s="299" t="s">
        <v>0</v>
      </c>
      <c r="J267" s="248"/>
      <c r="K267" s="306"/>
      <c r="L267" s="416"/>
    </row>
    <row r="268" spans="1:13" x14ac:dyDescent="0.2">
      <c r="A268" s="307" t="s">
        <v>3</v>
      </c>
      <c r="B268" s="258">
        <v>2220</v>
      </c>
      <c r="C268" s="259">
        <v>2220</v>
      </c>
      <c r="D268" s="259">
        <v>2220</v>
      </c>
      <c r="E268" s="259">
        <v>2220</v>
      </c>
      <c r="F268" s="259">
        <v>2220</v>
      </c>
      <c r="G268" s="390">
        <v>2220</v>
      </c>
      <c r="H268" s="260">
        <v>2220</v>
      </c>
      <c r="I268" s="308">
        <v>2220</v>
      </c>
      <c r="J268" s="309"/>
      <c r="K268" s="306"/>
      <c r="L268" s="416"/>
    </row>
    <row r="269" spans="1:13" x14ac:dyDescent="0.2">
      <c r="A269" s="310" t="s">
        <v>6</v>
      </c>
      <c r="B269" s="263">
        <v>2115.7142857142858</v>
      </c>
      <c r="C269" s="264">
        <v>2234.3478260869565</v>
      </c>
      <c r="D269" s="264">
        <v>2309.4736842105262</v>
      </c>
      <c r="E269" s="264">
        <v>2395.294117647059</v>
      </c>
      <c r="F269" s="311">
        <v>2451.6129032258063</v>
      </c>
      <c r="G269" s="311">
        <v>2616.0344827586205</v>
      </c>
      <c r="H269" s="265"/>
      <c r="I269" s="312">
        <v>2395.5902777777778</v>
      </c>
      <c r="J269" s="313"/>
      <c r="K269" s="306"/>
      <c r="L269" s="416"/>
    </row>
    <row r="270" spans="1:13" x14ac:dyDescent="0.2">
      <c r="A270" s="226" t="s">
        <v>7</v>
      </c>
      <c r="B270" s="267">
        <v>92.857142857142861</v>
      </c>
      <c r="C270" s="268">
        <v>100</v>
      </c>
      <c r="D270" s="268">
        <v>100</v>
      </c>
      <c r="E270" s="268">
        <v>100</v>
      </c>
      <c r="F270" s="314">
        <v>100</v>
      </c>
      <c r="G270" s="314">
        <v>96.551724137931032</v>
      </c>
      <c r="H270" s="269"/>
      <c r="I270" s="315">
        <v>86.111111111111114</v>
      </c>
      <c r="J270" s="316"/>
      <c r="K270" s="306"/>
      <c r="L270" s="416"/>
    </row>
    <row r="271" spans="1:13" x14ac:dyDescent="0.2">
      <c r="A271" s="226" t="s">
        <v>8</v>
      </c>
      <c r="B271" s="271">
        <v>4.7726123017075912E-2</v>
      </c>
      <c r="C271" s="272">
        <v>3.8564260513516406E-2</v>
      </c>
      <c r="D271" s="272">
        <v>2.7569868221480623E-2</v>
      </c>
      <c r="E271" s="272">
        <v>2.012154556352996E-2</v>
      </c>
      <c r="F271" s="317">
        <v>2.7393713009837079E-2</v>
      </c>
      <c r="G271" s="317">
        <v>5.0487897596921384E-2</v>
      </c>
      <c r="H271" s="273"/>
      <c r="I271" s="318">
        <v>6.8933187124048584E-2</v>
      </c>
      <c r="J271" s="319"/>
      <c r="K271" s="320"/>
      <c r="L271" s="321"/>
    </row>
    <row r="272" spans="1:13" x14ac:dyDescent="0.2">
      <c r="A272" s="310" t="s">
        <v>1</v>
      </c>
      <c r="B272" s="275">
        <f t="shared" ref="B272:I272" si="56">B269/B268*100-100</f>
        <v>-4.6975546975546933</v>
      </c>
      <c r="C272" s="276">
        <f t="shared" si="56"/>
        <v>0.64629847238542482</v>
      </c>
      <c r="D272" s="276">
        <f t="shared" si="56"/>
        <v>4.0303461356092924</v>
      </c>
      <c r="E272" s="276">
        <f t="shared" si="56"/>
        <v>7.8961314255431887</v>
      </c>
      <c r="F272" s="276">
        <f t="shared" si="56"/>
        <v>10.433013658820101</v>
      </c>
      <c r="G272" s="276">
        <f t="shared" si="56"/>
        <v>17.839391115253164</v>
      </c>
      <c r="H272" s="277">
        <f t="shared" si="56"/>
        <v>-100</v>
      </c>
      <c r="I272" s="278">
        <f t="shared" si="56"/>
        <v>7.9094719719719819</v>
      </c>
      <c r="J272" s="319"/>
      <c r="K272" s="320"/>
      <c r="L272" s="227"/>
    </row>
    <row r="273" spans="1:12" ht="13.5" thickBot="1" x14ac:dyDescent="0.25">
      <c r="A273" s="226" t="s">
        <v>27</v>
      </c>
      <c r="B273" s="280">
        <f>B269-B254</f>
        <v>11.00840336134479</v>
      </c>
      <c r="C273" s="281">
        <f t="shared" ref="C273:I273" si="57">C269-C254</f>
        <v>117.05615942028999</v>
      </c>
      <c r="D273" s="281">
        <f t="shared" si="57"/>
        <v>116.53250773993796</v>
      </c>
      <c r="E273" s="281">
        <f t="shared" si="57"/>
        <v>199.73856209150335</v>
      </c>
      <c r="F273" s="281">
        <f t="shared" si="57"/>
        <v>176.3067807768266</v>
      </c>
      <c r="G273" s="281">
        <f t="shared" si="57"/>
        <v>364.68313140726923</v>
      </c>
      <c r="H273" s="282">
        <f t="shared" si="57"/>
        <v>-2228.3333333333335</v>
      </c>
      <c r="I273" s="322">
        <f t="shared" si="57"/>
        <v>192.83292483660125</v>
      </c>
      <c r="J273" s="323"/>
      <c r="K273" s="320"/>
      <c r="L273" s="227"/>
    </row>
    <row r="274" spans="1:12" x14ac:dyDescent="0.2">
      <c r="A274" s="324" t="s">
        <v>51</v>
      </c>
      <c r="B274" s="285">
        <v>169</v>
      </c>
      <c r="C274" s="286">
        <v>577</v>
      </c>
      <c r="D274" s="286">
        <v>765</v>
      </c>
      <c r="E274" s="286">
        <v>609</v>
      </c>
      <c r="F274" s="286">
        <v>827</v>
      </c>
      <c r="G274" s="286">
        <v>688</v>
      </c>
      <c r="H274" s="287"/>
      <c r="I274" s="288">
        <f>SUM(B274:H274)</f>
        <v>3635</v>
      </c>
      <c r="J274" s="325" t="s">
        <v>56</v>
      </c>
      <c r="K274" s="326">
        <f>I259-I274</f>
        <v>4</v>
      </c>
      <c r="L274" s="290">
        <f>K274/I259</f>
        <v>1.0992030777686177E-3</v>
      </c>
    </row>
    <row r="275" spans="1:12" x14ac:dyDescent="0.2">
      <c r="A275" s="324" t="s">
        <v>28</v>
      </c>
      <c r="B275" s="231">
        <v>101</v>
      </c>
      <c r="C275" s="294">
        <v>99.5</v>
      </c>
      <c r="D275" s="294">
        <v>98.5</v>
      </c>
      <c r="E275" s="294">
        <v>97</v>
      </c>
      <c r="F275" s="294">
        <v>96.5</v>
      </c>
      <c r="G275" s="294">
        <v>95</v>
      </c>
      <c r="H275" s="232"/>
      <c r="I275" s="235"/>
      <c r="J275" s="227" t="s">
        <v>57</v>
      </c>
      <c r="K275" s="416">
        <v>92.06</v>
      </c>
      <c r="L275" s="416"/>
    </row>
    <row r="276" spans="1:12" ht="13.5" thickBot="1" x14ac:dyDescent="0.25">
      <c r="A276" s="327" t="s">
        <v>26</v>
      </c>
      <c r="B276" s="233">
        <f>B275-B264</f>
        <v>6</v>
      </c>
      <c r="C276" s="234">
        <f t="shared" ref="C276:H276" si="58">C275-C264</f>
        <v>5.5</v>
      </c>
      <c r="D276" s="234">
        <f t="shared" si="58"/>
        <v>5.5</v>
      </c>
      <c r="E276" s="234">
        <f t="shared" si="58"/>
        <v>5</v>
      </c>
      <c r="F276" s="234">
        <f t="shared" si="58"/>
        <v>5</v>
      </c>
      <c r="G276" s="234">
        <f t="shared" si="58"/>
        <v>5</v>
      </c>
      <c r="H276" s="240">
        <f t="shared" si="58"/>
        <v>0</v>
      </c>
      <c r="I276" s="236"/>
      <c r="J276" s="416" t="s">
        <v>26</v>
      </c>
      <c r="K276" s="227">
        <f>K275-K260</f>
        <v>5.769999999999996</v>
      </c>
      <c r="L276" s="416"/>
    </row>
    <row r="278" spans="1:12" ht="13.5" thickBot="1" x14ac:dyDescent="0.25"/>
    <row r="279" spans="1:12" s="436" customFormat="1" ht="13.5" thickBot="1" x14ac:dyDescent="0.25">
      <c r="A279" s="300" t="s">
        <v>116</v>
      </c>
      <c r="B279" s="468" t="s">
        <v>50</v>
      </c>
      <c r="C279" s="469"/>
      <c r="D279" s="469"/>
      <c r="E279" s="469"/>
      <c r="F279" s="469"/>
      <c r="G279" s="469"/>
      <c r="H279" s="470"/>
      <c r="I279" s="328" t="s">
        <v>0</v>
      </c>
      <c r="J279" s="227"/>
    </row>
    <row r="280" spans="1:12" s="436" customFormat="1" x14ac:dyDescent="0.2">
      <c r="A280" s="226" t="s">
        <v>54</v>
      </c>
      <c r="B280" s="301">
        <v>1</v>
      </c>
      <c r="C280" s="302">
        <v>2</v>
      </c>
      <c r="D280" s="303">
        <v>3</v>
      </c>
      <c r="E280" s="302">
        <v>4</v>
      </c>
      <c r="F280" s="303">
        <v>5</v>
      </c>
      <c r="G280" s="302">
        <v>6</v>
      </c>
      <c r="H280" s="298">
        <v>7</v>
      </c>
      <c r="I280" s="304"/>
      <c r="J280" s="305"/>
    </row>
    <row r="281" spans="1:12" s="436" customFormat="1" x14ac:dyDescent="0.2">
      <c r="A281" s="226" t="s">
        <v>2</v>
      </c>
      <c r="B281" s="254">
        <v>1</v>
      </c>
      <c r="C281" s="255">
        <v>2</v>
      </c>
      <c r="D281" s="360">
        <v>3</v>
      </c>
      <c r="E281" s="256">
        <v>4</v>
      </c>
      <c r="F281" s="414">
        <v>5</v>
      </c>
      <c r="G281" s="397">
        <v>6</v>
      </c>
      <c r="H281" s="350">
        <v>7</v>
      </c>
      <c r="I281" s="299" t="s">
        <v>0</v>
      </c>
      <c r="J281" s="248"/>
      <c r="K281" s="306"/>
    </row>
    <row r="282" spans="1:12" s="436" customFormat="1" x14ac:dyDescent="0.2">
      <c r="A282" s="307" t="s">
        <v>3</v>
      </c>
      <c r="B282" s="258">
        <v>2385</v>
      </c>
      <c r="C282" s="259">
        <v>2385</v>
      </c>
      <c r="D282" s="259">
        <v>2385</v>
      </c>
      <c r="E282" s="259">
        <v>2385</v>
      </c>
      <c r="F282" s="259">
        <v>2385</v>
      </c>
      <c r="G282" s="390">
        <v>2385</v>
      </c>
      <c r="H282" s="260">
        <v>2385</v>
      </c>
      <c r="I282" s="308">
        <v>2385</v>
      </c>
      <c r="J282" s="309"/>
      <c r="K282" s="306"/>
    </row>
    <row r="283" spans="1:12" s="436" customFormat="1" x14ac:dyDescent="0.2">
      <c r="A283" s="310" t="s">
        <v>6</v>
      </c>
      <c r="B283" s="263">
        <v>2312.3076923076924</v>
      </c>
      <c r="C283" s="264">
        <v>2423.1707317073169</v>
      </c>
      <c r="D283" s="264">
        <v>2498.6792452830186</v>
      </c>
      <c r="E283" s="264">
        <v>2589.2156862745096</v>
      </c>
      <c r="F283" s="311">
        <v>2606.09375</v>
      </c>
      <c r="G283" s="311">
        <v>2709.387755102041</v>
      </c>
      <c r="H283" s="265"/>
      <c r="I283" s="312">
        <v>2558.8191881918819</v>
      </c>
      <c r="J283" s="313"/>
      <c r="K283" s="306"/>
    </row>
    <row r="284" spans="1:12" s="436" customFormat="1" x14ac:dyDescent="0.2">
      <c r="A284" s="226" t="s">
        <v>7</v>
      </c>
      <c r="B284" s="267">
        <v>92.307692307692307</v>
      </c>
      <c r="C284" s="268">
        <v>97.560975609756099</v>
      </c>
      <c r="D284" s="268">
        <v>98.113207547169807</v>
      </c>
      <c r="E284" s="268">
        <v>100</v>
      </c>
      <c r="F284" s="314">
        <v>100</v>
      </c>
      <c r="G284" s="314">
        <v>89.795918367346943</v>
      </c>
      <c r="H284" s="269"/>
      <c r="I284" s="315">
        <v>91.512915129151295</v>
      </c>
      <c r="J284" s="316"/>
      <c r="K284" s="306"/>
    </row>
    <row r="285" spans="1:12" s="436" customFormat="1" x14ac:dyDescent="0.2">
      <c r="A285" s="226" t="s">
        <v>8</v>
      </c>
      <c r="B285" s="271">
        <v>6.2582269010341085E-2</v>
      </c>
      <c r="C285" s="272">
        <v>5.0923293309528446E-2</v>
      </c>
      <c r="D285" s="272">
        <v>3.8520830297744731E-2</v>
      </c>
      <c r="E285" s="272">
        <v>2.7082159027663581E-2</v>
      </c>
      <c r="F285" s="317">
        <v>2.7824517147461512E-2</v>
      </c>
      <c r="G285" s="317">
        <v>5.2828958693302681E-2</v>
      </c>
      <c r="H285" s="273"/>
      <c r="I285" s="318">
        <v>5.822684379251724E-2</v>
      </c>
      <c r="J285" s="319"/>
      <c r="K285" s="320"/>
      <c r="L285" s="321"/>
    </row>
    <row r="286" spans="1:12" s="436" customFormat="1" x14ac:dyDescent="0.2">
      <c r="A286" s="310" t="s">
        <v>1</v>
      </c>
      <c r="B286" s="275">
        <f t="shared" ref="B286:I286" si="59">B283/B282*100-100</f>
        <v>-3.0478955007256872</v>
      </c>
      <c r="C286" s="276">
        <f t="shared" si="59"/>
        <v>1.6004499667638044</v>
      </c>
      <c r="D286" s="276">
        <f t="shared" si="59"/>
        <v>4.7664253787429232</v>
      </c>
      <c r="E286" s="276">
        <f t="shared" si="59"/>
        <v>8.562502569161822</v>
      </c>
      <c r="F286" s="276">
        <f t="shared" si="59"/>
        <v>9.2701781970649932</v>
      </c>
      <c r="G286" s="276">
        <f t="shared" si="59"/>
        <v>13.601163735934634</v>
      </c>
      <c r="H286" s="277">
        <f t="shared" si="59"/>
        <v>-100</v>
      </c>
      <c r="I286" s="278">
        <f t="shared" si="59"/>
        <v>7.2880162763891718</v>
      </c>
      <c r="J286" s="319"/>
      <c r="K286" s="320"/>
      <c r="L286" s="227"/>
    </row>
    <row r="287" spans="1:12" s="436" customFormat="1" ht="13.5" thickBot="1" x14ac:dyDescent="0.25">
      <c r="A287" s="226" t="s">
        <v>27</v>
      </c>
      <c r="B287" s="280">
        <f>B283-B269</f>
        <v>196.5934065934066</v>
      </c>
      <c r="C287" s="281">
        <f t="shared" ref="C287:I287" si="60">C283-C269</f>
        <v>188.82290562036042</v>
      </c>
      <c r="D287" s="281">
        <f t="shared" si="60"/>
        <v>189.2055610724924</v>
      </c>
      <c r="E287" s="281">
        <f t="shared" si="60"/>
        <v>193.9215686274506</v>
      </c>
      <c r="F287" s="281">
        <f t="shared" si="60"/>
        <v>154.48084677419365</v>
      </c>
      <c r="G287" s="281">
        <f t="shared" si="60"/>
        <v>93.353272343420485</v>
      </c>
      <c r="H287" s="282">
        <f t="shared" si="60"/>
        <v>0</v>
      </c>
      <c r="I287" s="322">
        <f t="shared" si="60"/>
        <v>163.22891041410412</v>
      </c>
      <c r="J287" s="323"/>
      <c r="K287" s="320"/>
      <c r="L287" s="227"/>
    </row>
    <row r="288" spans="1:12" s="436" customFormat="1" x14ac:dyDescent="0.2">
      <c r="A288" s="324" t="s">
        <v>51</v>
      </c>
      <c r="B288" s="285">
        <v>168</v>
      </c>
      <c r="C288" s="286">
        <v>577</v>
      </c>
      <c r="D288" s="286">
        <v>765</v>
      </c>
      <c r="E288" s="286">
        <v>609</v>
      </c>
      <c r="F288" s="286">
        <v>827</v>
      </c>
      <c r="G288" s="286">
        <v>688</v>
      </c>
      <c r="H288" s="287"/>
      <c r="I288" s="288">
        <f>SUM(B288:H288)</f>
        <v>3634</v>
      </c>
      <c r="J288" s="325" t="s">
        <v>56</v>
      </c>
      <c r="K288" s="326">
        <f>I274-I288</f>
        <v>1</v>
      </c>
      <c r="L288" s="290">
        <f>K288/I274</f>
        <v>2.7510316368638239E-4</v>
      </c>
    </row>
    <row r="289" spans="1:12" s="436" customFormat="1" x14ac:dyDescent="0.2">
      <c r="A289" s="324" t="s">
        <v>28</v>
      </c>
      <c r="B289" s="231">
        <v>105.5</v>
      </c>
      <c r="C289" s="294">
        <v>103.5</v>
      </c>
      <c r="D289" s="294">
        <v>102.5</v>
      </c>
      <c r="E289" s="294">
        <v>101</v>
      </c>
      <c r="F289" s="294">
        <v>100.5</v>
      </c>
      <c r="G289" s="294">
        <v>99.5</v>
      </c>
      <c r="H289" s="232"/>
      <c r="I289" s="235"/>
      <c r="J289" s="227" t="s">
        <v>57</v>
      </c>
      <c r="K289" s="436">
        <v>97.43</v>
      </c>
    </row>
    <row r="290" spans="1:12" s="436" customFormat="1" ht="13.5" thickBot="1" x14ac:dyDescent="0.25">
      <c r="A290" s="327" t="s">
        <v>26</v>
      </c>
      <c r="B290" s="233">
        <f>B289-B275</f>
        <v>4.5</v>
      </c>
      <c r="C290" s="234">
        <f t="shared" ref="C290:H290" si="61">C289-C275</f>
        <v>4</v>
      </c>
      <c r="D290" s="234">
        <f t="shared" si="61"/>
        <v>4</v>
      </c>
      <c r="E290" s="234">
        <f t="shared" si="61"/>
        <v>4</v>
      </c>
      <c r="F290" s="234">
        <f t="shared" si="61"/>
        <v>4</v>
      </c>
      <c r="G290" s="234">
        <f t="shared" si="61"/>
        <v>4.5</v>
      </c>
      <c r="H290" s="240">
        <f t="shared" si="61"/>
        <v>0</v>
      </c>
      <c r="I290" s="236"/>
      <c r="J290" s="436" t="s">
        <v>26</v>
      </c>
      <c r="K290" s="227">
        <f>K289-K275</f>
        <v>5.3700000000000045</v>
      </c>
    </row>
    <row r="291" spans="1:12" x14ac:dyDescent="0.2">
      <c r="C291" s="437"/>
      <c r="D291" s="437"/>
      <c r="E291" s="437"/>
      <c r="F291" s="437"/>
      <c r="G291" s="437"/>
      <c r="H291" s="437"/>
    </row>
    <row r="292" spans="1:12" ht="13.5" thickBot="1" x14ac:dyDescent="0.25"/>
    <row r="293" spans="1:12" s="446" customFormat="1" ht="13.5" thickBot="1" x14ac:dyDescent="0.25">
      <c r="A293" s="300" t="s">
        <v>117</v>
      </c>
      <c r="B293" s="468" t="s">
        <v>50</v>
      </c>
      <c r="C293" s="469"/>
      <c r="D293" s="469"/>
      <c r="E293" s="469"/>
      <c r="F293" s="469"/>
      <c r="G293" s="469"/>
      <c r="H293" s="470"/>
      <c r="I293" s="328" t="s">
        <v>0</v>
      </c>
      <c r="J293" s="227"/>
    </row>
    <row r="294" spans="1:12" s="446" customFormat="1" x14ac:dyDescent="0.2">
      <c r="A294" s="226" t="s">
        <v>54</v>
      </c>
      <c r="B294" s="301">
        <v>1</v>
      </c>
      <c r="C294" s="302">
        <v>2</v>
      </c>
      <c r="D294" s="303">
        <v>3</v>
      </c>
      <c r="E294" s="302">
        <v>4</v>
      </c>
      <c r="F294" s="303">
        <v>5</v>
      </c>
      <c r="G294" s="302">
        <v>6</v>
      </c>
      <c r="H294" s="298">
        <v>7</v>
      </c>
      <c r="I294" s="304"/>
      <c r="J294" s="305"/>
    </row>
    <row r="295" spans="1:12" s="446" customFormat="1" x14ac:dyDescent="0.2">
      <c r="A295" s="226" t="s">
        <v>2</v>
      </c>
      <c r="B295" s="254">
        <v>1</v>
      </c>
      <c r="C295" s="255">
        <v>2</v>
      </c>
      <c r="D295" s="360">
        <v>3</v>
      </c>
      <c r="E295" s="256">
        <v>4</v>
      </c>
      <c r="F295" s="414">
        <v>5</v>
      </c>
      <c r="G295" s="397">
        <v>6</v>
      </c>
      <c r="H295" s="350">
        <v>7</v>
      </c>
      <c r="I295" s="299" t="s">
        <v>0</v>
      </c>
      <c r="J295" s="248"/>
      <c r="K295" s="306"/>
    </row>
    <row r="296" spans="1:12" s="446" customFormat="1" x14ac:dyDescent="0.2">
      <c r="A296" s="307" t="s">
        <v>3</v>
      </c>
      <c r="B296" s="258">
        <v>2565</v>
      </c>
      <c r="C296" s="259">
        <v>2565</v>
      </c>
      <c r="D296" s="259">
        <v>2565</v>
      </c>
      <c r="E296" s="259">
        <v>2565</v>
      </c>
      <c r="F296" s="259">
        <v>2565</v>
      </c>
      <c r="G296" s="390">
        <v>2565</v>
      </c>
      <c r="H296" s="260">
        <v>2565</v>
      </c>
      <c r="I296" s="308">
        <v>2565</v>
      </c>
      <c r="J296" s="309"/>
      <c r="K296" s="306"/>
    </row>
    <row r="297" spans="1:12" s="446" customFormat="1" x14ac:dyDescent="0.2">
      <c r="A297" s="310" t="s">
        <v>6</v>
      </c>
      <c r="B297" s="263">
        <v>2456.6666666666665</v>
      </c>
      <c r="C297" s="264">
        <v>2635.5102040816328</v>
      </c>
      <c r="D297" s="264">
        <v>2632.5423728813557</v>
      </c>
      <c r="E297" s="264">
        <v>2783.3333333333335</v>
      </c>
      <c r="F297" s="311">
        <v>2781.4705882352941</v>
      </c>
      <c r="G297" s="311">
        <v>2910.6349206349205</v>
      </c>
      <c r="H297" s="265"/>
      <c r="I297" s="312">
        <v>2745.9197324414718</v>
      </c>
      <c r="J297" s="313"/>
      <c r="K297" s="306"/>
    </row>
    <row r="298" spans="1:12" s="446" customFormat="1" x14ac:dyDescent="0.2">
      <c r="A298" s="226" t="s">
        <v>7</v>
      </c>
      <c r="B298" s="267">
        <v>100</v>
      </c>
      <c r="C298" s="268">
        <v>93.877551020408163</v>
      </c>
      <c r="D298" s="268">
        <v>100</v>
      </c>
      <c r="E298" s="268">
        <v>98.039215686274517</v>
      </c>
      <c r="F298" s="314">
        <v>100</v>
      </c>
      <c r="G298" s="314">
        <v>96.825396825396822</v>
      </c>
      <c r="H298" s="269"/>
      <c r="I298" s="315">
        <v>92.307692307692307</v>
      </c>
      <c r="J298" s="316"/>
      <c r="K298" s="306"/>
    </row>
    <row r="299" spans="1:12" s="446" customFormat="1" x14ac:dyDescent="0.2">
      <c r="A299" s="226" t="s">
        <v>8</v>
      </c>
      <c r="B299" s="271">
        <v>4.0886076454055266E-2</v>
      </c>
      <c r="C299" s="272">
        <v>4.8916953900866748E-2</v>
      </c>
      <c r="D299" s="272">
        <v>3.9050207503202185E-2</v>
      </c>
      <c r="E299" s="272">
        <v>4.5265472613546451E-2</v>
      </c>
      <c r="F299" s="317">
        <v>3.3004141817242316E-2</v>
      </c>
      <c r="G299" s="317">
        <v>5.9805629365816231E-2</v>
      </c>
      <c r="H299" s="273"/>
      <c r="I299" s="318">
        <v>6.2461131614402761E-2</v>
      </c>
      <c r="J299" s="319"/>
      <c r="K299" s="320"/>
      <c r="L299" s="321"/>
    </row>
    <row r="300" spans="1:12" s="446" customFormat="1" x14ac:dyDescent="0.2">
      <c r="A300" s="310" t="s">
        <v>1</v>
      </c>
      <c r="B300" s="275">
        <f t="shared" ref="B300:I300" si="62">B297/B296*100-100</f>
        <v>-4.2235217673814276</v>
      </c>
      <c r="C300" s="276">
        <f t="shared" si="62"/>
        <v>2.7489358316425978</v>
      </c>
      <c r="D300" s="276">
        <f t="shared" si="62"/>
        <v>2.6332309115538237</v>
      </c>
      <c r="E300" s="276">
        <f t="shared" si="62"/>
        <v>8.5120207927225522</v>
      </c>
      <c r="F300" s="276">
        <f t="shared" si="62"/>
        <v>8.4393991514734523</v>
      </c>
      <c r="G300" s="276">
        <f t="shared" si="62"/>
        <v>13.475045638788316</v>
      </c>
      <c r="H300" s="277">
        <f t="shared" si="62"/>
        <v>-100</v>
      </c>
      <c r="I300" s="278">
        <f t="shared" si="62"/>
        <v>7.0534008749111763</v>
      </c>
      <c r="J300" s="319"/>
      <c r="K300" s="320"/>
      <c r="L300" s="227"/>
    </row>
    <row r="301" spans="1:12" s="446" customFormat="1" ht="13.5" thickBot="1" x14ac:dyDescent="0.25">
      <c r="A301" s="226" t="s">
        <v>27</v>
      </c>
      <c r="B301" s="280">
        <f>B297-B283</f>
        <v>144.35897435897414</v>
      </c>
      <c r="C301" s="281">
        <f t="shared" ref="C301:I301" si="63">C297-C283</f>
        <v>212.33947237431585</v>
      </c>
      <c r="D301" s="281">
        <f t="shared" si="63"/>
        <v>133.86312759833709</v>
      </c>
      <c r="E301" s="281">
        <f t="shared" si="63"/>
        <v>194.11764705882388</v>
      </c>
      <c r="F301" s="281">
        <f t="shared" si="63"/>
        <v>175.37683823529414</v>
      </c>
      <c r="G301" s="281">
        <f t="shared" si="63"/>
        <v>201.24716553287954</v>
      </c>
      <c r="H301" s="282">
        <f t="shared" si="63"/>
        <v>0</v>
      </c>
      <c r="I301" s="322">
        <f t="shared" si="63"/>
        <v>187.1005442495898</v>
      </c>
      <c r="J301" s="323"/>
      <c r="K301" s="320"/>
      <c r="L301" s="227"/>
    </row>
    <row r="302" spans="1:12" s="446" customFormat="1" x14ac:dyDescent="0.2">
      <c r="A302" s="324" t="s">
        <v>51</v>
      </c>
      <c r="B302" s="285">
        <v>163</v>
      </c>
      <c r="C302" s="286">
        <v>577</v>
      </c>
      <c r="D302" s="286">
        <v>764</v>
      </c>
      <c r="E302" s="286">
        <v>609</v>
      </c>
      <c r="F302" s="286">
        <v>827</v>
      </c>
      <c r="G302" s="286">
        <v>687</v>
      </c>
      <c r="H302" s="287"/>
      <c r="I302" s="288">
        <f>SUM(B302:H302)</f>
        <v>3627</v>
      </c>
      <c r="J302" s="325" t="s">
        <v>56</v>
      </c>
      <c r="K302" s="326">
        <f>I288-I302</f>
        <v>7</v>
      </c>
      <c r="L302" s="290">
        <f>K302/I288</f>
        <v>1.926252063841497E-3</v>
      </c>
    </row>
    <row r="303" spans="1:12" s="446" customFormat="1" x14ac:dyDescent="0.2">
      <c r="A303" s="324" t="s">
        <v>28</v>
      </c>
      <c r="B303" s="231">
        <v>110</v>
      </c>
      <c r="C303" s="294">
        <v>107.5</v>
      </c>
      <c r="D303" s="294">
        <v>106.5</v>
      </c>
      <c r="E303" s="294">
        <v>105</v>
      </c>
      <c r="F303" s="294">
        <v>104.5</v>
      </c>
      <c r="G303" s="294">
        <v>103.5</v>
      </c>
      <c r="H303" s="232"/>
      <c r="I303" s="235"/>
      <c r="J303" s="227" t="s">
        <v>57</v>
      </c>
      <c r="K303" s="446">
        <v>101.73</v>
      </c>
    </row>
    <row r="304" spans="1:12" s="446" customFormat="1" ht="13.5" thickBot="1" x14ac:dyDescent="0.25">
      <c r="A304" s="327" t="s">
        <v>26</v>
      </c>
      <c r="B304" s="233">
        <f>B303-B289</f>
        <v>4.5</v>
      </c>
      <c r="C304" s="234">
        <f t="shared" ref="C304:H304" si="64">C303-C289</f>
        <v>4</v>
      </c>
      <c r="D304" s="234">
        <f t="shared" si="64"/>
        <v>4</v>
      </c>
      <c r="E304" s="234">
        <f t="shared" si="64"/>
        <v>4</v>
      </c>
      <c r="F304" s="234">
        <f t="shared" si="64"/>
        <v>4</v>
      </c>
      <c r="G304" s="234">
        <f t="shared" si="64"/>
        <v>4</v>
      </c>
      <c r="H304" s="240">
        <f t="shared" si="64"/>
        <v>0</v>
      </c>
      <c r="I304" s="236"/>
      <c r="J304" s="446" t="s">
        <v>26</v>
      </c>
      <c r="K304" s="227">
        <f>K303-K289</f>
        <v>4.2999999999999972</v>
      </c>
    </row>
    <row r="306" spans="1:13" ht="13.5" thickBot="1" x14ac:dyDescent="0.25"/>
    <row r="307" spans="1:13" s="448" customFormat="1" ht="13.5" thickBot="1" x14ac:dyDescent="0.25">
      <c r="A307" s="300" t="s">
        <v>118</v>
      </c>
      <c r="B307" s="468" t="s">
        <v>50</v>
      </c>
      <c r="C307" s="469"/>
      <c r="D307" s="469"/>
      <c r="E307" s="469"/>
      <c r="F307" s="469"/>
      <c r="G307" s="469"/>
      <c r="H307" s="470"/>
      <c r="I307" s="328" t="s">
        <v>0</v>
      </c>
      <c r="J307" s="227"/>
    </row>
    <row r="308" spans="1:13" s="448" customFormat="1" x14ac:dyDescent="0.2">
      <c r="A308" s="226" t="s">
        <v>54</v>
      </c>
      <c r="B308" s="301">
        <v>1</v>
      </c>
      <c r="C308" s="302">
        <v>2</v>
      </c>
      <c r="D308" s="303">
        <v>3</v>
      </c>
      <c r="E308" s="302">
        <v>4</v>
      </c>
      <c r="F308" s="303">
        <v>5</v>
      </c>
      <c r="G308" s="302">
        <v>6</v>
      </c>
      <c r="H308" s="298">
        <v>7</v>
      </c>
      <c r="I308" s="304"/>
      <c r="J308" s="305"/>
    </row>
    <row r="309" spans="1:13" s="448" customFormat="1" x14ac:dyDescent="0.2">
      <c r="A309" s="226" t="s">
        <v>2</v>
      </c>
      <c r="B309" s="254">
        <v>1</v>
      </c>
      <c r="C309" s="255">
        <v>2</v>
      </c>
      <c r="D309" s="360">
        <v>3</v>
      </c>
      <c r="E309" s="256">
        <v>4</v>
      </c>
      <c r="F309" s="414">
        <v>5</v>
      </c>
      <c r="G309" s="397">
        <v>6</v>
      </c>
      <c r="H309" s="350">
        <v>7</v>
      </c>
      <c r="I309" s="299" t="s">
        <v>0</v>
      </c>
      <c r="J309" s="248"/>
      <c r="K309" s="306"/>
    </row>
    <row r="310" spans="1:13" s="448" customFormat="1" x14ac:dyDescent="0.2">
      <c r="A310" s="307" t="s">
        <v>3</v>
      </c>
      <c r="B310" s="258">
        <v>2740</v>
      </c>
      <c r="C310" s="259">
        <v>2740</v>
      </c>
      <c r="D310" s="259">
        <v>2740</v>
      </c>
      <c r="E310" s="259">
        <v>2740</v>
      </c>
      <c r="F310" s="259">
        <v>2740</v>
      </c>
      <c r="G310" s="390">
        <v>2740</v>
      </c>
      <c r="H310" s="260">
        <v>2740</v>
      </c>
      <c r="I310" s="308">
        <v>2740</v>
      </c>
      <c r="J310" s="309"/>
      <c r="K310" s="306"/>
    </row>
    <row r="311" spans="1:13" s="448" customFormat="1" x14ac:dyDescent="0.2">
      <c r="A311" s="310" t="s">
        <v>6</v>
      </c>
      <c r="B311" s="263">
        <v>2780.7142857142858</v>
      </c>
      <c r="C311" s="264">
        <v>2837.25</v>
      </c>
      <c r="D311" s="264">
        <v>2865.7407407407409</v>
      </c>
      <c r="E311" s="264">
        <v>2990</v>
      </c>
      <c r="F311" s="311">
        <v>3041.818181818182</v>
      </c>
      <c r="G311" s="311">
        <v>3064</v>
      </c>
      <c r="H311" s="265"/>
      <c r="I311" s="312">
        <v>2953.9215686274511</v>
      </c>
      <c r="J311" s="313"/>
      <c r="K311" s="306"/>
    </row>
    <row r="312" spans="1:13" s="448" customFormat="1" x14ac:dyDescent="0.2">
      <c r="A312" s="226" t="s">
        <v>7</v>
      </c>
      <c r="B312" s="267">
        <v>71.428571428571431</v>
      </c>
      <c r="C312" s="268">
        <v>97.5</v>
      </c>
      <c r="D312" s="268">
        <v>98.148148148148152</v>
      </c>
      <c r="E312" s="268">
        <v>97.61904761904762</v>
      </c>
      <c r="F312" s="314">
        <v>100</v>
      </c>
      <c r="G312" s="314">
        <v>92</v>
      </c>
      <c r="H312" s="269"/>
      <c r="I312" s="315">
        <v>90.980392156862749</v>
      </c>
      <c r="J312" s="316"/>
      <c r="K312" s="306"/>
    </row>
    <row r="313" spans="1:13" s="448" customFormat="1" x14ac:dyDescent="0.2">
      <c r="A313" s="226" t="s">
        <v>8</v>
      </c>
      <c r="B313" s="271">
        <v>8.3948199988080272E-2</v>
      </c>
      <c r="C313" s="272">
        <v>5.2283236626044394E-2</v>
      </c>
      <c r="D313" s="272">
        <v>4.6872391613516279E-2</v>
      </c>
      <c r="E313" s="272">
        <v>4.7044047344433786E-2</v>
      </c>
      <c r="F313" s="317">
        <v>3.4758318216517418E-2</v>
      </c>
      <c r="G313" s="317">
        <v>5.6638257453094157E-2</v>
      </c>
      <c r="H313" s="273"/>
      <c r="I313" s="318">
        <v>6.0107502116963175E-2</v>
      </c>
      <c r="J313" s="319"/>
      <c r="K313" s="320"/>
      <c r="L313" s="321"/>
    </row>
    <row r="314" spans="1:13" s="448" customFormat="1" x14ac:dyDescent="0.2">
      <c r="A314" s="310" t="s">
        <v>1</v>
      </c>
      <c r="B314" s="275">
        <f t="shared" ref="B314:I314" si="65">B311/B310*100-100</f>
        <v>1.4859228362878127</v>
      </c>
      <c r="C314" s="276">
        <f t="shared" si="65"/>
        <v>3.549270072992698</v>
      </c>
      <c r="D314" s="276">
        <f t="shared" si="65"/>
        <v>4.5890781292241059</v>
      </c>
      <c r="E314" s="276">
        <f t="shared" si="65"/>
        <v>9.1240875912408796</v>
      </c>
      <c r="F314" s="276">
        <f t="shared" si="65"/>
        <v>11.015262110152619</v>
      </c>
      <c r="G314" s="276">
        <f t="shared" si="65"/>
        <v>11.824817518248182</v>
      </c>
      <c r="H314" s="277">
        <f t="shared" si="65"/>
        <v>-100</v>
      </c>
      <c r="I314" s="278">
        <f t="shared" si="65"/>
        <v>7.8073565192500354</v>
      </c>
      <c r="J314" s="319"/>
      <c r="K314" s="320"/>
      <c r="L314" s="227"/>
    </row>
    <row r="315" spans="1:13" s="448" customFormat="1" ht="13.5" thickBot="1" x14ac:dyDescent="0.25">
      <c r="A315" s="226" t="s">
        <v>27</v>
      </c>
      <c r="B315" s="280">
        <f>B311-B297</f>
        <v>324.04761904761926</v>
      </c>
      <c r="C315" s="281">
        <f t="shared" ref="C315:I315" si="66">C311-C297</f>
        <v>201.73979591836724</v>
      </c>
      <c r="D315" s="281">
        <f t="shared" si="66"/>
        <v>233.19836785938514</v>
      </c>
      <c r="E315" s="281">
        <f t="shared" si="66"/>
        <v>206.66666666666652</v>
      </c>
      <c r="F315" s="281">
        <f t="shared" si="66"/>
        <v>260.34759358288784</v>
      </c>
      <c r="G315" s="281">
        <f t="shared" si="66"/>
        <v>153.36507936507951</v>
      </c>
      <c r="H315" s="282">
        <f t="shared" si="66"/>
        <v>0</v>
      </c>
      <c r="I315" s="322">
        <f t="shared" si="66"/>
        <v>208.0018361859793</v>
      </c>
      <c r="J315" s="323"/>
      <c r="K315" s="320"/>
      <c r="L315" s="227"/>
    </row>
    <row r="316" spans="1:13" s="448" customFormat="1" x14ac:dyDescent="0.2">
      <c r="A316" s="324" t="s">
        <v>51</v>
      </c>
      <c r="B316" s="285">
        <v>157</v>
      </c>
      <c r="C316" s="286">
        <v>577</v>
      </c>
      <c r="D316" s="286">
        <v>762</v>
      </c>
      <c r="E316" s="286">
        <v>609</v>
      </c>
      <c r="F316" s="286">
        <v>826</v>
      </c>
      <c r="G316" s="286">
        <v>687</v>
      </c>
      <c r="H316" s="287"/>
      <c r="I316" s="288">
        <f>SUM(B316:H316)</f>
        <v>3618</v>
      </c>
      <c r="J316" s="325" t="s">
        <v>56</v>
      </c>
      <c r="K316" s="326">
        <f>I302-I316</f>
        <v>9</v>
      </c>
      <c r="L316" s="290">
        <f>K316/I302</f>
        <v>2.4813895781637717E-3</v>
      </c>
      <c r="M316" s="410" t="s">
        <v>119</v>
      </c>
    </row>
    <row r="317" spans="1:13" s="448" customFormat="1" x14ac:dyDescent="0.2">
      <c r="A317" s="324" t="s">
        <v>28</v>
      </c>
      <c r="B317" s="231">
        <v>114</v>
      </c>
      <c r="C317" s="294">
        <v>111.5</v>
      </c>
      <c r="D317" s="294">
        <v>110.5</v>
      </c>
      <c r="E317" s="294">
        <v>109</v>
      </c>
      <c r="F317" s="294">
        <v>108.5</v>
      </c>
      <c r="G317" s="294">
        <v>107.5</v>
      </c>
      <c r="H317" s="232"/>
      <c r="I317" s="235"/>
      <c r="J317" s="227" t="s">
        <v>57</v>
      </c>
      <c r="K317" s="448">
        <v>105.8</v>
      </c>
    </row>
    <row r="318" spans="1:13" s="448" customFormat="1" ht="13.5" thickBot="1" x14ac:dyDescent="0.25">
      <c r="A318" s="327" t="s">
        <v>26</v>
      </c>
      <c r="B318" s="233">
        <f>B317-B303</f>
        <v>4</v>
      </c>
      <c r="C318" s="234">
        <f t="shared" ref="C318:H318" si="67">C317-C303</f>
        <v>4</v>
      </c>
      <c r="D318" s="234">
        <f t="shared" si="67"/>
        <v>4</v>
      </c>
      <c r="E318" s="234">
        <f t="shared" si="67"/>
        <v>4</v>
      </c>
      <c r="F318" s="234">
        <f t="shared" si="67"/>
        <v>4</v>
      </c>
      <c r="G318" s="234">
        <f t="shared" si="67"/>
        <v>4</v>
      </c>
      <c r="H318" s="240">
        <f t="shared" si="67"/>
        <v>0</v>
      </c>
      <c r="I318" s="236"/>
      <c r="J318" s="448" t="s">
        <v>26</v>
      </c>
      <c r="K318" s="227">
        <f>K317-K303</f>
        <v>4.0699999999999932</v>
      </c>
    </row>
    <row r="319" spans="1:13" x14ac:dyDescent="0.2">
      <c r="B319" s="293">
        <v>113.5</v>
      </c>
    </row>
  </sheetData>
  <mergeCells count="22">
    <mergeCell ref="B307:H307"/>
    <mergeCell ref="B80:G80"/>
    <mergeCell ref="B9:G9"/>
    <mergeCell ref="B23:G23"/>
    <mergeCell ref="B37:G37"/>
    <mergeCell ref="B52:G52"/>
    <mergeCell ref="B66:G66"/>
    <mergeCell ref="B293:H293"/>
    <mergeCell ref="B138:H138"/>
    <mergeCell ref="B124:H124"/>
    <mergeCell ref="B108:G108"/>
    <mergeCell ref="B94:G94"/>
    <mergeCell ref="B194:H194"/>
    <mergeCell ref="B180:H180"/>
    <mergeCell ref="B166:H166"/>
    <mergeCell ref="B152:H152"/>
    <mergeCell ref="B236:H236"/>
    <mergeCell ref="B222:H222"/>
    <mergeCell ref="B208:H208"/>
    <mergeCell ref="B279:H279"/>
    <mergeCell ref="B265:H265"/>
    <mergeCell ref="B250:H25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93"/>
  <sheetViews>
    <sheetView showGridLines="0" topLeftCell="A262" zoomScale="75" zoomScaleNormal="75" workbookViewId="0">
      <selection activeCell="D294" sqref="D294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68" t="s">
        <v>53</v>
      </c>
      <c r="C9" s="469"/>
      <c r="D9" s="469"/>
      <c r="E9" s="469"/>
      <c r="F9" s="470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68" t="s">
        <v>53</v>
      </c>
      <c r="C22" s="469"/>
      <c r="D22" s="469"/>
      <c r="E22" s="469"/>
      <c r="F22" s="470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68" t="s">
        <v>53</v>
      </c>
      <c r="C35" s="469"/>
      <c r="D35" s="469"/>
      <c r="E35" s="469"/>
      <c r="F35" s="470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68" t="s">
        <v>53</v>
      </c>
      <c r="C48" s="469"/>
      <c r="D48" s="469"/>
      <c r="E48" s="469"/>
      <c r="F48" s="470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68" t="s">
        <v>53</v>
      </c>
      <c r="C61" s="469"/>
      <c r="D61" s="469"/>
      <c r="E61" s="469"/>
      <c r="F61" s="470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68" t="s">
        <v>53</v>
      </c>
      <c r="C74" s="469"/>
      <c r="D74" s="469"/>
      <c r="E74" s="469"/>
      <c r="F74" s="470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68" t="s">
        <v>53</v>
      </c>
      <c r="C87" s="469"/>
      <c r="D87" s="469"/>
      <c r="E87" s="469"/>
      <c r="F87" s="470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68" t="s">
        <v>53</v>
      </c>
      <c r="C100" s="469"/>
      <c r="D100" s="469"/>
      <c r="E100" s="469"/>
      <c r="F100" s="470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68" t="s">
        <v>53</v>
      </c>
      <c r="C113" s="469"/>
      <c r="D113" s="469"/>
      <c r="E113" s="469"/>
      <c r="F113" s="470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68" t="s">
        <v>53</v>
      </c>
      <c r="C126" s="469"/>
      <c r="D126" s="469"/>
      <c r="E126" s="469"/>
      <c r="F126" s="470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.5" thickBot="1" x14ac:dyDescent="0.25"/>
    <row r="139" spans="1:10" s="401" customFormat="1" ht="13.5" thickBot="1" x14ac:dyDescent="0.25">
      <c r="A139" s="300" t="s">
        <v>88</v>
      </c>
      <c r="B139" s="468" t="s">
        <v>53</v>
      </c>
      <c r="C139" s="469"/>
      <c r="D139" s="469"/>
      <c r="E139" s="469"/>
      <c r="F139" s="470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x14ac:dyDescent="0.2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.5" thickBot="1" x14ac:dyDescent="0.25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.5" thickBot="1" x14ac:dyDescent="0.25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.5" thickBot="1" x14ac:dyDescent="0.25"/>
    <row r="152" spans="1:10" ht="13.5" thickBot="1" x14ac:dyDescent="0.25">
      <c r="A152" s="300" t="s">
        <v>90</v>
      </c>
      <c r="B152" s="468" t="s">
        <v>53</v>
      </c>
      <c r="C152" s="469"/>
      <c r="D152" s="469"/>
      <c r="E152" s="469"/>
      <c r="F152" s="470"/>
      <c r="G152" s="329" t="s">
        <v>0</v>
      </c>
      <c r="H152" s="402"/>
      <c r="I152" s="402"/>
      <c r="J152" s="402"/>
    </row>
    <row r="153" spans="1:10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x14ac:dyDescent="0.2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.5" thickBot="1" x14ac:dyDescent="0.25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1" x14ac:dyDescent="0.2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1" ht="13.5" thickBot="1" x14ac:dyDescent="0.25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1" x14ac:dyDescent="0.2">
      <c r="D163" s="293" t="s">
        <v>65</v>
      </c>
    </row>
    <row r="164" spans="1:11" ht="13.5" thickBot="1" x14ac:dyDescent="0.25"/>
    <row r="165" spans="1:11" s="404" customFormat="1" ht="13.5" thickBot="1" x14ac:dyDescent="0.25">
      <c r="A165" s="300" t="s">
        <v>91</v>
      </c>
      <c r="B165" s="468" t="s">
        <v>53</v>
      </c>
      <c r="C165" s="469"/>
      <c r="D165" s="469"/>
      <c r="E165" s="469"/>
      <c r="F165" s="470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1" s="404" customFormat="1" x14ac:dyDescent="0.2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1" s="404" customFormat="1" x14ac:dyDescent="0.2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1" s="404" customFormat="1" x14ac:dyDescent="0.2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1" s="404" customFormat="1" x14ac:dyDescent="0.2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1" s="404" customFormat="1" x14ac:dyDescent="0.2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1" s="404" customFormat="1" ht="13.5" thickBot="1" x14ac:dyDescent="0.25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1" s="404" customFormat="1" x14ac:dyDescent="0.2">
      <c r="A173" s="324" t="s">
        <v>52</v>
      </c>
      <c r="B173" s="285">
        <v>163</v>
      </c>
      <c r="C173" s="286">
        <v>85</v>
      </c>
      <c r="D173" s="286">
        <v>225</v>
      </c>
      <c r="E173" s="286"/>
      <c r="F173" s="371"/>
      <c r="G173" s="288">
        <f>SUM(B173:F173)</f>
        <v>473</v>
      </c>
      <c r="H173" s="404" t="s">
        <v>56</v>
      </c>
      <c r="I173" s="347">
        <f>G160-G173</f>
        <v>1</v>
      </c>
      <c r="J173" s="348">
        <f>I173/G160</f>
        <v>2.1097046413502108E-3</v>
      </c>
      <c r="K173" s="385"/>
    </row>
    <row r="174" spans="1:11" s="404" customFormat="1" x14ac:dyDescent="0.2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1" s="404" customFormat="1" ht="13.5" thickBot="1" x14ac:dyDescent="0.25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  <row r="177" spans="1:11" ht="13.5" thickBot="1" x14ac:dyDescent="0.25"/>
    <row r="178" spans="1:11" s="407" customFormat="1" ht="13.5" thickBot="1" x14ac:dyDescent="0.25">
      <c r="A178" s="300" t="s">
        <v>99</v>
      </c>
      <c r="B178" s="468" t="s">
        <v>53</v>
      </c>
      <c r="C178" s="469"/>
      <c r="D178" s="469"/>
      <c r="E178" s="469"/>
      <c r="F178" s="470"/>
      <c r="G178" s="329" t="s">
        <v>0</v>
      </c>
    </row>
    <row r="179" spans="1:11" s="407" customFormat="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365">
        <v>5</v>
      </c>
      <c r="G179" s="237"/>
    </row>
    <row r="180" spans="1:11" s="407" customFormat="1" x14ac:dyDescent="0.2">
      <c r="A180" s="307" t="s">
        <v>3</v>
      </c>
      <c r="B180" s="366">
        <v>2160</v>
      </c>
      <c r="C180" s="364">
        <v>2160</v>
      </c>
      <c r="D180" s="364">
        <v>2160</v>
      </c>
      <c r="E180" s="364">
        <v>2160</v>
      </c>
      <c r="F180" s="367">
        <v>2160</v>
      </c>
      <c r="G180" s="373">
        <v>2160</v>
      </c>
    </row>
    <row r="181" spans="1:11" s="407" customFormat="1" x14ac:dyDescent="0.2">
      <c r="A181" s="310" t="s">
        <v>6</v>
      </c>
      <c r="B181" s="337">
        <v>2303.33</v>
      </c>
      <c r="C181" s="338">
        <v>2437.27</v>
      </c>
      <c r="D181" s="338">
        <v>2564.59</v>
      </c>
      <c r="E181" s="338"/>
      <c r="F181" s="368"/>
      <c r="G181" s="266">
        <v>2473.7800000000002</v>
      </c>
    </row>
    <row r="182" spans="1:11" s="407" customFormat="1" x14ac:dyDescent="0.2">
      <c r="A182" s="226" t="s">
        <v>7</v>
      </c>
      <c r="B182" s="339">
        <v>100</v>
      </c>
      <c r="C182" s="340">
        <v>100</v>
      </c>
      <c r="D182" s="341">
        <v>94.6</v>
      </c>
      <c r="E182" s="341"/>
      <c r="F182" s="369"/>
      <c r="G182" s="342">
        <v>95.95</v>
      </c>
    </row>
    <row r="183" spans="1:11" s="407" customFormat="1" x14ac:dyDescent="0.2">
      <c r="A183" s="226" t="s">
        <v>8</v>
      </c>
      <c r="B183" s="271">
        <v>2.4199999999999999E-2</v>
      </c>
      <c r="C183" s="272">
        <v>2.2200000000000001E-2</v>
      </c>
      <c r="D183" s="343">
        <v>4.5699999999999998E-2</v>
      </c>
      <c r="E183" s="343"/>
      <c r="F183" s="370"/>
      <c r="G183" s="344">
        <v>5.5399999999999998E-2</v>
      </c>
    </row>
    <row r="184" spans="1:11" s="407" customFormat="1" x14ac:dyDescent="0.2">
      <c r="A184" s="310" t="s">
        <v>1</v>
      </c>
      <c r="B184" s="275">
        <f t="shared" ref="B184:D184" si="47">B181/B180*100-100</f>
        <v>6.6356481481481495</v>
      </c>
      <c r="C184" s="276">
        <f t="shared" si="47"/>
        <v>12.836574074074079</v>
      </c>
      <c r="D184" s="276">
        <f t="shared" si="47"/>
        <v>18.731018518518525</v>
      </c>
      <c r="E184" s="276"/>
      <c r="F184" s="277"/>
      <c r="G184" s="278">
        <f t="shared" ref="G184" si="48">G181/G180*100-100</f>
        <v>14.526851851851859</v>
      </c>
    </row>
    <row r="185" spans="1:11" s="407" customFormat="1" ht="13.5" thickBot="1" x14ac:dyDescent="0.25">
      <c r="A185" s="226" t="s">
        <v>27</v>
      </c>
      <c r="B185" s="280">
        <f>B181-B168</f>
        <v>27.699999999999818</v>
      </c>
      <c r="C185" s="281">
        <f t="shared" ref="C185:D185" si="49">C181-C168</f>
        <v>33.4699999999998</v>
      </c>
      <c r="D185" s="281">
        <f t="shared" si="49"/>
        <v>125.49000000000024</v>
      </c>
      <c r="E185" s="281"/>
      <c r="F185" s="282"/>
      <c r="G185" s="283">
        <f>G181-G168</f>
        <v>97.680000000000291</v>
      </c>
    </row>
    <row r="186" spans="1:11" s="407" customFormat="1" x14ac:dyDescent="0.2">
      <c r="A186" s="324" t="s">
        <v>52</v>
      </c>
      <c r="B186" s="285">
        <v>71</v>
      </c>
      <c r="C186" s="286">
        <v>109</v>
      </c>
      <c r="D186" s="286">
        <v>203</v>
      </c>
      <c r="E186" s="286"/>
      <c r="F186" s="371"/>
      <c r="G186" s="288">
        <f>SUM(B186:F186)</f>
        <v>383</v>
      </c>
      <c r="H186" s="407" t="s">
        <v>56</v>
      </c>
      <c r="I186" s="347">
        <f>G173-G186</f>
        <v>90</v>
      </c>
      <c r="J186" s="348">
        <f>I186/G173</f>
        <v>0.19027484143763213</v>
      </c>
      <c r="K186" s="356" t="s">
        <v>100</v>
      </c>
    </row>
    <row r="187" spans="1:11" s="407" customFormat="1" x14ac:dyDescent="0.2">
      <c r="A187" s="324" t="s">
        <v>28</v>
      </c>
      <c r="B187" s="231">
        <v>75.5</v>
      </c>
      <c r="C187" s="294">
        <v>75.5</v>
      </c>
      <c r="D187" s="294">
        <v>75.5</v>
      </c>
      <c r="E187" s="294"/>
      <c r="F187" s="232"/>
      <c r="G187" s="235"/>
      <c r="H187" s="407" t="s">
        <v>57</v>
      </c>
      <c r="I187" s="407">
        <v>72.010000000000005</v>
      </c>
    </row>
    <row r="188" spans="1:11" s="407" customFormat="1" ht="13.5" thickBot="1" x14ac:dyDescent="0.25">
      <c r="A188" s="327" t="s">
        <v>26</v>
      </c>
      <c r="B188" s="229">
        <f>B187-B174</f>
        <v>3.5</v>
      </c>
      <c r="C188" s="230">
        <f t="shared" ref="C188:D188" si="50">C187-C174</f>
        <v>3.5</v>
      </c>
      <c r="D188" s="230">
        <f t="shared" si="50"/>
        <v>3.5</v>
      </c>
      <c r="E188" s="230"/>
      <c r="F188" s="372"/>
      <c r="G188" s="236"/>
      <c r="H188" s="407" t="s">
        <v>26</v>
      </c>
      <c r="I188" s="227">
        <f>I187-I174</f>
        <v>2.5700000000000074</v>
      </c>
    </row>
    <row r="189" spans="1:11" x14ac:dyDescent="0.2">
      <c r="B189" s="293">
        <v>75.5</v>
      </c>
      <c r="C189" s="408">
        <v>75.5</v>
      </c>
      <c r="D189" s="408">
        <v>75.5</v>
      </c>
    </row>
    <row r="190" spans="1:11" ht="13.5" thickBot="1" x14ac:dyDescent="0.25"/>
    <row r="191" spans="1:11" ht="13.5" thickBot="1" x14ac:dyDescent="0.25">
      <c r="A191" s="300" t="s">
        <v>101</v>
      </c>
      <c r="B191" s="468" t="s">
        <v>53</v>
      </c>
      <c r="C191" s="469"/>
      <c r="D191" s="469"/>
      <c r="E191" s="469"/>
      <c r="F191" s="470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365">
        <v>5</v>
      </c>
      <c r="G192" s="237"/>
      <c r="H192" s="411"/>
      <c r="I192" s="411"/>
      <c r="J192" s="411"/>
    </row>
    <row r="193" spans="1:10" x14ac:dyDescent="0.2">
      <c r="A193" s="307" t="s">
        <v>3</v>
      </c>
      <c r="B193" s="366">
        <v>2290</v>
      </c>
      <c r="C193" s="364">
        <v>2290</v>
      </c>
      <c r="D193" s="364">
        <v>2290</v>
      </c>
      <c r="E193" s="364">
        <v>2290</v>
      </c>
      <c r="F193" s="367">
        <v>2290</v>
      </c>
      <c r="G193" s="373">
        <v>2290</v>
      </c>
      <c r="H193" s="411"/>
      <c r="I193" s="411"/>
      <c r="J193" s="411"/>
    </row>
    <row r="194" spans="1:10" x14ac:dyDescent="0.2">
      <c r="A194" s="310" t="s">
        <v>6</v>
      </c>
      <c r="B194" s="337">
        <v>2448.5700000000002</v>
      </c>
      <c r="C194" s="338">
        <v>2551.4299999999998</v>
      </c>
      <c r="D194" s="338">
        <v>2688</v>
      </c>
      <c r="E194" s="338"/>
      <c r="F194" s="368"/>
      <c r="G194" s="266">
        <v>2605.0700000000002</v>
      </c>
      <c r="H194" s="411"/>
      <c r="I194" s="411"/>
      <c r="J194" s="411"/>
    </row>
    <row r="195" spans="1:10" x14ac:dyDescent="0.2">
      <c r="A195" s="226" t="s">
        <v>7</v>
      </c>
      <c r="B195" s="339">
        <v>100</v>
      </c>
      <c r="C195" s="340">
        <v>100</v>
      </c>
      <c r="D195" s="341">
        <v>97.5</v>
      </c>
      <c r="E195" s="341"/>
      <c r="F195" s="369"/>
      <c r="G195" s="342">
        <v>93.33</v>
      </c>
      <c r="H195" s="411"/>
      <c r="I195" s="411"/>
      <c r="J195" s="411"/>
    </row>
    <row r="196" spans="1:10" x14ac:dyDescent="0.2">
      <c r="A196" s="226" t="s">
        <v>8</v>
      </c>
      <c r="B196" s="271">
        <v>2.2599999999999999E-2</v>
      </c>
      <c r="C196" s="272">
        <v>3.5900000000000001E-2</v>
      </c>
      <c r="D196" s="343">
        <v>5.4699999999999999E-2</v>
      </c>
      <c r="E196" s="343"/>
      <c r="F196" s="370"/>
      <c r="G196" s="344">
        <v>5.8799999999999998E-2</v>
      </c>
      <c r="H196" s="411"/>
      <c r="I196" s="411"/>
      <c r="J196" s="411"/>
    </row>
    <row r="197" spans="1:10" x14ac:dyDescent="0.2">
      <c r="A197" s="310" t="s">
        <v>1</v>
      </c>
      <c r="B197" s="275">
        <f t="shared" ref="B197:D197" si="51">B194/B193*100-100</f>
        <v>6.9244541484716251</v>
      </c>
      <c r="C197" s="276">
        <f t="shared" si="51"/>
        <v>11.416157205240168</v>
      </c>
      <c r="D197" s="276">
        <f t="shared" si="51"/>
        <v>17.379912663755448</v>
      </c>
      <c r="E197" s="276"/>
      <c r="F197" s="277"/>
      <c r="G197" s="278">
        <f t="shared" ref="G197" si="52">G194/G193*100-100</f>
        <v>13.758515283842797</v>
      </c>
      <c r="H197" s="411"/>
      <c r="I197" s="411"/>
      <c r="J197" s="411"/>
    </row>
    <row r="198" spans="1:10" ht="13.5" thickBot="1" x14ac:dyDescent="0.25">
      <c r="A198" s="226" t="s">
        <v>27</v>
      </c>
      <c r="B198" s="280">
        <f>B194-B181</f>
        <v>145.24000000000024</v>
      </c>
      <c r="C198" s="281">
        <f t="shared" ref="C198:D198" si="53">C194-C181</f>
        <v>114.15999999999985</v>
      </c>
      <c r="D198" s="281">
        <f t="shared" si="53"/>
        <v>123.40999999999985</v>
      </c>
      <c r="E198" s="281"/>
      <c r="F198" s="282"/>
      <c r="G198" s="283">
        <f>G194-G181</f>
        <v>131.28999999999996</v>
      </c>
      <c r="H198" s="411"/>
      <c r="I198" s="411"/>
      <c r="J198" s="411"/>
    </row>
    <row r="199" spans="1:10" x14ac:dyDescent="0.2">
      <c r="A199" s="324" t="s">
        <v>52</v>
      </c>
      <c r="B199" s="285">
        <v>71</v>
      </c>
      <c r="C199" s="286">
        <v>109</v>
      </c>
      <c r="D199" s="286">
        <v>202</v>
      </c>
      <c r="E199" s="286"/>
      <c r="F199" s="371"/>
      <c r="G199" s="288">
        <f>SUM(B199:F199)</f>
        <v>382</v>
      </c>
      <c r="H199" s="411" t="s">
        <v>56</v>
      </c>
      <c r="I199" s="347">
        <f>G186-G199</f>
        <v>1</v>
      </c>
      <c r="J199" s="348">
        <f>I199/G186</f>
        <v>2.6109660574412533E-3</v>
      </c>
    </row>
    <row r="200" spans="1:10" x14ac:dyDescent="0.2">
      <c r="A200" s="324" t="s">
        <v>28</v>
      </c>
      <c r="B200" s="231">
        <v>79.5</v>
      </c>
      <c r="C200" s="294">
        <v>79.5</v>
      </c>
      <c r="D200" s="294">
        <v>79.5</v>
      </c>
      <c r="E200" s="294"/>
      <c r="F200" s="232"/>
      <c r="G200" s="235"/>
      <c r="H200" s="411" t="s">
        <v>57</v>
      </c>
      <c r="I200" s="411">
        <v>75.28</v>
      </c>
      <c r="J200" s="411"/>
    </row>
    <row r="201" spans="1:10" ht="13.5" thickBot="1" x14ac:dyDescent="0.25">
      <c r="A201" s="327" t="s">
        <v>26</v>
      </c>
      <c r="B201" s="229">
        <f>B200-B187</f>
        <v>4</v>
      </c>
      <c r="C201" s="230">
        <f t="shared" ref="C201:D201" si="54">C200-C187</f>
        <v>4</v>
      </c>
      <c r="D201" s="230">
        <f t="shared" si="54"/>
        <v>4</v>
      </c>
      <c r="E201" s="230"/>
      <c r="F201" s="372"/>
      <c r="G201" s="236"/>
      <c r="H201" s="411" t="s">
        <v>26</v>
      </c>
      <c r="I201" s="227">
        <f>I200-I187</f>
        <v>3.269999999999996</v>
      </c>
      <c r="J201" s="411"/>
    </row>
    <row r="203" spans="1:10" ht="13.5" thickBot="1" x14ac:dyDescent="0.25"/>
    <row r="204" spans="1:10" s="412" customFormat="1" ht="13.5" thickBot="1" x14ac:dyDescent="0.25">
      <c r="A204" s="300" t="s">
        <v>103</v>
      </c>
      <c r="B204" s="468" t="s">
        <v>53</v>
      </c>
      <c r="C204" s="469"/>
      <c r="D204" s="469"/>
      <c r="E204" s="469"/>
      <c r="F204" s="470"/>
      <c r="G204" s="329" t="s">
        <v>0</v>
      </c>
    </row>
    <row r="205" spans="1:10" s="412" customFormat="1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365">
        <v>5</v>
      </c>
      <c r="G205" s="237"/>
    </row>
    <row r="206" spans="1:10" s="412" customFormat="1" x14ac:dyDescent="0.2">
      <c r="A206" s="307" t="s">
        <v>3</v>
      </c>
      <c r="B206" s="366">
        <v>2420</v>
      </c>
      <c r="C206" s="364">
        <v>2420</v>
      </c>
      <c r="D206" s="364">
        <v>2420</v>
      </c>
      <c r="E206" s="364">
        <v>2420</v>
      </c>
      <c r="F206" s="367">
        <v>2420</v>
      </c>
      <c r="G206" s="373">
        <v>2420</v>
      </c>
    </row>
    <row r="207" spans="1:10" s="412" customFormat="1" x14ac:dyDescent="0.2">
      <c r="A207" s="310" t="s">
        <v>6</v>
      </c>
      <c r="B207" s="337">
        <v>2531.54</v>
      </c>
      <c r="C207" s="338">
        <v>2615.91</v>
      </c>
      <c r="D207" s="338">
        <v>2767.5</v>
      </c>
      <c r="E207" s="338"/>
      <c r="F207" s="368"/>
      <c r="G207" s="266">
        <v>2677.32</v>
      </c>
    </row>
    <row r="208" spans="1:10" s="412" customFormat="1" x14ac:dyDescent="0.2">
      <c r="A208" s="226" t="s">
        <v>7</v>
      </c>
      <c r="B208" s="339">
        <v>100</v>
      </c>
      <c r="C208" s="340">
        <v>100</v>
      </c>
      <c r="D208" s="341">
        <v>91.7</v>
      </c>
      <c r="E208" s="341"/>
      <c r="F208" s="369"/>
      <c r="G208" s="342">
        <v>92.96</v>
      </c>
    </row>
    <row r="209" spans="1:10" s="412" customFormat="1" x14ac:dyDescent="0.2">
      <c r="A209" s="226" t="s">
        <v>8</v>
      </c>
      <c r="B209" s="271">
        <v>3.7699999999999997E-2</v>
      </c>
      <c r="C209" s="272">
        <v>3.5200000000000002E-2</v>
      </c>
      <c r="D209" s="343">
        <v>5.8299999999999998E-2</v>
      </c>
      <c r="E209" s="343"/>
      <c r="F209" s="370"/>
      <c r="G209" s="344">
        <v>6.0999999999999999E-2</v>
      </c>
    </row>
    <row r="210" spans="1:10" s="412" customFormat="1" x14ac:dyDescent="0.2">
      <c r="A210" s="310" t="s">
        <v>1</v>
      </c>
      <c r="B210" s="275">
        <f t="shared" ref="B210:D210" si="55">B207/B206*100-100</f>
        <v>4.6090909090909236</v>
      </c>
      <c r="C210" s="276">
        <f t="shared" si="55"/>
        <v>8.0954545454545439</v>
      </c>
      <c r="D210" s="276">
        <f t="shared" si="55"/>
        <v>14.359504132231422</v>
      </c>
      <c r="E210" s="276"/>
      <c r="F210" s="277"/>
      <c r="G210" s="278">
        <f t="shared" ref="G210" si="56">G207/G206*100-100</f>
        <v>10.63305785123967</v>
      </c>
    </row>
    <row r="211" spans="1:10" s="412" customFormat="1" ht="13.5" thickBot="1" x14ac:dyDescent="0.25">
      <c r="A211" s="226" t="s">
        <v>27</v>
      </c>
      <c r="B211" s="280">
        <f>B207-B194</f>
        <v>82.9699999999998</v>
      </c>
      <c r="C211" s="281">
        <f t="shared" ref="C211:D211" si="57">C207-C194</f>
        <v>64.480000000000018</v>
      </c>
      <c r="D211" s="281">
        <f t="shared" si="57"/>
        <v>79.5</v>
      </c>
      <c r="E211" s="281"/>
      <c r="F211" s="282"/>
      <c r="G211" s="283">
        <f>G207-G194</f>
        <v>72.25</v>
      </c>
    </row>
    <row r="212" spans="1:10" s="412" customFormat="1" x14ac:dyDescent="0.2">
      <c r="A212" s="324" t="s">
        <v>52</v>
      </c>
      <c r="B212" s="285">
        <v>71</v>
      </c>
      <c r="C212" s="286">
        <v>108</v>
      </c>
      <c r="D212" s="286">
        <v>202</v>
      </c>
      <c r="E212" s="286"/>
      <c r="F212" s="371"/>
      <c r="G212" s="288">
        <f>SUM(B212:F212)</f>
        <v>381</v>
      </c>
      <c r="H212" s="412" t="s">
        <v>56</v>
      </c>
      <c r="I212" s="347">
        <f>G199-G212</f>
        <v>1</v>
      </c>
      <c r="J212" s="348">
        <f>I212/G199</f>
        <v>2.617801047120419E-3</v>
      </c>
    </row>
    <row r="213" spans="1:10" s="412" customFormat="1" x14ac:dyDescent="0.2">
      <c r="A213" s="324" t="s">
        <v>28</v>
      </c>
      <c r="B213" s="231">
        <v>84</v>
      </c>
      <c r="C213" s="294">
        <v>84</v>
      </c>
      <c r="D213" s="294">
        <v>84</v>
      </c>
      <c r="E213" s="294"/>
      <c r="F213" s="232"/>
      <c r="G213" s="235"/>
      <c r="H213" s="412" t="s">
        <v>57</v>
      </c>
      <c r="I213" s="412">
        <v>79.430000000000007</v>
      </c>
    </row>
    <row r="214" spans="1:10" s="412" customFormat="1" ht="13.5" thickBot="1" x14ac:dyDescent="0.25">
      <c r="A214" s="327" t="s">
        <v>26</v>
      </c>
      <c r="B214" s="229">
        <f>B213-B200</f>
        <v>4.5</v>
      </c>
      <c r="C214" s="230">
        <f t="shared" ref="C214:D214" si="58">C213-C200</f>
        <v>4.5</v>
      </c>
      <c r="D214" s="230">
        <f t="shared" si="58"/>
        <v>4.5</v>
      </c>
      <c r="E214" s="230"/>
      <c r="F214" s="372"/>
      <c r="G214" s="236"/>
      <c r="H214" s="412" t="s">
        <v>26</v>
      </c>
      <c r="I214" s="227">
        <f>I213-I200</f>
        <v>4.1500000000000057</v>
      </c>
    </row>
    <row r="216" spans="1:10" ht="13.5" thickBot="1" x14ac:dyDescent="0.25"/>
    <row r="217" spans="1:10" s="413" customFormat="1" ht="13.5" thickBot="1" x14ac:dyDescent="0.25">
      <c r="A217" s="300" t="s">
        <v>104</v>
      </c>
      <c r="B217" s="468" t="s">
        <v>53</v>
      </c>
      <c r="C217" s="469"/>
      <c r="D217" s="469"/>
      <c r="E217" s="469"/>
      <c r="F217" s="470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365">
        <v>5</v>
      </c>
      <c r="G218" s="237"/>
    </row>
    <row r="219" spans="1:10" s="413" customFormat="1" x14ac:dyDescent="0.2">
      <c r="A219" s="307" t="s">
        <v>3</v>
      </c>
      <c r="B219" s="366">
        <v>2560</v>
      </c>
      <c r="C219" s="364">
        <v>2560</v>
      </c>
      <c r="D219" s="364">
        <v>2560</v>
      </c>
      <c r="E219" s="364">
        <v>2560</v>
      </c>
      <c r="F219" s="367">
        <v>2560</v>
      </c>
      <c r="G219" s="373">
        <v>2560</v>
      </c>
    </row>
    <row r="220" spans="1:10" s="413" customFormat="1" x14ac:dyDescent="0.2">
      <c r="A220" s="310" t="s">
        <v>6</v>
      </c>
      <c r="B220" s="337">
        <v>2610</v>
      </c>
      <c r="C220" s="338">
        <v>2663.75</v>
      </c>
      <c r="D220" s="338">
        <v>2819</v>
      </c>
      <c r="E220" s="338"/>
      <c r="F220" s="368"/>
      <c r="G220" s="266">
        <v>2743.409090909091</v>
      </c>
    </row>
    <row r="221" spans="1:10" s="413" customFormat="1" x14ac:dyDescent="0.2">
      <c r="A221" s="226" t="s">
        <v>7</v>
      </c>
      <c r="B221" s="339">
        <v>100</v>
      </c>
      <c r="C221" s="340">
        <v>100</v>
      </c>
      <c r="D221" s="341">
        <v>84</v>
      </c>
      <c r="E221" s="341"/>
      <c r="F221" s="369"/>
      <c r="G221" s="342">
        <v>82.954545454545453</v>
      </c>
    </row>
    <row r="222" spans="1:10" s="413" customFormat="1" x14ac:dyDescent="0.2">
      <c r="A222" s="226" t="s">
        <v>8</v>
      </c>
      <c r="B222" s="271">
        <v>3.529422867028683E-2</v>
      </c>
      <c r="C222" s="272">
        <v>3.3887825856181719E-2</v>
      </c>
      <c r="D222" s="343">
        <v>6.9405927333672762E-2</v>
      </c>
      <c r="E222" s="343"/>
      <c r="F222" s="370"/>
      <c r="G222" s="344">
        <v>6.6348386911012872E-2</v>
      </c>
    </row>
    <row r="223" spans="1:10" s="413" customFormat="1" x14ac:dyDescent="0.2">
      <c r="A223" s="310" t="s">
        <v>1</v>
      </c>
      <c r="B223" s="275">
        <f t="shared" ref="B223:D223" si="59">B220/B219*100-100</f>
        <v>1.953125</v>
      </c>
      <c r="C223" s="276">
        <f t="shared" si="59"/>
        <v>4.052734375</v>
      </c>
      <c r="D223" s="276">
        <f t="shared" si="59"/>
        <v>10.117187499999986</v>
      </c>
      <c r="E223" s="276"/>
      <c r="F223" s="277"/>
      <c r="G223" s="278">
        <f t="shared" ref="G223" si="60">G220/G219*100-100</f>
        <v>7.164417613636374</v>
      </c>
    </row>
    <row r="224" spans="1:10" s="413" customFormat="1" ht="13.5" thickBot="1" x14ac:dyDescent="0.25">
      <c r="A224" s="226" t="s">
        <v>27</v>
      </c>
      <c r="B224" s="280">
        <f>B220-B207</f>
        <v>78.460000000000036</v>
      </c>
      <c r="C224" s="281">
        <f t="shared" ref="C224:D224" si="61">C220-C207</f>
        <v>47.840000000000146</v>
      </c>
      <c r="D224" s="281">
        <f t="shared" si="61"/>
        <v>51.5</v>
      </c>
      <c r="E224" s="281"/>
      <c r="F224" s="282"/>
      <c r="G224" s="283">
        <f>G220-G207</f>
        <v>66.089090909090828</v>
      </c>
    </row>
    <row r="225" spans="1:10" s="413" customFormat="1" x14ac:dyDescent="0.2">
      <c r="A225" s="324" t="s">
        <v>52</v>
      </c>
      <c r="B225" s="285">
        <v>71</v>
      </c>
      <c r="C225" s="286">
        <v>108</v>
      </c>
      <c r="D225" s="286">
        <v>202</v>
      </c>
      <c r="E225" s="286"/>
      <c r="F225" s="371"/>
      <c r="G225" s="288">
        <f>SUM(B225:F225)</f>
        <v>381</v>
      </c>
      <c r="H225" s="413" t="s">
        <v>56</v>
      </c>
      <c r="I225" s="347">
        <f>G212-G225</f>
        <v>0</v>
      </c>
      <c r="J225" s="348">
        <f>I225/G212</f>
        <v>0</v>
      </c>
    </row>
    <row r="226" spans="1:10" s="413" customFormat="1" x14ac:dyDescent="0.2">
      <c r="A226" s="324" t="s">
        <v>28</v>
      </c>
      <c r="B226" s="231">
        <v>89</v>
      </c>
      <c r="C226" s="294">
        <v>89</v>
      </c>
      <c r="D226" s="294">
        <v>89</v>
      </c>
      <c r="E226" s="294"/>
      <c r="F226" s="232"/>
      <c r="G226" s="235"/>
      <c r="H226" s="413" t="s">
        <v>57</v>
      </c>
      <c r="I226" s="413">
        <v>84.03</v>
      </c>
    </row>
    <row r="227" spans="1:10" s="413" customFormat="1" ht="13.5" thickBot="1" x14ac:dyDescent="0.25">
      <c r="A227" s="327" t="s">
        <v>26</v>
      </c>
      <c r="B227" s="229">
        <f>B226-B213</f>
        <v>5</v>
      </c>
      <c r="C227" s="230">
        <f t="shared" ref="C227:D227" si="62">C226-C213</f>
        <v>5</v>
      </c>
      <c r="D227" s="230">
        <f t="shared" si="62"/>
        <v>5</v>
      </c>
      <c r="E227" s="230"/>
      <c r="F227" s="372"/>
      <c r="G227" s="236"/>
      <c r="H227" s="413" t="s">
        <v>26</v>
      </c>
      <c r="I227" s="227">
        <f>I226-I213</f>
        <v>4.5999999999999943</v>
      </c>
    </row>
    <row r="229" spans="1:10" ht="13.5" thickBot="1" x14ac:dyDescent="0.25"/>
    <row r="230" spans="1:10" s="415" customFormat="1" ht="13.5" thickBot="1" x14ac:dyDescent="0.25">
      <c r="A230" s="300" t="s">
        <v>105</v>
      </c>
      <c r="B230" s="468" t="s">
        <v>53</v>
      </c>
      <c r="C230" s="469"/>
      <c r="D230" s="469"/>
      <c r="E230" s="469"/>
      <c r="F230" s="470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365">
        <v>5</v>
      </c>
      <c r="G231" s="237"/>
    </row>
    <row r="232" spans="1:10" s="415" customFormat="1" x14ac:dyDescent="0.2">
      <c r="A232" s="307" t="s">
        <v>3</v>
      </c>
      <c r="B232" s="366">
        <v>2710</v>
      </c>
      <c r="C232" s="364">
        <v>2710</v>
      </c>
      <c r="D232" s="364">
        <v>2710</v>
      </c>
      <c r="E232" s="364">
        <v>2710</v>
      </c>
      <c r="F232" s="367">
        <v>2710</v>
      </c>
      <c r="G232" s="373">
        <v>2710</v>
      </c>
    </row>
    <row r="233" spans="1:10" s="415" customFormat="1" x14ac:dyDescent="0.2">
      <c r="A233" s="310" t="s">
        <v>6</v>
      </c>
      <c r="B233" s="337">
        <v>2717.5</v>
      </c>
      <c r="C233" s="338">
        <v>2855.7142857142858</v>
      </c>
      <c r="D233" s="338">
        <v>3014</v>
      </c>
      <c r="E233" s="338"/>
      <c r="F233" s="368"/>
      <c r="G233" s="266">
        <v>2912.794117647059</v>
      </c>
    </row>
    <row r="234" spans="1:10" s="415" customFormat="1" x14ac:dyDescent="0.2">
      <c r="A234" s="226" t="s">
        <v>7</v>
      </c>
      <c r="B234" s="339">
        <v>100</v>
      </c>
      <c r="C234" s="340">
        <v>100</v>
      </c>
      <c r="D234" s="341">
        <v>97.142857142857139</v>
      </c>
      <c r="E234" s="341"/>
      <c r="F234" s="369"/>
      <c r="G234" s="342">
        <v>97.058823529411768</v>
      </c>
    </row>
    <row r="235" spans="1:10" s="415" customFormat="1" x14ac:dyDescent="0.2">
      <c r="A235" s="226" t="s">
        <v>8</v>
      </c>
      <c r="B235" s="271">
        <v>2.404256549286473E-2</v>
      </c>
      <c r="C235" s="272">
        <v>3.4200429485018016E-2</v>
      </c>
      <c r="D235" s="343">
        <v>5.0958670922497652E-2</v>
      </c>
      <c r="E235" s="343"/>
      <c r="F235" s="370"/>
      <c r="G235" s="344">
        <v>5.8312236893583502E-2</v>
      </c>
    </row>
    <row r="236" spans="1:10" s="415" customFormat="1" x14ac:dyDescent="0.2">
      <c r="A236" s="310" t="s">
        <v>1</v>
      </c>
      <c r="B236" s="275">
        <f t="shared" ref="B236:D236" si="63">B233/B232*100-100</f>
        <v>0.27675276752768241</v>
      </c>
      <c r="C236" s="276">
        <f t="shared" si="63"/>
        <v>5.376910911966263</v>
      </c>
      <c r="D236" s="276">
        <f t="shared" si="63"/>
        <v>11.217712177121768</v>
      </c>
      <c r="E236" s="276"/>
      <c r="F236" s="277"/>
      <c r="G236" s="278">
        <f t="shared" ref="G236" si="64">G233/G232*100-100</f>
        <v>7.4831777729541926</v>
      </c>
    </row>
    <row r="237" spans="1:10" s="415" customFormat="1" ht="13.5" thickBot="1" x14ac:dyDescent="0.25">
      <c r="A237" s="226" t="s">
        <v>27</v>
      </c>
      <c r="B237" s="280">
        <f>B233-B220</f>
        <v>107.5</v>
      </c>
      <c r="C237" s="281">
        <f t="shared" ref="C237:D237" si="65">C233-C220</f>
        <v>191.96428571428578</v>
      </c>
      <c r="D237" s="281">
        <f t="shared" si="65"/>
        <v>195</v>
      </c>
      <c r="E237" s="281"/>
      <c r="F237" s="282"/>
      <c r="G237" s="283">
        <f>G233-G220</f>
        <v>169.38502673796802</v>
      </c>
    </row>
    <row r="238" spans="1:10" s="415" customFormat="1" x14ac:dyDescent="0.2">
      <c r="A238" s="324" t="s">
        <v>52</v>
      </c>
      <c r="B238" s="285">
        <v>70</v>
      </c>
      <c r="C238" s="286">
        <v>108</v>
      </c>
      <c r="D238" s="286">
        <v>201</v>
      </c>
      <c r="E238" s="286"/>
      <c r="F238" s="371"/>
      <c r="G238" s="288">
        <f>SUM(B238:F238)</f>
        <v>379</v>
      </c>
      <c r="H238" s="415" t="s">
        <v>56</v>
      </c>
      <c r="I238" s="347">
        <f>G225-G238</f>
        <v>2</v>
      </c>
      <c r="J238" s="348">
        <f>I238/G225</f>
        <v>5.2493438320209973E-3</v>
      </c>
    </row>
    <row r="239" spans="1:10" s="415" customFormat="1" x14ac:dyDescent="0.2">
      <c r="A239" s="324" t="s">
        <v>28</v>
      </c>
      <c r="B239" s="231">
        <v>96</v>
      </c>
      <c r="C239" s="294">
        <v>95</v>
      </c>
      <c r="D239" s="294">
        <v>95</v>
      </c>
      <c r="E239" s="294"/>
      <c r="F239" s="232"/>
      <c r="G239" s="235"/>
      <c r="H239" s="415" t="s">
        <v>57</v>
      </c>
    </row>
    <row r="240" spans="1:10" s="415" customFormat="1" ht="13.5" thickBot="1" x14ac:dyDescent="0.25">
      <c r="A240" s="327" t="s">
        <v>26</v>
      </c>
      <c r="B240" s="229">
        <f>B239-B226</f>
        <v>7</v>
      </c>
      <c r="C240" s="230">
        <f t="shared" ref="C240:D240" si="66">C239-C226</f>
        <v>6</v>
      </c>
      <c r="D240" s="230">
        <f t="shared" si="66"/>
        <v>6</v>
      </c>
      <c r="E240" s="230"/>
      <c r="F240" s="372"/>
      <c r="G240" s="236"/>
      <c r="H240" s="415" t="s">
        <v>26</v>
      </c>
      <c r="I240" s="227">
        <f>I239-I226</f>
        <v>-84.03</v>
      </c>
    </row>
    <row r="242" spans="1:10" ht="13.5" thickBot="1" x14ac:dyDescent="0.25"/>
    <row r="243" spans="1:10" s="416" customFormat="1" ht="13.5" thickBot="1" x14ac:dyDescent="0.25">
      <c r="A243" s="300" t="s">
        <v>109</v>
      </c>
      <c r="B243" s="468" t="s">
        <v>53</v>
      </c>
      <c r="C243" s="469"/>
      <c r="D243" s="469"/>
      <c r="E243" s="469"/>
      <c r="F243" s="470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365">
        <v>5</v>
      </c>
      <c r="G244" s="237"/>
    </row>
    <row r="245" spans="1:10" s="416" customFormat="1" x14ac:dyDescent="0.2">
      <c r="A245" s="307" t="s">
        <v>3</v>
      </c>
      <c r="B245" s="366">
        <v>2870</v>
      </c>
      <c r="C245" s="364">
        <v>2870</v>
      </c>
      <c r="D245" s="364">
        <v>2870</v>
      </c>
      <c r="E245" s="364">
        <v>2870</v>
      </c>
      <c r="F245" s="367">
        <v>2870</v>
      </c>
      <c r="G245" s="373">
        <v>2870</v>
      </c>
    </row>
    <row r="246" spans="1:10" s="416" customFormat="1" x14ac:dyDescent="0.2">
      <c r="A246" s="310" t="s">
        <v>6</v>
      </c>
      <c r="B246" s="337">
        <v>2809.3333333333335</v>
      </c>
      <c r="C246" s="338">
        <v>2964</v>
      </c>
      <c r="D246" s="338">
        <v>3191.7777777777778</v>
      </c>
      <c r="E246" s="338"/>
      <c r="F246" s="368"/>
      <c r="G246" s="266">
        <v>3057.294117647059</v>
      </c>
    </row>
    <row r="247" spans="1:10" s="416" customFormat="1" x14ac:dyDescent="0.2">
      <c r="A247" s="226" t="s">
        <v>7</v>
      </c>
      <c r="B247" s="339">
        <v>80</v>
      </c>
      <c r="C247" s="340">
        <v>100</v>
      </c>
      <c r="D247" s="341">
        <v>91.111111111111114</v>
      </c>
      <c r="E247" s="341"/>
      <c r="F247" s="369"/>
      <c r="G247" s="342">
        <v>85.882352941176464</v>
      </c>
    </row>
    <row r="248" spans="1:10" s="416" customFormat="1" x14ac:dyDescent="0.2">
      <c r="A248" s="226" t="s">
        <v>8</v>
      </c>
      <c r="B248" s="271">
        <v>6.2327492521601253E-2</v>
      </c>
      <c r="C248" s="272">
        <v>3.8797453472240354E-2</v>
      </c>
      <c r="D248" s="343">
        <v>5.7114736081274403E-2</v>
      </c>
      <c r="E248" s="343"/>
      <c r="F248" s="370"/>
      <c r="G248" s="344">
        <v>7.3049918396990446E-2</v>
      </c>
    </row>
    <row r="249" spans="1:10" s="416" customFormat="1" x14ac:dyDescent="0.2">
      <c r="A249" s="310" t="s">
        <v>1</v>
      </c>
      <c r="B249" s="275">
        <f t="shared" ref="B249:D249" si="67">B246/B245*100-100</f>
        <v>-2.1138211382113781</v>
      </c>
      <c r="C249" s="276">
        <f t="shared" si="67"/>
        <v>3.2752613240418071</v>
      </c>
      <c r="D249" s="276">
        <f t="shared" si="67"/>
        <v>11.211769260549744</v>
      </c>
      <c r="E249" s="276"/>
      <c r="F249" s="277"/>
      <c r="G249" s="278">
        <f t="shared" ref="G249" si="68">G246/G245*100-100</f>
        <v>6.5259274441483939</v>
      </c>
    </row>
    <row r="250" spans="1:10" s="416" customFormat="1" ht="13.5" thickBot="1" x14ac:dyDescent="0.25">
      <c r="A250" s="226" t="s">
        <v>27</v>
      </c>
      <c r="B250" s="280">
        <f>B246-B233</f>
        <v>91.833333333333485</v>
      </c>
      <c r="C250" s="281">
        <f t="shared" ref="C250:D250" si="69">C246-C233</f>
        <v>108.28571428571422</v>
      </c>
      <c r="D250" s="281">
        <f t="shared" si="69"/>
        <v>177.77777777777783</v>
      </c>
      <c r="E250" s="281"/>
      <c r="F250" s="282"/>
      <c r="G250" s="283">
        <f>G246-G233</f>
        <v>144.5</v>
      </c>
    </row>
    <row r="251" spans="1:10" s="416" customFormat="1" x14ac:dyDescent="0.2">
      <c r="A251" s="324" t="s">
        <v>52</v>
      </c>
      <c r="B251" s="285">
        <v>70</v>
      </c>
      <c r="C251" s="286">
        <v>108</v>
      </c>
      <c r="D251" s="286">
        <v>201</v>
      </c>
      <c r="E251" s="286"/>
      <c r="F251" s="371"/>
      <c r="G251" s="288">
        <f>SUM(B251:F251)</f>
        <v>379</v>
      </c>
      <c r="H251" s="416" t="s">
        <v>56</v>
      </c>
      <c r="I251" s="347">
        <f>G238-G251</f>
        <v>0</v>
      </c>
      <c r="J251" s="348">
        <f>I251/G238</f>
        <v>0</v>
      </c>
    </row>
    <row r="252" spans="1:10" s="416" customFormat="1" x14ac:dyDescent="0.2">
      <c r="A252" s="324" t="s">
        <v>28</v>
      </c>
      <c r="B252" s="231">
        <v>102.5</v>
      </c>
      <c r="C252" s="294">
        <v>101</v>
      </c>
      <c r="D252" s="294">
        <v>101</v>
      </c>
      <c r="E252" s="294"/>
      <c r="F252" s="232"/>
      <c r="G252" s="235"/>
      <c r="H252" s="416" t="s">
        <v>57</v>
      </c>
      <c r="I252" s="416">
        <v>95.21</v>
      </c>
    </row>
    <row r="253" spans="1:10" s="416" customFormat="1" ht="13.5" thickBot="1" x14ac:dyDescent="0.25">
      <c r="A253" s="327" t="s">
        <v>26</v>
      </c>
      <c r="B253" s="229">
        <f>B252-B239</f>
        <v>6.5</v>
      </c>
      <c r="C253" s="230">
        <f t="shared" ref="C253:D253" si="70">C252-C239</f>
        <v>6</v>
      </c>
      <c r="D253" s="230">
        <f t="shared" si="70"/>
        <v>6</v>
      </c>
      <c r="E253" s="230"/>
      <c r="F253" s="372"/>
      <c r="G253" s="236"/>
      <c r="H253" s="416" t="s">
        <v>26</v>
      </c>
      <c r="I253" s="227">
        <f>I252-I239</f>
        <v>95.21</v>
      </c>
    </row>
    <row r="254" spans="1:10" x14ac:dyDescent="0.2">
      <c r="B254" s="293">
        <v>102.5</v>
      </c>
      <c r="C254" s="293">
        <v>101</v>
      </c>
      <c r="D254" s="293">
        <v>101</v>
      </c>
    </row>
    <row r="255" spans="1:10" ht="13.5" thickBot="1" x14ac:dyDescent="0.25"/>
    <row r="256" spans="1:10" s="436" customFormat="1" ht="13.5" thickBot="1" x14ac:dyDescent="0.25">
      <c r="A256" s="300" t="s">
        <v>116</v>
      </c>
      <c r="B256" s="468" t="s">
        <v>53</v>
      </c>
      <c r="C256" s="469"/>
      <c r="D256" s="469"/>
      <c r="E256" s="469"/>
      <c r="F256" s="470"/>
      <c r="G256" s="329" t="s">
        <v>0</v>
      </c>
    </row>
    <row r="257" spans="1:10" s="436" customFormat="1" x14ac:dyDescent="0.2">
      <c r="A257" s="226" t="s">
        <v>2</v>
      </c>
      <c r="B257" s="332">
        <v>1</v>
      </c>
      <c r="C257" s="238">
        <v>2</v>
      </c>
      <c r="D257" s="238">
        <v>3</v>
      </c>
      <c r="E257" s="238">
        <v>4</v>
      </c>
      <c r="F257" s="365">
        <v>5</v>
      </c>
      <c r="G257" s="237"/>
    </row>
    <row r="258" spans="1:10" s="436" customFormat="1" x14ac:dyDescent="0.2">
      <c r="A258" s="307" t="s">
        <v>3</v>
      </c>
      <c r="B258" s="366">
        <v>3040</v>
      </c>
      <c r="C258" s="364">
        <v>3040</v>
      </c>
      <c r="D258" s="364">
        <v>3040</v>
      </c>
      <c r="E258" s="364">
        <v>3040</v>
      </c>
      <c r="F258" s="367">
        <v>3040</v>
      </c>
      <c r="G258" s="373">
        <v>3040</v>
      </c>
    </row>
    <row r="259" spans="1:10" s="436" customFormat="1" x14ac:dyDescent="0.2">
      <c r="A259" s="310" t="s">
        <v>6</v>
      </c>
      <c r="B259" s="337">
        <v>2996.4285714285716</v>
      </c>
      <c r="C259" s="338">
        <v>3166.1904761904761</v>
      </c>
      <c r="D259" s="338">
        <v>3362.3076923076924</v>
      </c>
      <c r="E259" s="338"/>
      <c r="F259" s="368"/>
      <c r="G259" s="266">
        <v>3237.4324324324325</v>
      </c>
    </row>
    <row r="260" spans="1:10" s="436" customFormat="1" x14ac:dyDescent="0.2">
      <c r="A260" s="226" t="s">
        <v>7</v>
      </c>
      <c r="B260" s="339">
        <v>100</v>
      </c>
      <c r="C260" s="340">
        <v>100</v>
      </c>
      <c r="D260" s="341">
        <v>97.435897435897431</v>
      </c>
      <c r="E260" s="341"/>
      <c r="F260" s="369"/>
      <c r="G260" s="342">
        <v>90.540540540540547</v>
      </c>
    </row>
    <row r="261" spans="1:10" s="436" customFormat="1" x14ac:dyDescent="0.2">
      <c r="A261" s="226" t="s">
        <v>8</v>
      </c>
      <c r="B261" s="271">
        <v>4.1599017754055972E-2</v>
      </c>
      <c r="C261" s="272">
        <v>2.7507727352308966E-2</v>
      </c>
      <c r="D261" s="343">
        <v>4.9819219060793819E-2</v>
      </c>
      <c r="E261" s="343"/>
      <c r="F261" s="370"/>
      <c r="G261" s="344">
        <v>6.2183124549816796E-2</v>
      </c>
    </row>
    <row r="262" spans="1:10" s="436" customFormat="1" x14ac:dyDescent="0.2">
      <c r="A262" s="310" t="s">
        <v>1</v>
      </c>
      <c r="B262" s="275">
        <f t="shared" ref="B262:D262" si="71">B259/B258*100-100</f>
        <v>-1.4332706766917198</v>
      </c>
      <c r="C262" s="276">
        <f t="shared" si="71"/>
        <v>4.1510025062656553</v>
      </c>
      <c r="D262" s="276">
        <f t="shared" si="71"/>
        <v>10.602226720647764</v>
      </c>
      <c r="E262" s="276"/>
      <c r="F262" s="277"/>
      <c r="G262" s="278">
        <f t="shared" ref="G262" si="72">G259/G258*100-100</f>
        <v>6.4944879089615881</v>
      </c>
    </row>
    <row r="263" spans="1:10" s="436" customFormat="1" ht="13.5" thickBot="1" x14ac:dyDescent="0.25">
      <c r="A263" s="226" t="s">
        <v>27</v>
      </c>
      <c r="B263" s="280">
        <f>B259-B246</f>
        <v>187.09523809523807</v>
      </c>
      <c r="C263" s="281">
        <f t="shared" ref="C263:D263" si="73">C259-C246</f>
        <v>202.19047619047615</v>
      </c>
      <c r="D263" s="281">
        <f t="shared" si="73"/>
        <v>170.52991452991455</v>
      </c>
      <c r="E263" s="281"/>
      <c r="F263" s="282"/>
      <c r="G263" s="283">
        <f>G259-G246</f>
        <v>180.1383147853735</v>
      </c>
    </row>
    <row r="264" spans="1:10" s="436" customFormat="1" x14ac:dyDescent="0.2">
      <c r="A264" s="324" t="s">
        <v>52</v>
      </c>
      <c r="B264" s="285">
        <v>70</v>
      </c>
      <c r="C264" s="286">
        <v>108</v>
      </c>
      <c r="D264" s="286">
        <v>201</v>
      </c>
      <c r="E264" s="286"/>
      <c r="F264" s="371"/>
      <c r="G264" s="288">
        <f>SUM(B264:F264)</f>
        <v>379</v>
      </c>
      <c r="H264" s="436" t="s">
        <v>56</v>
      </c>
      <c r="I264" s="347">
        <f>G251-G264</f>
        <v>0</v>
      </c>
      <c r="J264" s="348">
        <f>I264/G251</f>
        <v>0</v>
      </c>
    </row>
    <row r="265" spans="1:10" s="436" customFormat="1" x14ac:dyDescent="0.2">
      <c r="A265" s="324" t="s">
        <v>28</v>
      </c>
      <c r="B265" s="231">
        <v>108.5</v>
      </c>
      <c r="C265" s="294">
        <v>107</v>
      </c>
      <c r="D265" s="294">
        <v>107</v>
      </c>
      <c r="E265" s="294"/>
      <c r="F265" s="232"/>
      <c r="G265" s="235"/>
      <c r="H265" s="436" t="s">
        <v>57</v>
      </c>
      <c r="I265" s="436">
        <v>101.28</v>
      </c>
    </row>
    <row r="266" spans="1:10" s="436" customFormat="1" ht="13.5" thickBot="1" x14ac:dyDescent="0.25">
      <c r="A266" s="327" t="s">
        <v>26</v>
      </c>
      <c r="B266" s="229">
        <f>B265-B252</f>
        <v>6</v>
      </c>
      <c r="C266" s="230">
        <f t="shared" ref="C266:D266" si="74">C265-C252</f>
        <v>6</v>
      </c>
      <c r="D266" s="230">
        <f t="shared" si="74"/>
        <v>6</v>
      </c>
      <c r="E266" s="230"/>
      <c r="F266" s="372"/>
      <c r="G266" s="236"/>
      <c r="H266" s="436" t="s">
        <v>26</v>
      </c>
      <c r="I266" s="227">
        <f>I265-I252</f>
        <v>6.0700000000000074</v>
      </c>
    </row>
    <row r="268" spans="1:10" ht="13.5" thickBot="1" x14ac:dyDescent="0.25"/>
    <row r="269" spans="1:10" s="446" customFormat="1" ht="13.5" thickBot="1" x14ac:dyDescent="0.25">
      <c r="A269" s="300" t="s">
        <v>117</v>
      </c>
      <c r="B269" s="468" t="s">
        <v>53</v>
      </c>
      <c r="C269" s="469"/>
      <c r="D269" s="469"/>
      <c r="E269" s="469"/>
      <c r="F269" s="470"/>
      <c r="G269" s="329" t="s">
        <v>0</v>
      </c>
    </row>
    <row r="270" spans="1:10" s="446" customFormat="1" x14ac:dyDescent="0.2">
      <c r="A270" s="226" t="s">
        <v>2</v>
      </c>
      <c r="B270" s="332">
        <v>1</v>
      </c>
      <c r="C270" s="238">
        <v>2</v>
      </c>
      <c r="D270" s="238">
        <v>3</v>
      </c>
      <c r="E270" s="238">
        <v>4</v>
      </c>
      <c r="F270" s="365">
        <v>5</v>
      </c>
      <c r="G270" s="237"/>
    </row>
    <row r="271" spans="1:10" s="446" customFormat="1" x14ac:dyDescent="0.2">
      <c r="A271" s="307" t="s">
        <v>3</v>
      </c>
      <c r="B271" s="366">
        <v>3240</v>
      </c>
      <c r="C271" s="364">
        <v>3240</v>
      </c>
      <c r="D271" s="364">
        <v>3240</v>
      </c>
      <c r="E271" s="364">
        <v>3240</v>
      </c>
      <c r="F271" s="367">
        <v>3240</v>
      </c>
      <c r="G271" s="373">
        <v>3240</v>
      </c>
    </row>
    <row r="272" spans="1:10" s="446" customFormat="1" x14ac:dyDescent="0.2">
      <c r="A272" s="310" t="s">
        <v>6</v>
      </c>
      <c r="B272" s="337">
        <v>3216.1538461538462</v>
      </c>
      <c r="C272" s="338">
        <v>3326</v>
      </c>
      <c r="D272" s="338">
        <v>3391.5789473684213</v>
      </c>
      <c r="E272" s="338"/>
      <c r="F272" s="368"/>
      <c r="G272" s="266">
        <v>3343.4426229508199</v>
      </c>
    </row>
    <row r="273" spans="1:10" s="446" customFormat="1" x14ac:dyDescent="0.2">
      <c r="A273" s="226" t="s">
        <v>7</v>
      </c>
      <c r="B273" s="339">
        <v>100</v>
      </c>
      <c r="C273" s="340">
        <v>100</v>
      </c>
      <c r="D273" s="341">
        <v>100</v>
      </c>
      <c r="E273" s="341"/>
      <c r="F273" s="369"/>
      <c r="G273" s="342">
        <v>100</v>
      </c>
    </row>
    <row r="274" spans="1:10" s="446" customFormat="1" x14ac:dyDescent="0.2">
      <c r="A274" s="226" t="s">
        <v>8</v>
      </c>
      <c r="B274" s="271">
        <v>2.020729139955247E-2</v>
      </c>
      <c r="C274" s="272">
        <v>2.3413015434674427E-2</v>
      </c>
      <c r="D274" s="343">
        <v>3.7439675537997111E-2</v>
      </c>
      <c r="E274" s="343"/>
      <c r="F274" s="370"/>
      <c r="G274" s="344">
        <v>3.8864669743930456E-2</v>
      </c>
    </row>
    <row r="275" spans="1:10" s="446" customFormat="1" x14ac:dyDescent="0.2">
      <c r="A275" s="310" t="s">
        <v>1</v>
      </c>
      <c r="B275" s="275">
        <f t="shared" ref="B275:D275" si="75">B272/B271*100-100</f>
        <v>-0.73599240265906474</v>
      </c>
      <c r="C275" s="276">
        <f t="shared" si="75"/>
        <v>2.6543209876543301</v>
      </c>
      <c r="D275" s="276">
        <f t="shared" si="75"/>
        <v>4.6783625730994203</v>
      </c>
      <c r="E275" s="276"/>
      <c r="F275" s="277"/>
      <c r="G275" s="278">
        <f t="shared" ref="G275" si="76">G272/G271*100-100</f>
        <v>3.1926735478648141</v>
      </c>
    </row>
    <row r="276" spans="1:10" s="446" customFormat="1" ht="13.5" thickBot="1" x14ac:dyDescent="0.25">
      <c r="A276" s="226" t="s">
        <v>27</v>
      </c>
      <c r="B276" s="280">
        <f>B272-B259</f>
        <v>219.72527472527463</v>
      </c>
      <c r="C276" s="281">
        <f t="shared" ref="C276:D276" si="77">C272-C259</f>
        <v>159.80952380952385</v>
      </c>
      <c r="D276" s="281">
        <f t="shared" si="77"/>
        <v>29.27125506072889</v>
      </c>
      <c r="E276" s="281"/>
      <c r="F276" s="282"/>
      <c r="G276" s="283">
        <f>G272-G259</f>
        <v>106.01019051838739</v>
      </c>
    </row>
    <row r="277" spans="1:10" s="446" customFormat="1" x14ac:dyDescent="0.2">
      <c r="A277" s="324" t="s">
        <v>52</v>
      </c>
      <c r="B277" s="285">
        <v>69</v>
      </c>
      <c r="C277" s="286">
        <v>108</v>
      </c>
      <c r="D277" s="286">
        <v>201</v>
      </c>
      <c r="E277" s="286"/>
      <c r="F277" s="371"/>
      <c r="G277" s="288">
        <f>SUM(B277:F277)</f>
        <v>378</v>
      </c>
      <c r="H277" s="446" t="s">
        <v>56</v>
      </c>
      <c r="I277" s="347">
        <f>G264-G277</f>
        <v>1</v>
      </c>
      <c r="J277" s="348">
        <f>I277/G264</f>
        <v>2.6385224274406332E-3</v>
      </c>
    </row>
    <row r="278" spans="1:10" s="446" customFormat="1" x14ac:dyDescent="0.2">
      <c r="A278" s="324" t="s">
        <v>28</v>
      </c>
      <c r="B278" s="231">
        <v>113</v>
      </c>
      <c r="C278" s="294">
        <v>111.5</v>
      </c>
      <c r="D278" s="294">
        <v>112</v>
      </c>
      <c r="E278" s="294"/>
      <c r="F278" s="232"/>
      <c r="G278" s="235"/>
      <c r="H278" s="446" t="s">
        <v>57</v>
      </c>
      <c r="I278" s="446">
        <v>107.31</v>
      </c>
    </row>
    <row r="279" spans="1:10" s="446" customFormat="1" ht="13.5" thickBot="1" x14ac:dyDescent="0.25">
      <c r="A279" s="327" t="s">
        <v>26</v>
      </c>
      <c r="B279" s="229">
        <f>B278-B265</f>
        <v>4.5</v>
      </c>
      <c r="C279" s="230">
        <f t="shared" ref="C279:D279" si="78">C278-C265</f>
        <v>4.5</v>
      </c>
      <c r="D279" s="230">
        <f t="shared" si="78"/>
        <v>5</v>
      </c>
      <c r="E279" s="230"/>
      <c r="F279" s="372"/>
      <c r="G279" s="236"/>
      <c r="H279" s="446" t="s">
        <v>26</v>
      </c>
      <c r="I279" s="227">
        <f>I278-I265</f>
        <v>6.0300000000000011</v>
      </c>
    </row>
    <row r="281" spans="1:10" ht="13.5" thickBot="1" x14ac:dyDescent="0.25">
      <c r="B281" s="293">
        <v>112</v>
      </c>
      <c r="C281" s="449">
        <v>112</v>
      </c>
      <c r="D281" s="449">
        <v>112</v>
      </c>
    </row>
    <row r="282" spans="1:10" s="448" customFormat="1" ht="13.5" thickBot="1" x14ac:dyDescent="0.25">
      <c r="A282" s="300" t="s">
        <v>118</v>
      </c>
      <c r="B282" s="468" t="s">
        <v>53</v>
      </c>
      <c r="C282" s="469"/>
      <c r="D282" s="469"/>
      <c r="E282" s="469"/>
      <c r="F282" s="470"/>
      <c r="G282" s="329" t="s">
        <v>0</v>
      </c>
    </row>
    <row r="283" spans="1:10" s="448" customFormat="1" x14ac:dyDescent="0.2">
      <c r="A283" s="226" t="s">
        <v>2</v>
      </c>
      <c r="B283" s="332">
        <v>1</v>
      </c>
      <c r="C283" s="238">
        <v>2</v>
      </c>
      <c r="D283" s="238">
        <v>3</v>
      </c>
      <c r="E283" s="238">
        <v>4</v>
      </c>
      <c r="F283" s="365">
        <v>5</v>
      </c>
      <c r="G283" s="237"/>
    </row>
    <row r="284" spans="1:10" s="448" customFormat="1" x14ac:dyDescent="0.2">
      <c r="A284" s="307" t="s">
        <v>3</v>
      </c>
      <c r="B284" s="366">
        <v>3470</v>
      </c>
      <c r="C284" s="364">
        <v>3470</v>
      </c>
      <c r="D284" s="364">
        <v>3470</v>
      </c>
      <c r="E284" s="364">
        <v>3470</v>
      </c>
      <c r="F284" s="367">
        <v>3470</v>
      </c>
      <c r="G284" s="373">
        <v>3470</v>
      </c>
    </row>
    <row r="285" spans="1:10" s="448" customFormat="1" x14ac:dyDescent="0.2">
      <c r="A285" s="310" t="s">
        <v>6</v>
      </c>
      <c r="B285" s="337">
        <v>3336.5</v>
      </c>
      <c r="C285" s="338">
        <v>3489.1666666666665</v>
      </c>
      <c r="D285" s="338">
        <v>3672.3076923076924</v>
      </c>
      <c r="E285" s="338"/>
      <c r="F285" s="368"/>
      <c r="G285" s="266">
        <v>3518.6206896551726</v>
      </c>
    </row>
    <row r="286" spans="1:10" s="448" customFormat="1" x14ac:dyDescent="0.2">
      <c r="A286" s="226" t="s">
        <v>7</v>
      </c>
      <c r="B286" s="339">
        <v>100</v>
      </c>
      <c r="C286" s="340">
        <v>100</v>
      </c>
      <c r="D286" s="341">
        <v>96.15384615384616</v>
      </c>
      <c r="E286" s="341"/>
      <c r="F286" s="369"/>
      <c r="G286" s="342">
        <v>91.379310344827587</v>
      </c>
    </row>
    <row r="287" spans="1:10" s="448" customFormat="1" x14ac:dyDescent="0.2">
      <c r="A287" s="226" t="s">
        <v>8</v>
      </c>
      <c r="B287" s="271">
        <v>2.7062065033141021E-2</v>
      </c>
      <c r="C287" s="272">
        <v>1.1843397437988472E-2</v>
      </c>
      <c r="D287" s="343">
        <v>5.0861907037730809E-2</v>
      </c>
      <c r="E287" s="343"/>
      <c r="F287" s="370"/>
      <c r="G287" s="344">
        <v>5.7552498820033993E-2</v>
      </c>
    </row>
    <row r="288" spans="1:10" s="448" customFormat="1" x14ac:dyDescent="0.2">
      <c r="A288" s="310" t="s">
        <v>1</v>
      </c>
      <c r="B288" s="275">
        <f t="shared" ref="B288:D288" si="79">B285/B284*100-100</f>
        <v>-3.8472622478386143</v>
      </c>
      <c r="C288" s="276">
        <f t="shared" si="79"/>
        <v>0.55235350624398905</v>
      </c>
      <c r="D288" s="276">
        <f t="shared" si="79"/>
        <v>5.8301928618931527</v>
      </c>
      <c r="E288" s="276"/>
      <c r="F288" s="277"/>
      <c r="G288" s="278">
        <f t="shared" ref="G288" si="80">G285/G284*100-100</f>
        <v>1.4011726125410036</v>
      </c>
    </row>
    <row r="289" spans="1:11" s="448" customFormat="1" ht="13.5" thickBot="1" x14ac:dyDescent="0.25">
      <c r="A289" s="226" t="s">
        <v>27</v>
      </c>
      <c r="B289" s="280">
        <f>B285-B272</f>
        <v>120.34615384615381</v>
      </c>
      <c r="C289" s="281">
        <f t="shared" ref="C289:D289" si="81">C285-C272</f>
        <v>163.16666666666652</v>
      </c>
      <c r="D289" s="281">
        <f t="shared" si="81"/>
        <v>280.72874493927111</v>
      </c>
      <c r="E289" s="281"/>
      <c r="F289" s="282"/>
      <c r="G289" s="283">
        <f>G285-G272</f>
        <v>175.17806670435266</v>
      </c>
    </row>
    <row r="290" spans="1:11" s="448" customFormat="1" x14ac:dyDescent="0.2">
      <c r="A290" s="324" t="s">
        <v>52</v>
      </c>
      <c r="B290" s="285">
        <v>103</v>
      </c>
      <c r="C290" s="286">
        <v>66</v>
      </c>
      <c r="D290" s="286">
        <v>139</v>
      </c>
      <c r="E290" s="286"/>
      <c r="F290" s="371"/>
      <c r="G290" s="288">
        <f>SUM(B290:F290)</f>
        <v>308</v>
      </c>
      <c r="H290" s="448" t="s">
        <v>56</v>
      </c>
      <c r="I290" s="347">
        <f>G277-G290</f>
        <v>70</v>
      </c>
      <c r="J290" s="348">
        <f>I290/G277</f>
        <v>0.18518518518518517</v>
      </c>
      <c r="K290" s="356" t="s">
        <v>120</v>
      </c>
    </row>
    <row r="291" spans="1:11" s="448" customFormat="1" x14ac:dyDescent="0.2">
      <c r="A291" s="324" t="s">
        <v>28</v>
      </c>
      <c r="B291" s="231">
        <v>118</v>
      </c>
      <c r="C291" s="294">
        <v>117</v>
      </c>
      <c r="D291" s="294">
        <v>116.5</v>
      </c>
      <c r="E291" s="294"/>
      <c r="F291" s="232"/>
      <c r="G291" s="235"/>
      <c r="H291" s="448" t="s">
        <v>57</v>
      </c>
      <c r="I291" s="448">
        <v>112.06</v>
      </c>
    </row>
    <row r="292" spans="1:11" s="448" customFormat="1" ht="13.5" thickBot="1" x14ac:dyDescent="0.25">
      <c r="A292" s="327" t="s">
        <v>26</v>
      </c>
      <c r="B292" s="229">
        <f>B291-B281</f>
        <v>6</v>
      </c>
      <c r="C292" s="230">
        <f t="shared" ref="C292:D292" si="82">C291-C281</f>
        <v>5</v>
      </c>
      <c r="D292" s="230">
        <f t="shared" si="82"/>
        <v>4.5</v>
      </c>
      <c r="E292" s="230"/>
      <c r="F292" s="372"/>
      <c r="G292" s="236"/>
      <c r="H292" s="448" t="s">
        <v>26</v>
      </c>
      <c r="I292" s="227">
        <f>I291-I278</f>
        <v>4.75</v>
      </c>
    </row>
    <row r="293" spans="1:11" x14ac:dyDescent="0.2">
      <c r="D293" s="293">
        <v>117</v>
      </c>
    </row>
  </sheetData>
  <mergeCells count="22">
    <mergeCell ref="B282:F282"/>
    <mergeCell ref="B74:F74"/>
    <mergeCell ref="B9:F9"/>
    <mergeCell ref="B22:F22"/>
    <mergeCell ref="B35:F35"/>
    <mergeCell ref="B48:F48"/>
    <mergeCell ref="B61:F61"/>
    <mergeCell ref="B269:F269"/>
    <mergeCell ref="B126:F126"/>
    <mergeCell ref="B113:F113"/>
    <mergeCell ref="B100:F100"/>
    <mergeCell ref="B87:F87"/>
    <mergeCell ref="B178:F178"/>
    <mergeCell ref="B165:F165"/>
    <mergeCell ref="B152:F152"/>
    <mergeCell ref="B139:F139"/>
    <mergeCell ref="B217:F217"/>
    <mergeCell ref="B204:F204"/>
    <mergeCell ref="B191:F191"/>
    <mergeCell ref="B256:F256"/>
    <mergeCell ref="B243:F243"/>
    <mergeCell ref="B230:F23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6" t="s">
        <v>42</v>
      </c>
      <c r="B1" s="46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66" t="s">
        <v>42</v>
      </c>
      <c r="B1" s="46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67" t="s">
        <v>42</v>
      </c>
      <c r="B1" s="46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6" t="s">
        <v>42</v>
      </c>
      <c r="B1" s="46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326"/>
  <sheetViews>
    <sheetView showGridLines="0" tabSelected="1" topLeftCell="D290" zoomScale="73" zoomScaleNormal="73" workbookViewId="0">
      <selection activeCell="T326" sqref="T326"/>
    </sheetView>
  </sheetViews>
  <sheetFormatPr baseColWidth="10" defaultColWidth="11.42578125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471"/>
      <c r="G2" s="471"/>
      <c r="H2" s="471"/>
      <c r="I2" s="471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68" t="s">
        <v>50</v>
      </c>
      <c r="C9" s="469"/>
      <c r="D9" s="469"/>
      <c r="E9" s="469"/>
      <c r="F9" s="469"/>
      <c r="G9" s="469"/>
      <c r="H9" s="469"/>
      <c r="I9" s="469"/>
      <c r="J9" s="470"/>
      <c r="K9" s="468" t="s">
        <v>53</v>
      </c>
      <c r="L9" s="469"/>
      <c r="M9" s="469"/>
      <c r="N9" s="469"/>
      <c r="O9" s="469"/>
      <c r="P9" s="469"/>
      <c r="Q9" s="470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68" t="s">
        <v>50</v>
      </c>
      <c r="C23" s="469"/>
      <c r="D23" s="469"/>
      <c r="E23" s="469"/>
      <c r="F23" s="469"/>
      <c r="G23" s="469"/>
      <c r="H23" s="469"/>
      <c r="I23" s="469"/>
      <c r="J23" s="470"/>
      <c r="K23" s="468" t="s">
        <v>53</v>
      </c>
      <c r="L23" s="469"/>
      <c r="M23" s="469"/>
      <c r="N23" s="469"/>
      <c r="O23" s="469"/>
      <c r="P23" s="469"/>
      <c r="Q23" s="470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68" t="s">
        <v>50</v>
      </c>
      <c r="C37" s="469"/>
      <c r="D37" s="469"/>
      <c r="E37" s="469"/>
      <c r="F37" s="469"/>
      <c r="G37" s="469"/>
      <c r="H37" s="469"/>
      <c r="I37" s="469"/>
      <c r="J37" s="470"/>
      <c r="K37" s="468" t="s">
        <v>53</v>
      </c>
      <c r="L37" s="469"/>
      <c r="M37" s="469"/>
      <c r="N37" s="469"/>
      <c r="O37" s="469"/>
      <c r="P37" s="469"/>
      <c r="Q37" s="470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68" t="s">
        <v>50</v>
      </c>
      <c r="C53" s="469"/>
      <c r="D53" s="469"/>
      <c r="E53" s="469"/>
      <c r="F53" s="469"/>
      <c r="G53" s="469"/>
      <c r="H53" s="469"/>
      <c r="I53" s="469"/>
      <c r="J53" s="469"/>
      <c r="K53" s="469"/>
      <c r="L53" s="470"/>
      <c r="M53" s="468" t="s">
        <v>53</v>
      </c>
      <c r="N53" s="469"/>
      <c r="O53" s="469"/>
      <c r="P53" s="469"/>
      <c r="Q53" s="469"/>
      <c r="R53" s="469"/>
      <c r="S53" s="470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68" t="s">
        <v>50</v>
      </c>
      <c r="C68" s="469"/>
      <c r="D68" s="469"/>
      <c r="E68" s="469"/>
      <c r="F68" s="469"/>
      <c r="G68" s="469"/>
      <c r="H68" s="469"/>
      <c r="I68" s="469"/>
      <c r="J68" s="469"/>
      <c r="K68" s="469"/>
      <c r="L68" s="470"/>
      <c r="M68" s="468" t="s">
        <v>53</v>
      </c>
      <c r="N68" s="469"/>
      <c r="O68" s="469"/>
      <c r="P68" s="469"/>
      <c r="Q68" s="469"/>
      <c r="R68" s="469"/>
      <c r="S68" s="469"/>
      <c r="T68" s="469"/>
      <c r="U68" s="470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68" t="s">
        <v>50</v>
      </c>
      <c r="C82" s="469"/>
      <c r="D82" s="469"/>
      <c r="E82" s="469"/>
      <c r="F82" s="469"/>
      <c r="G82" s="469"/>
      <c r="H82" s="469"/>
      <c r="I82" s="469"/>
      <c r="J82" s="469"/>
      <c r="K82" s="469"/>
      <c r="L82" s="470"/>
      <c r="M82" s="468" t="s">
        <v>53</v>
      </c>
      <c r="N82" s="469"/>
      <c r="O82" s="469"/>
      <c r="P82" s="469"/>
      <c r="Q82" s="469"/>
      <c r="R82" s="469"/>
      <c r="S82" s="469"/>
      <c r="T82" s="469"/>
      <c r="U82" s="470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68" t="s">
        <v>50</v>
      </c>
      <c r="C96" s="469"/>
      <c r="D96" s="469"/>
      <c r="E96" s="469"/>
      <c r="F96" s="469"/>
      <c r="G96" s="469"/>
      <c r="H96" s="469"/>
      <c r="I96" s="469"/>
      <c r="J96" s="469"/>
      <c r="K96" s="469"/>
      <c r="L96" s="470"/>
      <c r="M96" s="468" t="s">
        <v>53</v>
      </c>
      <c r="N96" s="469"/>
      <c r="O96" s="469"/>
      <c r="P96" s="469"/>
      <c r="Q96" s="469"/>
      <c r="R96" s="469"/>
      <c r="S96" s="469"/>
      <c r="T96" s="469"/>
      <c r="U96" s="470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68" t="s">
        <v>50</v>
      </c>
      <c r="C110" s="469"/>
      <c r="D110" s="469"/>
      <c r="E110" s="469"/>
      <c r="F110" s="469"/>
      <c r="G110" s="469"/>
      <c r="H110" s="469"/>
      <c r="I110" s="469"/>
      <c r="J110" s="469"/>
      <c r="K110" s="469"/>
      <c r="L110" s="470"/>
      <c r="M110" s="468" t="s">
        <v>53</v>
      </c>
      <c r="N110" s="469"/>
      <c r="O110" s="469"/>
      <c r="P110" s="469"/>
      <c r="Q110" s="469"/>
      <c r="R110" s="469"/>
      <c r="S110" s="469"/>
      <c r="T110" s="469"/>
      <c r="U110" s="470"/>
      <c r="V110" s="297" t="s">
        <v>55</v>
      </c>
      <c r="Z110" s="471" t="s">
        <v>81</v>
      </c>
      <c r="AA110" s="471"/>
      <c r="AB110" s="386"/>
      <c r="AC110" s="471" t="s">
        <v>82</v>
      </c>
      <c r="AD110" s="471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68" t="s">
        <v>50</v>
      </c>
      <c r="C126" s="469"/>
      <c r="D126" s="469"/>
      <c r="E126" s="469"/>
      <c r="F126" s="469"/>
      <c r="G126" s="469"/>
      <c r="H126" s="469"/>
      <c r="I126" s="469"/>
      <c r="J126" s="469"/>
      <c r="K126" s="469"/>
      <c r="L126" s="469"/>
      <c r="M126" s="470"/>
      <c r="N126" s="468" t="s">
        <v>53</v>
      </c>
      <c r="O126" s="469"/>
      <c r="P126" s="469"/>
      <c r="Q126" s="469"/>
      <c r="R126" s="469"/>
      <c r="S126" s="469"/>
      <c r="T126" s="469"/>
      <c r="U126" s="469"/>
      <c r="V126" s="470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468" t="s">
        <v>50</v>
      </c>
      <c r="C140" s="469"/>
      <c r="D140" s="469"/>
      <c r="E140" s="469"/>
      <c r="F140" s="469"/>
      <c r="G140" s="469"/>
      <c r="H140" s="469"/>
      <c r="I140" s="469"/>
      <c r="J140" s="469"/>
      <c r="K140" s="469"/>
      <c r="L140" s="469"/>
      <c r="M140" s="470"/>
      <c r="N140" s="468" t="s">
        <v>53</v>
      </c>
      <c r="O140" s="469"/>
      <c r="P140" s="469"/>
      <c r="Q140" s="469"/>
      <c r="R140" s="469"/>
      <c r="S140" s="469"/>
      <c r="T140" s="469"/>
      <c r="U140" s="469"/>
      <c r="V140" s="470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.5" thickBot="1" x14ac:dyDescent="0.25"/>
    <row r="154" spans="1:26" s="401" customFormat="1" ht="13.5" thickBot="1" x14ac:dyDescent="0.25">
      <c r="A154" s="249" t="s">
        <v>88</v>
      </c>
      <c r="B154" s="468" t="s">
        <v>50</v>
      </c>
      <c r="C154" s="469"/>
      <c r="D154" s="469"/>
      <c r="E154" s="469"/>
      <c r="F154" s="469"/>
      <c r="G154" s="469"/>
      <c r="H154" s="469"/>
      <c r="I154" s="469"/>
      <c r="J154" s="469"/>
      <c r="K154" s="469"/>
      <c r="L154" s="469"/>
      <c r="M154" s="470"/>
      <c r="N154" s="468" t="s">
        <v>53</v>
      </c>
      <c r="O154" s="469"/>
      <c r="P154" s="469"/>
      <c r="Q154" s="469"/>
      <c r="R154" s="469"/>
      <c r="S154" s="469"/>
      <c r="T154" s="469"/>
      <c r="U154" s="469"/>
      <c r="V154" s="470"/>
      <c r="W154" s="297" t="s">
        <v>55</v>
      </c>
    </row>
    <row r="155" spans="1:26" s="401" customFormat="1" x14ac:dyDescent="0.2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x14ac:dyDescent="0.2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.5" thickBot="1" x14ac:dyDescent="0.25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.5" thickBot="1" x14ac:dyDescent="0.25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.5" thickBot="1" x14ac:dyDescent="0.25"/>
    <row r="168" spans="1:26" s="402" customFormat="1" ht="13.5" thickBot="1" x14ac:dyDescent="0.25">
      <c r="A168" s="249" t="s">
        <v>90</v>
      </c>
      <c r="B168" s="468" t="s">
        <v>50</v>
      </c>
      <c r="C168" s="469"/>
      <c r="D168" s="469"/>
      <c r="E168" s="469"/>
      <c r="F168" s="469"/>
      <c r="G168" s="469"/>
      <c r="H168" s="469"/>
      <c r="I168" s="469"/>
      <c r="J168" s="469"/>
      <c r="K168" s="469"/>
      <c r="L168" s="469"/>
      <c r="M168" s="470"/>
      <c r="N168" s="468" t="s">
        <v>53</v>
      </c>
      <c r="O168" s="469"/>
      <c r="P168" s="469"/>
      <c r="Q168" s="469"/>
      <c r="R168" s="469"/>
      <c r="S168" s="469"/>
      <c r="T168" s="469"/>
      <c r="U168" s="469"/>
      <c r="V168" s="470"/>
      <c r="W168" s="297" t="s">
        <v>55</v>
      </c>
    </row>
    <row r="169" spans="1:26" s="402" customFormat="1" x14ac:dyDescent="0.2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x14ac:dyDescent="0.2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.5" thickBot="1" x14ac:dyDescent="0.25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.5" thickBot="1" x14ac:dyDescent="0.25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"/>
    <row r="182" spans="1:30" x14ac:dyDescent="0.2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.5" thickBot="1" x14ac:dyDescent="0.25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25">
      <c r="A184" s="249" t="s">
        <v>91</v>
      </c>
      <c r="B184" s="468" t="s">
        <v>50</v>
      </c>
      <c r="C184" s="469"/>
      <c r="D184" s="469"/>
      <c r="E184" s="469"/>
      <c r="F184" s="469"/>
      <c r="G184" s="469"/>
      <c r="H184" s="469"/>
      <c r="I184" s="469"/>
      <c r="J184" s="469"/>
      <c r="K184" s="469"/>
      <c r="L184" s="469"/>
      <c r="M184" s="469"/>
      <c r="N184" s="469"/>
      <c r="O184" s="470"/>
      <c r="P184" s="468" t="s">
        <v>53</v>
      </c>
      <c r="Q184" s="469"/>
      <c r="R184" s="469"/>
      <c r="S184" s="469"/>
      <c r="T184" s="469"/>
      <c r="U184" s="469"/>
      <c r="V184" s="469"/>
      <c r="W184" s="469"/>
      <c r="X184" s="470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>
        <v>8</v>
      </c>
      <c r="J185" s="253">
        <v>9</v>
      </c>
      <c r="K185" s="253">
        <v>10</v>
      </c>
      <c r="L185" s="253">
        <v>11</v>
      </c>
      <c r="M185" s="253">
        <v>12</v>
      </c>
      <c r="N185" s="389">
        <v>13</v>
      </c>
      <c r="O185" s="331">
        <v>14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63.5</v>
      </c>
      <c r="AD185" s="404">
        <v>63.5</v>
      </c>
    </row>
    <row r="186" spans="1:30" s="404" customFormat="1" x14ac:dyDescent="0.2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62.5</v>
      </c>
      <c r="AD186" s="404">
        <v>62.5</v>
      </c>
    </row>
    <row r="187" spans="1:30" s="404" customFormat="1" x14ac:dyDescent="0.2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61</v>
      </c>
      <c r="AD187" s="404">
        <v>61</v>
      </c>
    </row>
    <row r="188" spans="1:30" s="404" customFormat="1" x14ac:dyDescent="0.2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.5" thickBot="1" x14ac:dyDescent="0.25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">
      <c r="A194" s="291" t="s">
        <v>28</v>
      </c>
      <c r="B194" s="244">
        <v>62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>
        <v>63.5</v>
      </c>
      <c r="Q194" s="242">
        <v>62.5</v>
      </c>
      <c r="R194" s="242">
        <v>61</v>
      </c>
      <c r="S194" s="242">
        <v>60</v>
      </c>
      <c r="T194" s="242">
        <v>60</v>
      </c>
      <c r="U194" s="242">
        <v>59</v>
      </c>
      <c r="V194" s="242">
        <v>58</v>
      </c>
      <c r="W194" s="242">
        <v>57</v>
      </c>
      <c r="X194" s="242">
        <v>56.5</v>
      </c>
      <c r="Y194" s="235"/>
      <c r="Z194" s="227" t="s">
        <v>57</v>
      </c>
      <c r="AA194" s="227">
        <v>56.43</v>
      </c>
      <c r="AB194" s="227"/>
    </row>
    <row r="195" spans="1:28" s="404" customFormat="1" ht="13.5" thickBot="1" x14ac:dyDescent="0.25">
      <c r="A195" s="292" t="s">
        <v>26</v>
      </c>
      <c r="B195" s="246">
        <f>B194-B182</f>
        <v>5.8999999999999986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3.5</v>
      </c>
      <c r="Q195" s="243">
        <f t="shared" si="81"/>
        <v>3.5</v>
      </c>
      <c r="R195" s="243">
        <f t="shared" si="81"/>
        <v>2</v>
      </c>
      <c r="S195" s="243">
        <f t="shared" si="81"/>
        <v>3</v>
      </c>
      <c r="T195" s="243">
        <f t="shared" si="81"/>
        <v>3.5</v>
      </c>
      <c r="U195" s="243">
        <f t="shared" si="81"/>
        <v>2.5</v>
      </c>
      <c r="V195" s="243">
        <f t="shared" si="81"/>
        <v>1.5</v>
      </c>
      <c r="W195" s="243">
        <f t="shared" si="81"/>
        <v>3</v>
      </c>
      <c r="X195" s="243">
        <f t="shared" si="81"/>
        <v>3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">
      <c r="B196" s="239">
        <v>62</v>
      </c>
      <c r="C196" s="406"/>
      <c r="D196" s="406"/>
      <c r="E196" s="406"/>
      <c r="F196" s="406"/>
      <c r="G196" s="406"/>
      <c r="H196" s="406"/>
      <c r="I196" s="406"/>
      <c r="J196" s="406"/>
      <c r="K196" s="406" t="s">
        <v>66</v>
      </c>
      <c r="L196" s="406"/>
      <c r="M196" s="406"/>
      <c r="N196" s="406"/>
      <c r="O196" s="406"/>
    </row>
    <row r="197" spans="1:28" ht="13.5" thickBot="1" x14ac:dyDescent="0.25"/>
    <row r="198" spans="1:28" ht="13.5" thickBot="1" x14ac:dyDescent="0.25">
      <c r="A198" s="249" t="s">
        <v>99</v>
      </c>
      <c r="B198" s="468" t="s">
        <v>50</v>
      </c>
      <c r="C198" s="469"/>
      <c r="D198" s="469"/>
      <c r="E198" s="469"/>
      <c r="F198" s="469"/>
      <c r="G198" s="469"/>
      <c r="H198" s="469"/>
      <c r="I198" s="469"/>
      <c r="J198" s="469"/>
      <c r="K198" s="469"/>
      <c r="L198" s="469"/>
      <c r="M198" s="469"/>
      <c r="N198" s="469"/>
      <c r="O198" s="470"/>
      <c r="P198" s="468" t="s">
        <v>53</v>
      </c>
      <c r="Q198" s="469"/>
      <c r="R198" s="469"/>
      <c r="S198" s="469"/>
      <c r="T198" s="469"/>
      <c r="U198" s="469"/>
      <c r="V198" s="469"/>
      <c r="W198" s="469"/>
      <c r="X198" s="470"/>
      <c r="Y198" s="297" t="s">
        <v>55</v>
      </c>
      <c r="Z198" s="407"/>
      <c r="AA198" s="407"/>
    </row>
    <row r="199" spans="1:28" x14ac:dyDescent="0.2">
      <c r="A199" s="250" t="s">
        <v>54</v>
      </c>
      <c r="B199" s="330">
        <v>1</v>
      </c>
      <c r="C199" s="253">
        <v>2</v>
      </c>
      <c r="D199" s="253">
        <v>3</v>
      </c>
      <c r="E199" s="253">
        <v>4</v>
      </c>
      <c r="F199" s="253">
        <v>5</v>
      </c>
      <c r="G199" s="253">
        <v>6</v>
      </c>
      <c r="H199" s="253">
        <v>7</v>
      </c>
      <c r="I199" s="253">
        <v>8</v>
      </c>
      <c r="J199" s="253">
        <v>9</v>
      </c>
      <c r="K199" s="253">
        <v>10</v>
      </c>
      <c r="L199" s="253">
        <v>11</v>
      </c>
      <c r="M199" s="253">
        <v>12</v>
      </c>
      <c r="N199" s="389">
        <v>13</v>
      </c>
      <c r="O199" s="331">
        <v>14</v>
      </c>
      <c r="P199" s="251">
        <v>1</v>
      </c>
      <c r="Q199" s="252">
        <v>2</v>
      </c>
      <c r="R199" s="252">
        <v>3</v>
      </c>
      <c r="S199" s="252">
        <v>4</v>
      </c>
      <c r="T199" s="252">
        <v>5</v>
      </c>
      <c r="U199" s="252">
        <v>6</v>
      </c>
      <c r="V199" s="252">
        <v>7</v>
      </c>
      <c r="W199" s="252">
        <v>8</v>
      </c>
      <c r="X199" s="252">
        <v>9</v>
      </c>
      <c r="Y199" s="296"/>
      <c r="Z199" s="407"/>
      <c r="AA199" s="407"/>
    </row>
    <row r="200" spans="1:28" x14ac:dyDescent="0.2">
      <c r="A200" s="250" t="s">
        <v>2</v>
      </c>
      <c r="B200" s="254">
        <v>1</v>
      </c>
      <c r="C200" s="349">
        <v>2</v>
      </c>
      <c r="D200" s="255">
        <v>3</v>
      </c>
      <c r="E200" s="255">
        <v>3</v>
      </c>
      <c r="F200" s="256">
        <v>4</v>
      </c>
      <c r="G200" s="256">
        <v>4</v>
      </c>
      <c r="H200" s="255">
        <v>5</v>
      </c>
      <c r="I200" s="255">
        <v>5</v>
      </c>
      <c r="J200" s="393">
        <v>6</v>
      </c>
      <c r="K200" s="393">
        <v>6</v>
      </c>
      <c r="L200" s="394">
        <v>7</v>
      </c>
      <c r="M200" s="394">
        <v>7</v>
      </c>
      <c r="N200" s="396">
        <v>8</v>
      </c>
      <c r="O200" s="405">
        <v>8</v>
      </c>
      <c r="P200" s="254">
        <v>1</v>
      </c>
      <c r="Q200" s="349">
        <v>2</v>
      </c>
      <c r="R200" s="255">
        <v>3</v>
      </c>
      <c r="S200" s="256">
        <v>4</v>
      </c>
      <c r="T200" s="256">
        <v>4</v>
      </c>
      <c r="U200" s="255">
        <v>5</v>
      </c>
      <c r="V200" s="394">
        <v>6</v>
      </c>
      <c r="W200" s="396">
        <v>7</v>
      </c>
      <c r="X200" s="409">
        <v>8</v>
      </c>
      <c r="Y200" s="226" t="s">
        <v>0</v>
      </c>
      <c r="Z200" s="407"/>
      <c r="AA200" s="407"/>
    </row>
    <row r="201" spans="1:28" x14ac:dyDescent="0.2">
      <c r="A201" s="257" t="s">
        <v>3</v>
      </c>
      <c r="B201" s="258">
        <v>1480</v>
      </c>
      <c r="C201" s="259">
        <v>1480</v>
      </c>
      <c r="D201" s="259">
        <v>1480</v>
      </c>
      <c r="E201" s="259">
        <v>1480</v>
      </c>
      <c r="F201" s="259">
        <v>1480</v>
      </c>
      <c r="G201" s="259">
        <v>1480</v>
      </c>
      <c r="H201" s="259">
        <v>1480</v>
      </c>
      <c r="I201" s="259">
        <v>1480</v>
      </c>
      <c r="J201" s="259">
        <v>1480</v>
      </c>
      <c r="K201" s="259">
        <v>1480</v>
      </c>
      <c r="L201" s="259">
        <v>1480</v>
      </c>
      <c r="M201" s="259">
        <v>1480</v>
      </c>
      <c r="N201" s="390">
        <v>1480</v>
      </c>
      <c r="O201" s="260">
        <v>1480</v>
      </c>
      <c r="P201" s="258">
        <v>1480</v>
      </c>
      <c r="Q201" s="259">
        <v>1480</v>
      </c>
      <c r="R201" s="259">
        <v>1480</v>
      </c>
      <c r="S201" s="259">
        <v>1480</v>
      </c>
      <c r="T201" s="259">
        <v>1480</v>
      </c>
      <c r="U201" s="259">
        <v>1480</v>
      </c>
      <c r="V201" s="259">
        <v>1480</v>
      </c>
      <c r="W201" s="259">
        <v>1480</v>
      </c>
      <c r="X201" s="259">
        <v>1480</v>
      </c>
      <c r="Y201" s="261">
        <v>1480</v>
      </c>
      <c r="Z201" s="407"/>
      <c r="AA201" s="407"/>
    </row>
    <row r="202" spans="1:28" x14ac:dyDescent="0.2">
      <c r="A202" s="262" t="s">
        <v>6</v>
      </c>
      <c r="B202" s="263">
        <v>1401.43</v>
      </c>
      <c r="C202" s="264">
        <v>1440.38</v>
      </c>
      <c r="D202" s="264">
        <v>1451.45</v>
      </c>
      <c r="E202" s="264">
        <v>1458.67</v>
      </c>
      <c r="F202" s="264">
        <v>1477.57</v>
      </c>
      <c r="G202" s="264">
        <v>1493.25</v>
      </c>
      <c r="H202" s="264">
        <v>1500.51</v>
      </c>
      <c r="I202" s="264">
        <v>1514.5</v>
      </c>
      <c r="J202" s="264">
        <v>1516.05</v>
      </c>
      <c r="K202" s="264">
        <v>1537.37</v>
      </c>
      <c r="L202" s="264">
        <v>1517.5</v>
      </c>
      <c r="M202" s="264">
        <v>1554.71</v>
      </c>
      <c r="N202" s="311">
        <v>1530.53</v>
      </c>
      <c r="O202" s="265">
        <v>1548.333333</v>
      </c>
      <c r="P202" s="263">
        <v>1412.86</v>
      </c>
      <c r="Q202" s="264">
        <v>1434.2857140000001</v>
      </c>
      <c r="R202" s="264">
        <v>1464.43</v>
      </c>
      <c r="S202" s="264">
        <v>1465.38</v>
      </c>
      <c r="T202" s="264">
        <v>1464.47</v>
      </c>
      <c r="U202" s="264">
        <v>1474.03</v>
      </c>
      <c r="V202" s="264">
        <v>1492.45</v>
      </c>
      <c r="W202" s="264">
        <v>1515.45</v>
      </c>
      <c r="X202" s="264">
        <v>1535</v>
      </c>
      <c r="Y202" s="266">
        <v>1487.97</v>
      </c>
      <c r="Z202" s="407"/>
      <c r="AA202" s="407"/>
    </row>
    <row r="203" spans="1:28" x14ac:dyDescent="0.2">
      <c r="A203" s="250" t="s">
        <v>7</v>
      </c>
      <c r="B203" s="267">
        <v>96.4</v>
      </c>
      <c r="C203" s="268">
        <v>100</v>
      </c>
      <c r="D203" s="268">
        <v>100</v>
      </c>
      <c r="E203" s="268">
        <v>100</v>
      </c>
      <c r="F203" s="268">
        <v>100</v>
      </c>
      <c r="G203" s="268">
        <v>100</v>
      </c>
      <c r="H203" s="268">
        <v>100</v>
      </c>
      <c r="I203" s="268">
        <v>100</v>
      </c>
      <c r="J203" s="268">
        <v>100</v>
      </c>
      <c r="K203" s="268">
        <v>100</v>
      </c>
      <c r="L203" s="268">
        <v>100</v>
      </c>
      <c r="M203" s="268">
        <v>100</v>
      </c>
      <c r="N203" s="314">
        <v>100</v>
      </c>
      <c r="O203" s="269">
        <v>100</v>
      </c>
      <c r="P203" s="267">
        <v>100</v>
      </c>
      <c r="Q203" s="268">
        <v>100</v>
      </c>
      <c r="R203" s="268">
        <v>100</v>
      </c>
      <c r="S203" s="268">
        <v>100</v>
      </c>
      <c r="T203" s="268">
        <v>100</v>
      </c>
      <c r="U203" s="268">
        <v>100</v>
      </c>
      <c r="V203" s="268">
        <v>100</v>
      </c>
      <c r="W203" s="268">
        <v>100</v>
      </c>
      <c r="X203" s="268">
        <v>100</v>
      </c>
      <c r="Y203" s="270">
        <v>98.72</v>
      </c>
      <c r="Z203" s="407"/>
      <c r="AA203" s="227"/>
    </row>
    <row r="204" spans="1:28" x14ac:dyDescent="0.2">
      <c r="A204" s="250" t="s">
        <v>8</v>
      </c>
      <c r="B204" s="271">
        <v>4.2200000000000001E-2</v>
      </c>
      <c r="C204" s="272">
        <v>2.8899999999999999E-2</v>
      </c>
      <c r="D204" s="272">
        <v>2.8400000000000002E-2</v>
      </c>
      <c r="E204" s="272">
        <v>2.5000000000000001E-2</v>
      </c>
      <c r="F204" s="272">
        <v>2.9600000000000001E-2</v>
      </c>
      <c r="G204" s="272">
        <v>3.6999999999999998E-2</v>
      </c>
      <c r="H204" s="272">
        <v>3.4000000000000002E-2</v>
      </c>
      <c r="I204" s="272">
        <v>3.85E-2</v>
      </c>
      <c r="J204" s="272">
        <v>2.8799999999999999E-2</v>
      </c>
      <c r="K204" s="272">
        <v>2.9499999999999998E-2</v>
      </c>
      <c r="L204" s="272">
        <v>3.1399999999999997E-2</v>
      </c>
      <c r="M204" s="272">
        <v>2.41E-2</v>
      </c>
      <c r="N204" s="317">
        <v>3.0599999999999999E-2</v>
      </c>
      <c r="O204" s="273">
        <v>0.04</v>
      </c>
      <c r="P204" s="271">
        <v>3.44E-2</v>
      </c>
      <c r="Q204" s="272">
        <v>2.6800000000000001E-2</v>
      </c>
      <c r="R204" s="272">
        <v>2.8500000000000001E-2</v>
      </c>
      <c r="S204" s="272">
        <v>2.9600000000000001E-2</v>
      </c>
      <c r="T204" s="272">
        <v>2.9899999999999999E-2</v>
      </c>
      <c r="U204" s="272">
        <v>3.3799999999999997E-2</v>
      </c>
      <c r="V204" s="272">
        <v>3.2399999999999998E-2</v>
      </c>
      <c r="W204" s="272">
        <v>3.0700000000000002E-2</v>
      </c>
      <c r="X204" s="272">
        <v>3.6900000000000002E-2</v>
      </c>
      <c r="Y204" s="274">
        <v>4.1300000000000003E-2</v>
      </c>
      <c r="Z204" s="407"/>
      <c r="AA204" s="227"/>
    </row>
    <row r="205" spans="1:28" x14ac:dyDescent="0.2">
      <c r="A205" s="262" t="s">
        <v>1</v>
      </c>
      <c r="B205" s="275">
        <f>B202/B201*100-100</f>
        <v>-5.308783783783781</v>
      </c>
      <c r="C205" s="276">
        <f t="shared" ref="C205:E205" si="82">C202/C201*100-100</f>
        <v>-2.6770270270270231</v>
      </c>
      <c r="D205" s="276">
        <f t="shared" si="82"/>
        <v>-1.9290540540540491</v>
      </c>
      <c r="E205" s="276">
        <f t="shared" si="82"/>
        <v>-1.441216216216219</v>
      </c>
      <c r="F205" s="276">
        <f>F202/F201*100-100</f>
        <v>-0.16418918918918735</v>
      </c>
      <c r="G205" s="276">
        <f t="shared" ref="G205:O205" si="83">G202/G201*100-100</f>
        <v>0.89527027027027373</v>
      </c>
      <c r="H205" s="276">
        <f t="shared" si="83"/>
        <v>1.385810810810824</v>
      </c>
      <c r="I205" s="276">
        <f t="shared" si="83"/>
        <v>2.3310810810810949</v>
      </c>
      <c r="J205" s="276">
        <f t="shared" si="83"/>
        <v>2.435810810810807</v>
      </c>
      <c r="K205" s="276">
        <f t="shared" si="83"/>
        <v>3.8763513513513317</v>
      </c>
      <c r="L205" s="276">
        <f t="shared" si="83"/>
        <v>2.5337837837837895</v>
      </c>
      <c r="M205" s="276">
        <f t="shared" si="83"/>
        <v>5.0479729729729712</v>
      </c>
      <c r="N205" s="276">
        <f t="shared" si="83"/>
        <v>3.4141891891891873</v>
      </c>
      <c r="O205" s="277">
        <f t="shared" si="83"/>
        <v>4.6171170945946045</v>
      </c>
      <c r="P205" s="275">
        <f>P202/P201*100-100</f>
        <v>-4.5364864864864956</v>
      </c>
      <c r="Q205" s="276">
        <f t="shared" ref="Q205:Y205" si="84">Q202/Q201*100-100</f>
        <v>-3.0888031081081095</v>
      </c>
      <c r="R205" s="276">
        <f t="shared" si="84"/>
        <v>-1.0520270270270231</v>
      </c>
      <c r="S205" s="276">
        <f t="shared" si="84"/>
        <v>-0.98783783783783008</v>
      </c>
      <c r="T205" s="276">
        <f t="shared" si="84"/>
        <v>-1.0493243243243171</v>
      </c>
      <c r="U205" s="276">
        <f t="shared" si="84"/>
        <v>-0.40337837837837753</v>
      </c>
      <c r="V205" s="276">
        <f t="shared" si="84"/>
        <v>0.84121621621622467</v>
      </c>
      <c r="W205" s="276">
        <f t="shared" si="84"/>
        <v>2.3952702702702595</v>
      </c>
      <c r="X205" s="276">
        <f t="shared" si="84"/>
        <v>3.7162162162162105</v>
      </c>
      <c r="Y205" s="278">
        <f t="shared" si="84"/>
        <v>0.53851351351350729</v>
      </c>
      <c r="Z205" s="407"/>
      <c r="AA205" s="227"/>
    </row>
    <row r="206" spans="1:28" ht="13.5" thickBot="1" x14ac:dyDescent="0.25">
      <c r="A206" s="279" t="s">
        <v>27</v>
      </c>
      <c r="B206" s="280">
        <f>B202-B188</f>
        <v>186.43000000000006</v>
      </c>
      <c r="C206" s="281">
        <f t="shared" ref="C206:Y206" si="85">C202-C188</f>
        <v>139.49</v>
      </c>
      <c r="D206" s="281">
        <f t="shared" si="85"/>
        <v>115.55999999999995</v>
      </c>
      <c r="E206" s="281">
        <f t="shared" si="85"/>
        <v>135.34000000000015</v>
      </c>
      <c r="F206" s="281">
        <f t="shared" si="85"/>
        <v>119.87999999999988</v>
      </c>
      <c r="G206" s="281">
        <f t="shared" si="85"/>
        <v>109.74000000000001</v>
      </c>
      <c r="H206" s="281">
        <f t="shared" si="85"/>
        <v>106.29999999999995</v>
      </c>
      <c r="I206" s="281">
        <f t="shared" si="85"/>
        <v>128.16000000000008</v>
      </c>
      <c r="J206" s="281">
        <f t="shared" si="85"/>
        <v>107.15999999999985</v>
      </c>
      <c r="K206" s="281">
        <f t="shared" si="85"/>
        <v>113.11999999999989</v>
      </c>
      <c r="L206" s="281">
        <f t="shared" si="85"/>
        <v>104.17000000000007</v>
      </c>
      <c r="M206" s="281">
        <f t="shared" si="85"/>
        <v>98.039999999999964</v>
      </c>
      <c r="N206" s="281">
        <f t="shared" si="85"/>
        <v>30.849999999999909</v>
      </c>
      <c r="O206" s="282">
        <f t="shared" si="85"/>
        <v>37.727272000000085</v>
      </c>
      <c r="P206" s="280">
        <f t="shared" si="85"/>
        <v>57.8599999999999</v>
      </c>
      <c r="Q206" s="281">
        <f t="shared" si="85"/>
        <v>119.74025900000015</v>
      </c>
      <c r="R206" s="281">
        <f t="shared" si="85"/>
        <v>89.430000000000064</v>
      </c>
      <c r="S206" s="281">
        <f t="shared" si="85"/>
        <v>112.25</v>
      </c>
      <c r="T206" s="281">
        <f t="shared" si="85"/>
        <v>112.27999999999997</v>
      </c>
      <c r="U206" s="281">
        <f t="shared" si="85"/>
        <v>97.259999999999991</v>
      </c>
      <c r="V206" s="281">
        <f t="shared" si="85"/>
        <v>160.88000000000011</v>
      </c>
      <c r="W206" s="281">
        <f t="shared" si="85"/>
        <v>113.87000000000012</v>
      </c>
      <c r="X206" s="281">
        <f t="shared" si="85"/>
        <v>1</v>
      </c>
      <c r="Y206" s="283">
        <f t="shared" si="85"/>
        <v>106.44000000000005</v>
      </c>
      <c r="Z206" s="407"/>
      <c r="AA206" s="227"/>
    </row>
    <row r="207" spans="1:28" x14ac:dyDescent="0.2">
      <c r="A207" s="284" t="s">
        <v>51</v>
      </c>
      <c r="B207" s="285">
        <v>383</v>
      </c>
      <c r="C207" s="286">
        <v>608</v>
      </c>
      <c r="D207" s="286">
        <v>754</v>
      </c>
      <c r="E207" s="286">
        <v>203</v>
      </c>
      <c r="F207" s="286">
        <v>522</v>
      </c>
      <c r="G207" s="286">
        <v>522</v>
      </c>
      <c r="H207" s="286">
        <v>526</v>
      </c>
      <c r="I207" s="286">
        <v>525</v>
      </c>
      <c r="J207" s="286">
        <v>497</v>
      </c>
      <c r="K207" s="286">
        <v>497</v>
      </c>
      <c r="L207" s="286">
        <v>464</v>
      </c>
      <c r="M207" s="286">
        <v>464</v>
      </c>
      <c r="N207" s="391">
        <v>429</v>
      </c>
      <c r="O207" s="287">
        <v>428</v>
      </c>
      <c r="P207" s="285">
        <v>282</v>
      </c>
      <c r="Q207" s="286">
        <v>567</v>
      </c>
      <c r="R207" s="286">
        <v>750</v>
      </c>
      <c r="S207" s="286">
        <v>515</v>
      </c>
      <c r="T207" s="286">
        <v>516</v>
      </c>
      <c r="U207" s="286">
        <v>833</v>
      </c>
      <c r="V207" s="286">
        <v>640</v>
      </c>
      <c r="W207" s="286">
        <v>582</v>
      </c>
      <c r="X207" s="286">
        <v>734</v>
      </c>
      <c r="Y207" s="288">
        <f>SUM(B207:X207)</f>
        <v>12241</v>
      </c>
      <c r="Z207" s="227" t="s">
        <v>56</v>
      </c>
      <c r="AA207" s="289">
        <f>Y193-Y207</f>
        <v>10</v>
      </c>
      <c r="AB207" s="290">
        <f>AA207/Y193</f>
        <v>8.1625989715125298E-4</v>
      </c>
    </row>
    <row r="208" spans="1:28" x14ac:dyDescent="0.2">
      <c r="A208" s="291" t="s">
        <v>28</v>
      </c>
      <c r="B208" s="244">
        <v>67.5</v>
      </c>
      <c r="C208" s="242">
        <v>66.5</v>
      </c>
      <c r="D208" s="242">
        <v>65.5</v>
      </c>
      <c r="E208" s="242">
        <v>65.5</v>
      </c>
      <c r="F208" s="242">
        <v>65</v>
      </c>
      <c r="G208" s="242">
        <v>65</v>
      </c>
      <c r="H208" s="242">
        <v>64</v>
      </c>
      <c r="I208" s="242">
        <v>64</v>
      </c>
      <c r="J208" s="242">
        <v>63.5</v>
      </c>
      <c r="K208" s="242">
        <v>63</v>
      </c>
      <c r="L208" s="242">
        <v>62.5</v>
      </c>
      <c r="M208" s="242">
        <v>62.5</v>
      </c>
      <c r="N208" s="392">
        <v>62</v>
      </c>
      <c r="O208" s="245">
        <v>62.5</v>
      </c>
      <c r="P208" s="244">
        <v>69</v>
      </c>
      <c r="Q208" s="242">
        <v>67.5</v>
      </c>
      <c r="R208" s="242">
        <v>66</v>
      </c>
      <c r="S208" s="242">
        <v>65</v>
      </c>
      <c r="T208" s="242">
        <v>65</v>
      </c>
      <c r="U208" s="242">
        <v>64</v>
      </c>
      <c r="V208" s="242">
        <v>63</v>
      </c>
      <c r="W208" s="242">
        <v>62</v>
      </c>
      <c r="X208" s="242">
        <v>62</v>
      </c>
      <c r="Y208" s="235"/>
      <c r="Z208" s="227" t="s">
        <v>57</v>
      </c>
      <c r="AA208" s="227">
        <v>59.33</v>
      </c>
    </row>
    <row r="209" spans="1:28" ht="13.5" thickBot="1" x14ac:dyDescent="0.25">
      <c r="A209" s="292" t="s">
        <v>26</v>
      </c>
      <c r="B209" s="246">
        <f>B208-B194</f>
        <v>5.5</v>
      </c>
      <c r="C209" s="243">
        <f t="shared" ref="C209:X209" si="86">C208-C194</f>
        <v>5</v>
      </c>
      <c r="D209" s="243">
        <f t="shared" si="86"/>
        <v>5</v>
      </c>
      <c r="E209" s="243">
        <f t="shared" si="86"/>
        <v>5</v>
      </c>
      <c r="F209" s="243">
        <f t="shared" si="86"/>
        <v>5</v>
      </c>
      <c r="G209" s="243">
        <f t="shared" si="86"/>
        <v>5</v>
      </c>
      <c r="H209" s="243">
        <f t="shared" si="86"/>
        <v>5</v>
      </c>
      <c r="I209" s="243">
        <f t="shared" si="86"/>
        <v>5</v>
      </c>
      <c r="J209" s="243">
        <f t="shared" si="86"/>
        <v>5</v>
      </c>
      <c r="K209" s="243">
        <f t="shared" si="86"/>
        <v>5</v>
      </c>
      <c r="L209" s="243">
        <f t="shared" si="86"/>
        <v>5</v>
      </c>
      <c r="M209" s="243">
        <f t="shared" si="86"/>
        <v>5</v>
      </c>
      <c r="N209" s="243">
        <f t="shared" si="86"/>
        <v>5</v>
      </c>
      <c r="O209" s="247">
        <f t="shared" si="86"/>
        <v>5.5</v>
      </c>
      <c r="P209" s="246">
        <f t="shared" si="86"/>
        <v>5.5</v>
      </c>
      <c r="Q209" s="243">
        <f t="shared" si="86"/>
        <v>5</v>
      </c>
      <c r="R209" s="243">
        <f t="shared" si="86"/>
        <v>5</v>
      </c>
      <c r="S209" s="243">
        <f t="shared" si="86"/>
        <v>5</v>
      </c>
      <c r="T209" s="243">
        <f t="shared" si="86"/>
        <v>5</v>
      </c>
      <c r="U209" s="243">
        <f t="shared" si="86"/>
        <v>5</v>
      </c>
      <c r="V209" s="243">
        <f t="shared" si="86"/>
        <v>5</v>
      </c>
      <c r="W209" s="243">
        <f t="shared" si="86"/>
        <v>5</v>
      </c>
      <c r="X209" s="243">
        <f t="shared" si="86"/>
        <v>5.5</v>
      </c>
      <c r="Y209" s="236"/>
      <c r="Z209" s="227" t="s">
        <v>26</v>
      </c>
      <c r="AA209" s="362">
        <f>AA208-AA194</f>
        <v>2.8999999999999986</v>
      </c>
    </row>
    <row r="210" spans="1:28" x14ac:dyDescent="0.2">
      <c r="N210" s="239" t="s">
        <v>65</v>
      </c>
    </row>
    <row r="211" spans="1:28" ht="13.5" thickBot="1" x14ac:dyDescent="0.25"/>
    <row r="212" spans="1:28" s="411" customFormat="1" ht="13.5" thickBot="1" x14ac:dyDescent="0.25">
      <c r="A212" s="249" t="s">
        <v>101</v>
      </c>
      <c r="B212" s="468" t="s">
        <v>50</v>
      </c>
      <c r="C212" s="469"/>
      <c r="D212" s="469"/>
      <c r="E212" s="469"/>
      <c r="F212" s="469"/>
      <c r="G212" s="469"/>
      <c r="H212" s="469"/>
      <c r="I212" s="469"/>
      <c r="J212" s="469"/>
      <c r="K212" s="469"/>
      <c r="L212" s="469"/>
      <c r="M212" s="469"/>
      <c r="N212" s="469"/>
      <c r="O212" s="470"/>
      <c r="P212" s="468" t="s">
        <v>53</v>
      </c>
      <c r="Q212" s="469"/>
      <c r="R212" s="469"/>
      <c r="S212" s="469"/>
      <c r="T212" s="469"/>
      <c r="U212" s="469"/>
      <c r="V212" s="469"/>
      <c r="W212" s="469"/>
      <c r="X212" s="470"/>
      <c r="Y212" s="297" t="s">
        <v>55</v>
      </c>
    </row>
    <row r="213" spans="1:28" s="411" customFormat="1" x14ac:dyDescent="0.2">
      <c r="A213" s="250" t="s">
        <v>54</v>
      </c>
      <c r="B213" s="330">
        <v>1</v>
      </c>
      <c r="C213" s="253">
        <v>2</v>
      </c>
      <c r="D213" s="253">
        <v>3</v>
      </c>
      <c r="E213" s="253">
        <v>4</v>
      </c>
      <c r="F213" s="253">
        <v>5</v>
      </c>
      <c r="G213" s="253">
        <v>6</v>
      </c>
      <c r="H213" s="253">
        <v>7</v>
      </c>
      <c r="I213" s="253">
        <v>8</v>
      </c>
      <c r="J213" s="253">
        <v>9</v>
      </c>
      <c r="K213" s="253">
        <v>10</v>
      </c>
      <c r="L213" s="253">
        <v>11</v>
      </c>
      <c r="M213" s="253">
        <v>12</v>
      </c>
      <c r="N213" s="389">
        <v>13</v>
      </c>
      <c r="O213" s="331">
        <v>14</v>
      </c>
      <c r="P213" s="251">
        <v>1</v>
      </c>
      <c r="Q213" s="252">
        <v>2</v>
      </c>
      <c r="R213" s="252">
        <v>3</v>
      </c>
      <c r="S213" s="252">
        <v>4</v>
      </c>
      <c r="T213" s="252">
        <v>5</v>
      </c>
      <c r="U213" s="252">
        <v>6</v>
      </c>
      <c r="V213" s="252">
        <v>7</v>
      </c>
      <c r="W213" s="252">
        <v>8</v>
      </c>
      <c r="X213" s="252">
        <v>9</v>
      </c>
      <c r="Y213" s="296"/>
    </row>
    <row r="214" spans="1:28" s="411" customFormat="1" x14ac:dyDescent="0.2">
      <c r="A214" s="250" t="s">
        <v>2</v>
      </c>
      <c r="B214" s="254">
        <v>1</v>
      </c>
      <c r="C214" s="349">
        <v>2</v>
      </c>
      <c r="D214" s="255">
        <v>3</v>
      </c>
      <c r="E214" s="255">
        <v>3</v>
      </c>
      <c r="F214" s="256">
        <v>4</v>
      </c>
      <c r="G214" s="256">
        <v>4</v>
      </c>
      <c r="H214" s="255">
        <v>5</v>
      </c>
      <c r="I214" s="255">
        <v>5</v>
      </c>
      <c r="J214" s="393">
        <v>6</v>
      </c>
      <c r="K214" s="393">
        <v>6</v>
      </c>
      <c r="L214" s="394">
        <v>7</v>
      </c>
      <c r="M214" s="394">
        <v>7</v>
      </c>
      <c r="N214" s="396">
        <v>8</v>
      </c>
      <c r="O214" s="405">
        <v>8</v>
      </c>
      <c r="P214" s="254">
        <v>1</v>
      </c>
      <c r="Q214" s="349">
        <v>2</v>
      </c>
      <c r="R214" s="255">
        <v>3</v>
      </c>
      <c r="S214" s="256">
        <v>4</v>
      </c>
      <c r="T214" s="256">
        <v>4</v>
      </c>
      <c r="U214" s="255">
        <v>5</v>
      </c>
      <c r="V214" s="394">
        <v>6</v>
      </c>
      <c r="W214" s="396">
        <v>7</v>
      </c>
      <c r="X214" s="409">
        <v>8</v>
      </c>
      <c r="Y214" s="226" t="s">
        <v>0</v>
      </c>
    </row>
    <row r="215" spans="1:28" s="411" customFormat="1" x14ac:dyDescent="0.2">
      <c r="A215" s="257" t="s">
        <v>3</v>
      </c>
      <c r="B215" s="258">
        <v>1590</v>
      </c>
      <c r="C215" s="259">
        <v>1590</v>
      </c>
      <c r="D215" s="259">
        <v>1590</v>
      </c>
      <c r="E215" s="259">
        <v>1590</v>
      </c>
      <c r="F215" s="259">
        <v>1590</v>
      </c>
      <c r="G215" s="259">
        <v>1590</v>
      </c>
      <c r="H215" s="259">
        <v>1590</v>
      </c>
      <c r="I215" s="259">
        <v>1590</v>
      </c>
      <c r="J215" s="259">
        <v>1590</v>
      </c>
      <c r="K215" s="259">
        <v>1590</v>
      </c>
      <c r="L215" s="259">
        <v>1590</v>
      </c>
      <c r="M215" s="259">
        <v>1590</v>
      </c>
      <c r="N215" s="390">
        <v>1590</v>
      </c>
      <c r="O215" s="260">
        <v>1590</v>
      </c>
      <c r="P215" s="258">
        <v>1590</v>
      </c>
      <c r="Q215" s="259">
        <v>1590</v>
      </c>
      <c r="R215" s="259">
        <v>1590</v>
      </c>
      <c r="S215" s="259">
        <v>1590</v>
      </c>
      <c r="T215" s="259">
        <v>1590</v>
      </c>
      <c r="U215" s="259">
        <v>1590</v>
      </c>
      <c r="V215" s="259">
        <v>1590</v>
      </c>
      <c r="W215" s="259">
        <v>1590</v>
      </c>
      <c r="X215" s="259">
        <v>1590</v>
      </c>
      <c r="Y215" s="261">
        <v>1590</v>
      </c>
    </row>
    <row r="216" spans="1:28" s="411" customFormat="1" x14ac:dyDescent="0.2">
      <c r="A216" s="262" t="s">
        <v>6</v>
      </c>
      <c r="B216" s="263">
        <v>1502.22</v>
      </c>
      <c r="C216" s="264">
        <v>1562.79</v>
      </c>
      <c r="D216" s="264">
        <v>1578.39</v>
      </c>
      <c r="E216" s="264">
        <v>1632.67</v>
      </c>
      <c r="F216" s="264">
        <v>1586.75</v>
      </c>
      <c r="G216" s="264">
        <v>1596.05</v>
      </c>
      <c r="H216" s="264">
        <v>1591.5</v>
      </c>
      <c r="I216" s="264">
        <v>1618.97</v>
      </c>
      <c r="J216" s="264">
        <v>1621.03</v>
      </c>
      <c r="K216" s="264">
        <v>1632.35</v>
      </c>
      <c r="L216" s="264">
        <v>1635.71</v>
      </c>
      <c r="M216" s="264">
        <v>1654.29</v>
      </c>
      <c r="N216" s="311">
        <v>1654.19</v>
      </c>
      <c r="O216" s="265">
        <v>1679.375</v>
      </c>
      <c r="P216" s="263">
        <v>1533.5</v>
      </c>
      <c r="Q216" s="264">
        <v>1550</v>
      </c>
      <c r="R216" s="264">
        <v>1571.61</v>
      </c>
      <c r="S216" s="264">
        <v>1578.37</v>
      </c>
      <c r="T216" s="264">
        <v>1578.38</v>
      </c>
      <c r="U216" s="264">
        <v>1598.94</v>
      </c>
      <c r="V216" s="264">
        <v>1600.21</v>
      </c>
      <c r="W216" s="264">
        <v>1641.67</v>
      </c>
      <c r="X216" s="264">
        <v>1656.36</v>
      </c>
      <c r="Y216" s="266">
        <v>1602.19</v>
      </c>
    </row>
    <row r="217" spans="1:28" s="411" customFormat="1" x14ac:dyDescent="0.2">
      <c r="A217" s="250" t="s">
        <v>7</v>
      </c>
      <c r="B217" s="267">
        <v>100</v>
      </c>
      <c r="C217" s="268">
        <v>100</v>
      </c>
      <c r="D217" s="268">
        <v>100</v>
      </c>
      <c r="E217" s="268">
        <v>100</v>
      </c>
      <c r="F217" s="268">
        <v>100</v>
      </c>
      <c r="G217" s="268">
        <v>97.37</v>
      </c>
      <c r="H217" s="268">
        <v>100</v>
      </c>
      <c r="I217" s="268">
        <v>100</v>
      </c>
      <c r="J217" s="268">
        <v>100</v>
      </c>
      <c r="K217" s="268">
        <v>100</v>
      </c>
      <c r="L217" s="268">
        <v>100</v>
      </c>
      <c r="M217" s="268">
        <v>100</v>
      </c>
      <c r="N217" s="314">
        <v>93.55</v>
      </c>
      <c r="O217" s="269">
        <v>93.75</v>
      </c>
      <c r="P217" s="267">
        <v>100</v>
      </c>
      <c r="Q217" s="268">
        <v>100</v>
      </c>
      <c r="R217" s="268">
        <v>100</v>
      </c>
      <c r="S217" s="268">
        <v>100</v>
      </c>
      <c r="T217" s="268">
        <v>100</v>
      </c>
      <c r="U217" s="268">
        <v>100</v>
      </c>
      <c r="V217" s="268">
        <v>100</v>
      </c>
      <c r="W217" s="268">
        <v>100</v>
      </c>
      <c r="X217" s="268">
        <v>100</v>
      </c>
      <c r="Y217" s="270">
        <v>97.28</v>
      </c>
      <c r="AA217" s="227"/>
    </row>
    <row r="218" spans="1:28" s="411" customFormat="1" x14ac:dyDescent="0.2">
      <c r="A218" s="250" t="s">
        <v>8</v>
      </c>
      <c r="B218" s="271">
        <v>3.9399999999999998E-2</v>
      </c>
      <c r="C218" s="272">
        <v>3.6799999999999999E-2</v>
      </c>
      <c r="D218" s="272">
        <v>0.03</v>
      </c>
      <c r="E218" s="272">
        <v>2.4899999999999999E-2</v>
      </c>
      <c r="F218" s="272">
        <v>3.5000000000000003E-2</v>
      </c>
      <c r="G218" s="272">
        <v>3.9E-2</v>
      </c>
      <c r="H218" s="272">
        <v>3.5999999999999997E-2</v>
      </c>
      <c r="I218" s="272">
        <v>3.1199999999999999E-2</v>
      </c>
      <c r="J218" s="272">
        <v>4.4400000000000002E-2</v>
      </c>
      <c r="K218" s="272">
        <v>3.4500000000000003E-2</v>
      </c>
      <c r="L218" s="272">
        <v>3.6299999999999999E-2</v>
      </c>
      <c r="M218" s="272">
        <v>3.5400000000000001E-2</v>
      </c>
      <c r="N218" s="317">
        <v>4.2799999999999998E-2</v>
      </c>
      <c r="O218" s="273">
        <v>0.05</v>
      </c>
      <c r="P218" s="271">
        <v>4.9700000000000001E-2</v>
      </c>
      <c r="Q218" s="272">
        <v>3.1600000000000003E-2</v>
      </c>
      <c r="R218" s="272">
        <v>3.6200000000000003E-2</v>
      </c>
      <c r="S218" s="272">
        <v>3.15E-2</v>
      </c>
      <c r="T218" s="272">
        <v>3.1300000000000001E-2</v>
      </c>
      <c r="U218" s="272">
        <v>3.85E-2</v>
      </c>
      <c r="V218" s="272">
        <v>3.5000000000000003E-2</v>
      </c>
      <c r="W218" s="272">
        <v>4.1300000000000003E-2</v>
      </c>
      <c r="X218" s="272">
        <v>4.3499999999999997E-2</v>
      </c>
      <c r="Y218" s="274">
        <v>4.4699999999999997E-2</v>
      </c>
      <c r="AA218" s="227"/>
    </row>
    <row r="219" spans="1:28" s="411" customFormat="1" x14ac:dyDescent="0.2">
      <c r="A219" s="262" t="s">
        <v>1</v>
      </c>
      <c r="B219" s="275">
        <f>B216/B215*100-100</f>
        <v>-5.5207547169811306</v>
      </c>
      <c r="C219" s="276">
        <f t="shared" ref="C219:E219" si="87">C216/C215*100-100</f>
        <v>-1.7113207547169793</v>
      </c>
      <c r="D219" s="276">
        <f t="shared" si="87"/>
        <v>-0.73018867924528763</v>
      </c>
      <c r="E219" s="276">
        <f t="shared" si="87"/>
        <v>2.6836477987421574</v>
      </c>
      <c r="F219" s="276">
        <f>F216/F215*100-100</f>
        <v>-0.20440251572327384</v>
      </c>
      <c r="G219" s="276">
        <f t="shared" ref="G219:O219" si="88">G216/G215*100-100</f>
        <v>0.38050314465407098</v>
      </c>
      <c r="H219" s="276">
        <f t="shared" si="88"/>
        <v>9.4339622641513188E-2</v>
      </c>
      <c r="I219" s="276">
        <f t="shared" si="88"/>
        <v>1.8220125786163663</v>
      </c>
      <c r="J219" s="276">
        <f t="shared" si="88"/>
        <v>1.9515723270440191</v>
      </c>
      <c r="K219" s="276">
        <f t="shared" si="88"/>
        <v>2.6635220125785963</v>
      </c>
      <c r="L219" s="276">
        <f t="shared" si="88"/>
        <v>2.8748427672955899</v>
      </c>
      <c r="M219" s="276">
        <f t="shared" si="88"/>
        <v>4.0433962264150978</v>
      </c>
      <c r="N219" s="276">
        <f t="shared" si="88"/>
        <v>4.0371069182390045</v>
      </c>
      <c r="O219" s="277">
        <f t="shared" si="88"/>
        <v>5.621069182389931</v>
      </c>
      <c r="P219" s="275">
        <f>P216/P215*100-100</f>
        <v>-3.5534591194968641</v>
      </c>
      <c r="Q219" s="276">
        <f t="shared" ref="Q219:Y219" si="89">Q216/Q215*100-100</f>
        <v>-2.5157232704402475</v>
      </c>
      <c r="R219" s="276">
        <f t="shared" si="89"/>
        <v>-1.1566037735849051</v>
      </c>
      <c r="S219" s="276">
        <f t="shared" si="89"/>
        <v>-0.73144654088051198</v>
      </c>
      <c r="T219" s="276">
        <f t="shared" si="89"/>
        <v>-0.73081761006288559</v>
      </c>
      <c r="U219" s="276">
        <f t="shared" si="89"/>
        <v>0.56226415094340609</v>
      </c>
      <c r="V219" s="276">
        <f t="shared" si="89"/>
        <v>0.64213836477988195</v>
      </c>
      <c r="W219" s="276">
        <f t="shared" si="89"/>
        <v>3.2496855345911939</v>
      </c>
      <c r="X219" s="276">
        <f t="shared" si="89"/>
        <v>4.1735849056603769</v>
      </c>
      <c r="Y219" s="278">
        <f t="shared" si="89"/>
        <v>0.76666666666666572</v>
      </c>
      <c r="AA219" s="227"/>
    </row>
    <row r="220" spans="1:28" s="411" customFormat="1" ht="13.5" thickBot="1" x14ac:dyDescent="0.25">
      <c r="A220" s="279" t="s">
        <v>27</v>
      </c>
      <c r="B220" s="280">
        <f>B216-B202</f>
        <v>100.78999999999996</v>
      </c>
      <c r="C220" s="281">
        <f t="shared" ref="C220:Y220" si="90">C216-C202</f>
        <v>122.40999999999985</v>
      </c>
      <c r="D220" s="281">
        <f t="shared" si="90"/>
        <v>126.94000000000005</v>
      </c>
      <c r="E220" s="281">
        <f t="shared" si="90"/>
        <v>174</v>
      </c>
      <c r="F220" s="281">
        <f t="shared" si="90"/>
        <v>109.18000000000006</v>
      </c>
      <c r="G220" s="281">
        <f t="shared" si="90"/>
        <v>102.79999999999995</v>
      </c>
      <c r="H220" s="281">
        <f t="shared" si="90"/>
        <v>90.990000000000009</v>
      </c>
      <c r="I220" s="281">
        <f t="shared" si="90"/>
        <v>104.47000000000003</v>
      </c>
      <c r="J220" s="281">
        <f t="shared" si="90"/>
        <v>104.98000000000002</v>
      </c>
      <c r="K220" s="281">
        <f t="shared" si="90"/>
        <v>94.980000000000018</v>
      </c>
      <c r="L220" s="281">
        <f t="shared" si="90"/>
        <v>118.21000000000004</v>
      </c>
      <c r="M220" s="281">
        <f t="shared" si="90"/>
        <v>99.579999999999927</v>
      </c>
      <c r="N220" s="281">
        <f t="shared" si="90"/>
        <v>123.66000000000008</v>
      </c>
      <c r="O220" s="282">
        <f t="shared" si="90"/>
        <v>131.04166699999996</v>
      </c>
      <c r="P220" s="280">
        <f t="shared" si="90"/>
        <v>120.6400000000001</v>
      </c>
      <c r="Q220" s="281">
        <f t="shared" si="90"/>
        <v>115.7142859999999</v>
      </c>
      <c r="R220" s="281">
        <f t="shared" si="90"/>
        <v>107.17999999999984</v>
      </c>
      <c r="S220" s="281">
        <f t="shared" si="90"/>
        <v>112.98999999999978</v>
      </c>
      <c r="T220" s="281">
        <f t="shared" si="90"/>
        <v>113.91000000000008</v>
      </c>
      <c r="U220" s="281">
        <f t="shared" si="90"/>
        <v>124.91000000000008</v>
      </c>
      <c r="V220" s="281">
        <f t="shared" si="90"/>
        <v>107.75999999999999</v>
      </c>
      <c r="W220" s="281">
        <f t="shared" si="90"/>
        <v>126.22000000000003</v>
      </c>
      <c r="X220" s="281">
        <f t="shared" si="90"/>
        <v>121.3599999999999</v>
      </c>
      <c r="Y220" s="283">
        <f t="shared" si="90"/>
        <v>114.22000000000003</v>
      </c>
      <c r="AA220" s="227"/>
    </row>
    <row r="221" spans="1:28" s="411" customFormat="1" x14ac:dyDescent="0.2">
      <c r="A221" s="284" t="s">
        <v>51</v>
      </c>
      <c r="B221" s="285">
        <v>381</v>
      </c>
      <c r="C221" s="286">
        <v>608</v>
      </c>
      <c r="D221" s="286">
        <v>754</v>
      </c>
      <c r="E221" s="286">
        <v>203</v>
      </c>
      <c r="F221" s="286">
        <v>522</v>
      </c>
      <c r="G221" s="286">
        <v>522</v>
      </c>
      <c r="H221" s="286">
        <v>526</v>
      </c>
      <c r="I221" s="286">
        <v>524</v>
      </c>
      <c r="J221" s="286">
        <v>497</v>
      </c>
      <c r="K221" s="286">
        <v>496</v>
      </c>
      <c r="L221" s="286">
        <v>464</v>
      </c>
      <c r="M221" s="286">
        <v>464</v>
      </c>
      <c r="N221" s="391">
        <v>429</v>
      </c>
      <c r="O221" s="287">
        <v>428</v>
      </c>
      <c r="P221" s="285">
        <v>280</v>
      </c>
      <c r="Q221" s="286">
        <v>567</v>
      </c>
      <c r="R221" s="286">
        <v>749</v>
      </c>
      <c r="S221" s="286">
        <v>515</v>
      </c>
      <c r="T221" s="286">
        <v>516</v>
      </c>
      <c r="U221" s="286">
        <v>833</v>
      </c>
      <c r="V221" s="286">
        <v>640</v>
      </c>
      <c r="W221" s="286">
        <v>581</v>
      </c>
      <c r="X221" s="286">
        <v>734</v>
      </c>
      <c r="Y221" s="288">
        <f>SUM(B221:X221)</f>
        <v>12233</v>
      </c>
      <c r="Z221" s="227" t="s">
        <v>56</v>
      </c>
      <c r="AA221" s="289">
        <f>Y207-Y221</f>
        <v>8</v>
      </c>
      <c r="AB221" s="290">
        <f>AA221/Y207</f>
        <v>6.5354137733845269E-4</v>
      </c>
    </row>
    <row r="222" spans="1:28" s="411" customFormat="1" x14ac:dyDescent="0.2">
      <c r="A222" s="291" t="s">
        <v>28</v>
      </c>
      <c r="B222" s="244">
        <v>73</v>
      </c>
      <c r="C222" s="242">
        <v>71.5</v>
      </c>
      <c r="D222" s="242">
        <v>70.5</v>
      </c>
      <c r="E222" s="242">
        <v>70.5</v>
      </c>
      <c r="F222" s="242">
        <v>70</v>
      </c>
      <c r="G222" s="242">
        <v>70</v>
      </c>
      <c r="H222" s="242">
        <v>69</v>
      </c>
      <c r="I222" s="242">
        <v>69</v>
      </c>
      <c r="J222" s="242">
        <v>68.5</v>
      </c>
      <c r="K222" s="242">
        <v>68</v>
      </c>
      <c r="L222" s="242">
        <v>68</v>
      </c>
      <c r="M222" s="242">
        <v>68</v>
      </c>
      <c r="N222" s="392">
        <v>67.5</v>
      </c>
      <c r="O222" s="245">
        <v>67.5</v>
      </c>
      <c r="P222" s="244">
        <v>74</v>
      </c>
      <c r="Q222" s="242">
        <v>72.5</v>
      </c>
      <c r="R222" s="242">
        <v>71</v>
      </c>
      <c r="S222" s="242">
        <v>70</v>
      </c>
      <c r="T222" s="242">
        <v>70</v>
      </c>
      <c r="U222" s="242">
        <v>69</v>
      </c>
      <c r="V222" s="242">
        <v>68</v>
      </c>
      <c r="W222" s="242">
        <v>67</v>
      </c>
      <c r="X222" s="242">
        <v>67</v>
      </c>
      <c r="Y222" s="235"/>
      <c r="Z222" s="227" t="s">
        <v>57</v>
      </c>
      <c r="AA222" s="227">
        <v>64.41</v>
      </c>
    </row>
    <row r="223" spans="1:28" s="411" customFormat="1" ht="13.5" thickBot="1" x14ac:dyDescent="0.25">
      <c r="A223" s="292" t="s">
        <v>26</v>
      </c>
      <c r="B223" s="246">
        <f>B222-B208</f>
        <v>5.5</v>
      </c>
      <c r="C223" s="243">
        <f t="shared" ref="C223:X223" si="91">C222-C208</f>
        <v>5</v>
      </c>
      <c r="D223" s="243">
        <f t="shared" si="91"/>
        <v>5</v>
      </c>
      <c r="E223" s="243">
        <f t="shared" si="91"/>
        <v>5</v>
      </c>
      <c r="F223" s="243">
        <f t="shared" si="91"/>
        <v>5</v>
      </c>
      <c r="G223" s="243">
        <f t="shared" si="91"/>
        <v>5</v>
      </c>
      <c r="H223" s="243">
        <f t="shared" si="91"/>
        <v>5</v>
      </c>
      <c r="I223" s="243">
        <f t="shared" si="91"/>
        <v>5</v>
      </c>
      <c r="J223" s="243">
        <f t="shared" si="91"/>
        <v>5</v>
      </c>
      <c r="K223" s="243">
        <f t="shared" si="91"/>
        <v>5</v>
      </c>
      <c r="L223" s="243">
        <f t="shared" si="91"/>
        <v>5.5</v>
      </c>
      <c r="M223" s="243">
        <f t="shared" si="91"/>
        <v>5.5</v>
      </c>
      <c r="N223" s="243">
        <f t="shared" si="91"/>
        <v>5.5</v>
      </c>
      <c r="O223" s="247">
        <f t="shared" si="91"/>
        <v>5</v>
      </c>
      <c r="P223" s="246">
        <f t="shared" si="91"/>
        <v>5</v>
      </c>
      <c r="Q223" s="243">
        <f t="shared" si="91"/>
        <v>5</v>
      </c>
      <c r="R223" s="243">
        <f t="shared" si="91"/>
        <v>5</v>
      </c>
      <c r="S223" s="243">
        <f t="shared" si="91"/>
        <v>5</v>
      </c>
      <c r="T223" s="243">
        <f t="shared" si="91"/>
        <v>5</v>
      </c>
      <c r="U223" s="243">
        <f t="shared" si="91"/>
        <v>5</v>
      </c>
      <c r="V223" s="243">
        <f t="shared" si="91"/>
        <v>5</v>
      </c>
      <c r="W223" s="243">
        <f t="shared" si="91"/>
        <v>5</v>
      </c>
      <c r="X223" s="243">
        <f t="shared" si="91"/>
        <v>5</v>
      </c>
      <c r="Y223" s="236"/>
      <c r="Z223" s="227" t="s">
        <v>26</v>
      </c>
      <c r="AA223" s="362">
        <f>AA222-AA208</f>
        <v>5.0799999999999983</v>
      </c>
    </row>
    <row r="225" spans="1:28" ht="13.5" thickBot="1" x14ac:dyDescent="0.25"/>
    <row r="226" spans="1:28" s="412" customFormat="1" ht="13.5" thickBot="1" x14ac:dyDescent="0.25">
      <c r="A226" s="249" t="s">
        <v>103</v>
      </c>
      <c r="B226" s="468" t="s">
        <v>50</v>
      </c>
      <c r="C226" s="469"/>
      <c r="D226" s="469"/>
      <c r="E226" s="469"/>
      <c r="F226" s="469"/>
      <c r="G226" s="469"/>
      <c r="H226" s="469"/>
      <c r="I226" s="469"/>
      <c r="J226" s="469"/>
      <c r="K226" s="469"/>
      <c r="L226" s="469"/>
      <c r="M226" s="469"/>
      <c r="N226" s="469"/>
      <c r="O226" s="470"/>
      <c r="P226" s="468" t="s">
        <v>53</v>
      </c>
      <c r="Q226" s="469"/>
      <c r="R226" s="469"/>
      <c r="S226" s="469"/>
      <c r="T226" s="469"/>
      <c r="U226" s="469"/>
      <c r="V226" s="469"/>
      <c r="W226" s="469"/>
      <c r="X226" s="470"/>
      <c r="Y226" s="297" t="s">
        <v>55</v>
      </c>
    </row>
    <row r="227" spans="1:28" s="412" customFormat="1" x14ac:dyDescent="0.2">
      <c r="A227" s="250" t="s">
        <v>54</v>
      </c>
      <c r="B227" s="330">
        <v>1</v>
      </c>
      <c r="C227" s="253">
        <v>2</v>
      </c>
      <c r="D227" s="253">
        <v>3</v>
      </c>
      <c r="E227" s="253">
        <v>4</v>
      </c>
      <c r="F227" s="253">
        <v>5</v>
      </c>
      <c r="G227" s="253">
        <v>6</v>
      </c>
      <c r="H227" s="253">
        <v>7</v>
      </c>
      <c r="I227" s="253">
        <v>8</v>
      </c>
      <c r="J227" s="253">
        <v>9</v>
      </c>
      <c r="K227" s="253">
        <v>10</v>
      </c>
      <c r="L227" s="253">
        <v>11</v>
      </c>
      <c r="M227" s="253">
        <v>12</v>
      </c>
      <c r="N227" s="389">
        <v>13</v>
      </c>
      <c r="O227" s="331">
        <v>14</v>
      </c>
      <c r="P227" s="251">
        <v>1</v>
      </c>
      <c r="Q227" s="252">
        <v>2</v>
      </c>
      <c r="R227" s="252">
        <v>3</v>
      </c>
      <c r="S227" s="252">
        <v>4</v>
      </c>
      <c r="T227" s="252">
        <v>5</v>
      </c>
      <c r="U227" s="252">
        <v>6</v>
      </c>
      <c r="V227" s="252">
        <v>7</v>
      </c>
      <c r="W227" s="252">
        <v>8</v>
      </c>
      <c r="X227" s="252">
        <v>9</v>
      </c>
      <c r="Y227" s="296"/>
    </row>
    <row r="228" spans="1:28" s="412" customFormat="1" x14ac:dyDescent="0.2">
      <c r="A228" s="250" t="s">
        <v>2</v>
      </c>
      <c r="B228" s="254">
        <v>1</v>
      </c>
      <c r="C228" s="349">
        <v>2</v>
      </c>
      <c r="D228" s="255">
        <v>3</v>
      </c>
      <c r="E228" s="255">
        <v>3</v>
      </c>
      <c r="F228" s="256">
        <v>4</v>
      </c>
      <c r="G228" s="256">
        <v>4</v>
      </c>
      <c r="H228" s="255">
        <v>5</v>
      </c>
      <c r="I228" s="255">
        <v>5</v>
      </c>
      <c r="J228" s="393">
        <v>6</v>
      </c>
      <c r="K228" s="393">
        <v>6</v>
      </c>
      <c r="L228" s="394">
        <v>7</v>
      </c>
      <c r="M228" s="394">
        <v>7</v>
      </c>
      <c r="N228" s="396">
        <v>8</v>
      </c>
      <c r="O228" s="405">
        <v>8</v>
      </c>
      <c r="P228" s="254">
        <v>1</v>
      </c>
      <c r="Q228" s="349">
        <v>2</v>
      </c>
      <c r="R228" s="255">
        <v>3</v>
      </c>
      <c r="S228" s="256">
        <v>4</v>
      </c>
      <c r="T228" s="256">
        <v>4</v>
      </c>
      <c r="U228" s="255">
        <v>5</v>
      </c>
      <c r="V228" s="394">
        <v>6</v>
      </c>
      <c r="W228" s="396">
        <v>7</v>
      </c>
      <c r="X228" s="409">
        <v>8</v>
      </c>
      <c r="Y228" s="226" t="s">
        <v>0</v>
      </c>
    </row>
    <row r="229" spans="1:28" s="412" customFormat="1" x14ac:dyDescent="0.2">
      <c r="A229" s="257" t="s">
        <v>3</v>
      </c>
      <c r="B229" s="258">
        <v>1710</v>
      </c>
      <c r="C229" s="259">
        <v>1710</v>
      </c>
      <c r="D229" s="259">
        <v>1710</v>
      </c>
      <c r="E229" s="259">
        <v>1710</v>
      </c>
      <c r="F229" s="259">
        <v>1710</v>
      </c>
      <c r="G229" s="259">
        <v>1710</v>
      </c>
      <c r="H229" s="259">
        <v>1710</v>
      </c>
      <c r="I229" s="259">
        <v>1710</v>
      </c>
      <c r="J229" s="259">
        <v>1710</v>
      </c>
      <c r="K229" s="259">
        <v>1710</v>
      </c>
      <c r="L229" s="259">
        <v>1710</v>
      </c>
      <c r="M229" s="259">
        <v>1710</v>
      </c>
      <c r="N229" s="390">
        <v>1710</v>
      </c>
      <c r="O229" s="260">
        <v>1710</v>
      </c>
      <c r="P229" s="258">
        <v>1710</v>
      </c>
      <c r="Q229" s="259">
        <v>1710</v>
      </c>
      <c r="R229" s="259">
        <v>1710</v>
      </c>
      <c r="S229" s="259">
        <v>1710</v>
      </c>
      <c r="T229" s="259">
        <v>1710</v>
      </c>
      <c r="U229" s="259">
        <v>1710</v>
      </c>
      <c r="V229" s="259">
        <v>1710</v>
      </c>
      <c r="W229" s="259">
        <v>1710</v>
      </c>
      <c r="X229" s="259">
        <v>1710</v>
      </c>
      <c r="Y229" s="261">
        <v>1710</v>
      </c>
    </row>
    <row r="230" spans="1:28" s="412" customFormat="1" x14ac:dyDescent="0.2">
      <c r="A230" s="262" t="s">
        <v>6</v>
      </c>
      <c r="B230" s="263">
        <v>1668.67</v>
      </c>
      <c r="C230" s="264">
        <v>1660.59</v>
      </c>
      <c r="D230" s="264">
        <v>1678.25</v>
      </c>
      <c r="E230" s="264">
        <v>1707.5</v>
      </c>
      <c r="F230" s="264">
        <v>1694.05</v>
      </c>
      <c r="G230" s="264">
        <v>1737.69</v>
      </c>
      <c r="H230" s="264">
        <v>1753.51</v>
      </c>
      <c r="I230" s="264">
        <v>1733.9</v>
      </c>
      <c r="J230" s="264">
        <v>1724.47</v>
      </c>
      <c r="K230" s="264">
        <v>1760</v>
      </c>
      <c r="L230" s="264">
        <v>1752.5</v>
      </c>
      <c r="M230" s="264">
        <v>1792.58</v>
      </c>
      <c r="N230" s="311">
        <v>1771.89</v>
      </c>
      <c r="O230" s="265">
        <v>1781.5151519999999</v>
      </c>
      <c r="P230" s="263">
        <v>1749.41</v>
      </c>
      <c r="Q230" s="264">
        <v>1652</v>
      </c>
      <c r="R230" s="264">
        <v>1685.31</v>
      </c>
      <c r="S230" s="264">
        <v>1729.17</v>
      </c>
      <c r="T230" s="264">
        <v>1698.06</v>
      </c>
      <c r="U230" s="264">
        <v>1705.74</v>
      </c>
      <c r="V230" s="264">
        <v>1692.65</v>
      </c>
      <c r="W230" s="264">
        <v>1760.95</v>
      </c>
      <c r="X230" s="264">
        <v>1761.23</v>
      </c>
      <c r="Y230" s="266">
        <v>1721.07</v>
      </c>
    </row>
    <row r="231" spans="1:28" s="412" customFormat="1" x14ac:dyDescent="0.2">
      <c r="A231" s="250" t="s">
        <v>7</v>
      </c>
      <c r="B231" s="267">
        <v>83.3</v>
      </c>
      <c r="C231" s="268">
        <v>96.08</v>
      </c>
      <c r="D231" s="268">
        <v>93</v>
      </c>
      <c r="E231" s="268">
        <v>100</v>
      </c>
      <c r="F231" s="268">
        <v>97.3</v>
      </c>
      <c r="G231" s="268">
        <v>89.74</v>
      </c>
      <c r="H231" s="268">
        <v>100</v>
      </c>
      <c r="I231" s="268">
        <v>97.56</v>
      </c>
      <c r="J231" s="268">
        <v>100</v>
      </c>
      <c r="K231" s="268">
        <v>97.56</v>
      </c>
      <c r="L231" s="268">
        <v>100</v>
      </c>
      <c r="M231" s="268">
        <v>100</v>
      </c>
      <c r="N231" s="314">
        <v>91.89</v>
      </c>
      <c r="O231" s="269">
        <v>90.91</v>
      </c>
      <c r="P231" s="267">
        <v>82.35</v>
      </c>
      <c r="Q231" s="268">
        <v>95</v>
      </c>
      <c r="R231" s="268">
        <v>95.92</v>
      </c>
      <c r="S231" s="268">
        <v>100</v>
      </c>
      <c r="T231" s="268">
        <v>97.22</v>
      </c>
      <c r="U231" s="268">
        <v>96.72</v>
      </c>
      <c r="V231" s="268">
        <v>93.88</v>
      </c>
      <c r="W231" s="268">
        <v>97.62</v>
      </c>
      <c r="X231" s="268">
        <v>98.25</v>
      </c>
      <c r="Y231" s="270">
        <v>93.47</v>
      </c>
      <c r="AA231" s="227"/>
    </row>
    <row r="232" spans="1:28" s="412" customFormat="1" x14ac:dyDescent="0.2">
      <c r="A232" s="250" t="s">
        <v>8</v>
      </c>
      <c r="B232" s="271">
        <v>7.0800000000000002E-2</v>
      </c>
      <c r="C232" s="272">
        <v>4.2599999999999999E-2</v>
      </c>
      <c r="D232" s="272">
        <v>5.6300000000000003E-2</v>
      </c>
      <c r="E232" s="272">
        <v>5.1700000000000003E-2</v>
      </c>
      <c r="F232" s="272">
        <v>4.3499999999999997E-2</v>
      </c>
      <c r="G232" s="272">
        <v>5.3999999999999999E-2</v>
      </c>
      <c r="H232" s="272">
        <v>4.3999999999999997E-2</v>
      </c>
      <c r="I232" s="272">
        <v>4.5999999999999999E-2</v>
      </c>
      <c r="J232" s="272">
        <v>3.9699999999999999E-2</v>
      </c>
      <c r="K232" s="272">
        <v>4.3700000000000003E-2</v>
      </c>
      <c r="L232" s="272">
        <v>4.6199999999999998E-2</v>
      </c>
      <c r="M232" s="272">
        <v>4.0300000000000002E-2</v>
      </c>
      <c r="N232" s="317">
        <v>5.3800000000000001E-2</v>
      </c>
      <c r="O232" s="273">
        <v>0.05</v>
      </c>
      <c r="P232" s="271">
        <v>7.46E-2</v>
      </c>
      <c r="Q232" s="272">
        <v>4.8899999999999999E-2</v>
      </c>
      <c r="R232" s="272">
        <v>5.0599999999999999E-2</v>
      </c>
      <c r="S232" s="272">
        <v>3.9699999999999999E-2</v>
      </c>
      <c r="T232" s="272">
        <v>4.3700000000000003E-2</v>
      </c>
      <c r="U232" s="272">
        <v>4.7699999999999999E-2</v>
      </c>
      <c r="V232" s="272">
        <v>5.2400000000000002E-2</v>
      </c>
      <c r="W232" s="272">
        <v>5.21E-2</v>
      </c>
      <c r="X232" s="272">
        <v>4.3299999999999998E-2</v>
      </c>
      <c r="Y232" s="274">
        <v>5.4300000000000001E-2</v>
      </c>
      <c r="AA232" s="227"/>
    </row>
    <row r="233" spans="1:28" s="412" customFormat="1" x14ac:dyDescent="0.2">
      <c r="A233" s="262" t="s">
        <v>1</v>
      </c>
      <c r="B233" s="275">
        <f>B230/B229*100-100</f>
        <v>-2.4169590643274859</v>
      </c>
      <c r="C233" s="276">
        <f t="shared" ref="C233:E233" si="92">C230/C229*100-100</f>
        <v>-2.8894736842105289</v>
      </c>
      <c r="D233" s="276">
        <f t="shared" si="92"/>
        <v>-1.8567251461988405</v>
      </c>
      <c r="E233" s="276">
        <f t="shared" si="92"/>
        <v>-0.14619883040936088</v>
      </c>
      <c r="F233" s="276">
        <f>F230/F229*100-100</f>
        <v>-0.932748538011694</v>
      </c>
      <c r="G233" s="276">
        <f t="shared" ref="G233:O233" si="93">G230/G229*100-100</f>
        <v>1.619298245614047</v>
      </c>
      <c r="H233" s="276">
        <f t="shared" si="93"/>
        <v>2.5444444444444372</v>
      </c>
      <c r="I233" s="276">
        <f t="shared" si="93"/>
        <v>1.3976608187134616</v>
      </c>
      <c r="J233" s="276">
        <f t="shared" si="93"/>
        <v>0.84619883040934951</v>
      </c>
      <c r="K233" s="276">
        <f t="shared" si="93"/>
        <v>2.9239766081871323</v>
      </c>
      <c r="L233" s="276">
        <f t="shared" si="93"/>
        <v>2.4853801169590639</v>
      </c>
      <c r="M233" s="276">
        <f t="shared" si="93"/>
        <v>4.8292397660818693</v>
      </c>
      <c r="N233" s="276">
        <f t="shared" si="93"/>
        <v>3.619298245614047</v>
      </c>
      <c r="O233" s="277">
        <f t="shared" si="93"/>
        <v>4.1821726315789363</v>
      </c>
      <c r="P233" s="275">
        <f>P230/P229*100-100</f>
        <v>2.3046783625731138</v>
      </c>
      <c r="Q233" s="276">
        <f t="shared" ref="Q233:Y233" si="94">Q230/Q229*100-100</f>
        <v>-3.3918128654970729</v>
      </c>
      <c r="R233" s="276">
        <f t="shared" si="94"/>
        <v>-1.4438596491228139</v>
      </c>
      <c r="S233" s="276">
        <f t="shared" si="94"/>
        <v>1.1210526315789622</v>
      </c>
      <c r="T233" s="276">
        <f t="shared" si="94"/>
        <v>-0.69824561403508767</v>
      </c>
      <c r="U233" s="276">
        <f t="shared" si="94"/>
        <v>-0.24912280701754241</v>
      </c>
      <c r="V233" s="276">
        <f t="shared" si="94"/>
        <v>-1.0146198830409361</v>
      </c>
      <c r="W233" s="276">
        <f t="shared" si="94"/>
        <v>2.9795321637426895</v>
      </c>
      <c r="X233" s="276">
        <f t="shared" si="94"/>
        <v>2.9959064327485407</v>
      </c>
      <c r="Y233" s="278">
        <f t="shared" si="94"/>
        <v>0.64736842105261871</v>
      </c>
      <c r="AA233" s="227"/>
    </row>
    <row r="234" spans="1:28" s="412" customFormat="1" ht="13.5" thickBot="1" x14ac:dyDescent="0.25">
      <c r="A234" s="279" t="s">
        <v>27</v>
      </c>
      <c r="B234" s="280">
        <f>B230-B216</f>
        <v>166.45000000000005</v>
      </c>
      <c r="C234" s="281">
        <f t="shared" ref="C234:Y234" si="95">C230-C216</f>
        <v>97.799999999999955</v>
      </c>
      <c r="D234" s="281">
        <f t="shared" si="95"/>
        <v>99.8599999999999</v>
      </c>
      <c r="E234" s="281">
        <f t="shared" si="95"/>
        <v>74.829999999999927</v>
      </c>
      <c r="F234" s="281">
        <f t="shared" si="95"/>
        <v>107.29999999999995</v>
      </c>
      <c r="G234" s="281">
        <f t="shared" si="95"/>
        <v>141.6400000000001</v>
      </c>
      <c r="H234" s="281">
        <f t="shared" si="95"/>
        <v>162.01</v>
      </c>
      <c r="I234" s="281">
        <f t="shared" si="95"/>
        <v>114.93000000000006</v>
      </c>
      <c r="J234" s="281">
        <f t="shared" si="95"/>
        <v>103.44000000000005</v>
      </c>
      <c r="K234" s="281">
        <f t="shared" si="95"/>
        <v>127.65000000000009</v>
      </c>
      <c r="L234" s="281">
        <f t="shared" si="95"/>
        <v>116.78999999999996</v>
      </c>
      <c r="M234" s="281">
        <f t="shared" si="95"/>
        <v>138.28999999999996</v>
      </c>
      <c r="N234" s="281">
        <f t="shared" si="95"/>
        <v>117.70000000000005</v>
      </c>
      <c r="O234" s="282">
        <f t="shared" si="95"/>
        <v>102.14015199999994</v>
      </c>
      <c r="P234" s="280">
        <f t="shared" si="95"/>
        <v>215.91000000000008</v>
      </c>
      <c r="Q234" s="281">
        <f t="shared" si="95"/>
        <v>102</v>
      </c>
      <c r="R234" s="281">
        <f t="shared" si="95"/>
        <v>113.70000000000005</v>
      </c>
      <c r="S234" s="281">
        <f t="shared" si="95"/>
        <v>150.80000000000018</v>
      </c>
      <c r="T234" s="281">
        <f t="shared" si="95"/>
        <v>119.67999999999984</v>
      </c>
      <c r="U234" s="281">
        <f t="shared" si="95"/>
        <v>106.79999999999995</v>
      </c>
      <c r="V234" s="281">
        <f t="shared" si="95"/>
        <v>92.440000000000055</v>
      </c>
      <c r="W234" s="281">
        <f t="shared" si="95"/>
        <v>119.27999999999997</v>
      </c>
      <c r="X234" s="281">
        <f t="shared" si="95"/>
        <v>104.87000000000012</v>
      </c>
      <c r="Y234" s="283">
        <f t="shared" si="95"/>
        <v>118.87999999999988</v>
      </c>
      <c r="AA234" s="227"/>
    </row>
    <row r="235" spans="1:28" s="412" customFormat="1" x14ac:dyDescent="0.2">
      <c r="A235" s="284" t="s">
        <v>51</v>
      </c>
      <c r="B235" s="285">
        <v>381</v>
      </c>
      <c r="C235" s="286">
        <v>607</v>
      </c>
      <c r="D235" s="286">
        <v>754</v>
      </c>
      <c r="E235" s="286">
        <v>203</v>
      </c>
      <c r="F235" s="286">
        <v>522</v>
      </c>
      <c r="G235" s="286">
        <v>522</v>
      </c>
      <c r="H235" s="286">
        <v>526</v>
      </c>
      <c r="I235" s="286">
        <v>524</v>
      </c>
      <c r="J235" s="286">
        <v>497</v>
      </c>
      <c r="K235" s="286">
        <v>496</v>
      </c>
      <c r="L235" s="286">
        <v>463</v>
      </c>
      <c r="M235" s="286">
        <v>464</v>
      </c>
      <c r="N235" s="391">
        <v>429</v>
      </c>
      <c r="O235" s="287">
        <v>428</v>
      </c>
      <c r="P235" s="285">
        <v>280</v>
      </c>
      <c r="Q235" s="286">
        <v>567</v>
      </c>
      <c r="R235" s="286">
        <v>749</v>
      </c>
      <c r="S235" s="286">
        <v>515</v>
      </c>
      <c r="T235" s="286">
        <v>516</v>
      </c>
      <c r="U235" s="286">
        <v>833</v>
      </c>
      <c r="V235" s="286">
        <v>639</v>
      </c>
      <c r="W235" s="286">
        <v>581</v>
      </c>
      <c r="X235" s="286">
        <v>734</v>
      </c>
      <c r="Y235" s="288">
        <f>SUM(B235:X235)</f>
        <v>12230</v>
      </c>
      <c r="Z235" s="227" t="s">
        <v>56</v>
      </c>
      <c r="AA235" s="289">
        <f>Y221-Y235</f>
        <v>3</v>
      </c>
      <c r="AB235" s="290">
        <f>AA235/Y221</f>
        <v>2.4523828987165863E-4</v>
      </c>
    </row>
    <row r="236" spans="1:28" s="412" customFormat="1" x14ac:dyDescent="0.2">
      <c r="A236" s="291" t="s">
        <v>28</v>
      </c>
      <c r="B236" s="244">
        <v>79</v>
      </c>
      <c r="C236" s="242">
        <v>77.5</v>
      </c>
      <c r="D236" s="242">
        <v>77</v>
      </c>
      <c r="E236" s="242">
        <v>76.5</v>
      </c>
      <c r="F236" s="242">
        <v>76.5</v>
      </c>
      <c r="G236" s="242">
        <v>76</v>
      </c>
      <c r="H236" s="242">
        <v>75</v>
      </c>
      <c r="I236" s="242">
        <v>75</v>
      </c>
      <c r="J236" s="242">
        <v>75</v>
      </c>
      <c r="K236" s="242">
        <v>74</v>
      </c>
      <c r="L236" s="242">
        <v>74</v>
      </c>
      <c r="M236" s="242">
        <v>74</v>
      </c>
      <c r="N236" s="392">
        <v>73.5</v>
      </c>
      <c r="O236" s="245">
        <v>73.5</v>
      </c>
      <c r="P236" s="244">
        <v>80</v>
      </c>
      <c r="Q236" s="242">
        <v>79</v>
      </c>
      <c r="R236" s="242">
        <v>77.5</v>
      </c>
      <c r="S236" s="242">
        <v>76</v>
      </c>
      <c r="T236" s="242">
        <v>76</v>
      </c>
      <c r="U236" s="242">
        <v>75.5</v>
      </c>
      <c r="V236" s="242">
        <v>74.5</v>
      </c>
      <c r="W236" s="242">
        <v>73</v>
      </c>
      <c r="X236" s="242">
        <v>73</v>
      </c>
      <c r="Y236" s="235"/>
      <c r="Z236" s="227" t="s">
        <v>57</v>
      </c>
      <c r="AA236" s="227">
        <v>69.44</v>
      </c>
    </row>
    <row r="237" spans="1:28" s="412" customFormat="1" ht="13.5" thickBot="1" x14ac:dyDescent="0.25">
      <c r="A237" s="292" t="s">
        <v>26</v>
      </c>
      <c r="B237" s="246">
        <f>B236-B222</f>
        <v>6</v>
      </c>
      <c r="C237" s="243">
        <f t="shared" ref="C237:X237" si="96">C236-C222</f>
        <v>6</v>
      </c>
      <c r="D237" s="243">
        <f t="shared" si="96"/>
        <v>6.5</v>
      </c>
      <c r="E237" s="243">
        <f t="shared" si="96"/>
        <v>6</v>
      </c>
      <c r="F237" s="243">
        <f t="shared" si="96"/>
        <v>6.5</v>
      </c>
      <c r="G237" s="243">
        <f t="shared" si="96"/>
        <v>6</v>
      </c>
      <c r="H237" s="243">
        <f t="shared" si="96"/>
        <v>6</v>
      </c>
      <c r="I237" s="243">
        <f t="shared" si="96"/>
        <v>6</v>
      </c>
      <c r="J237" s="243">
        <f t="shared" si="96"/>
        <v>6.5</v>
      </c>
      <c r="K237" s="243">
        <f t="shared" si="96"/>
        <v>6</v>
      </c>
      <c r="L237" s="243">
        <f t="shared" si="96"/>
        <v>6</v>
      </c>
      <c r="M237" s="243">
        <f t="shared" si="96"/>
        <v>6</v>
      </c>
      <c r="N237" s="243">
        <f t="shared" si="96"/>
        <v>6</v>
      </c>
      <c r="O237" s="247">
        <f t="shared" si="96"/>
        <v>6</v>
      </c>
      <c r="P237" s="246">
        <f t="shared" si="96"/>
        <v>6</v>
      </c>
      <c r="Q237" s="243">
        <f t="shared" si="96"/>
        <v>6.5</v>
      </c>
      <c r="R237" s="243">
        <f t="shared" si="96"/>
        <v>6.5</v>
      </c>
      <c r="S237" s="243">
        <f t="shared" si="96"/>
        <v>6</v>
      </c>
      <c r="T237" s="243">
        <f t="shared" si="96"/>
        <v>6</v>
      </c>
      <c r="U237" s="243">
        <f t="shared" si="96"/>
        <v>6.5</v>
      </c>
      <c r="V237" s="243">
        <f t="shared" si="96"/>
        <v>6.5</v>
      </c>
      <c r="W237" s="243">
        <f t="shared" si="96"/>
        <v>6</v>
      </c>
      <c r="X237" s="243">
        <f t="shared" si="96"/>
        <v>6</v>
      </c>
      <c r="Y237" s="236"/>
      <c r="Z237" s="227" t="s">
        <v>26</v>
      </c>
      <c r="AA237" s="362">
        <f>AA236-AA222</f>
        <v>5.0300000000000011</v>
      </c>
    </row>
    <row r="238" spans="1:28" x14ac:dyDescent="0.2">
      <c r="J238" s="239" t="s">
        <v>65</v>
      </c>
    </row>
    <row r="239" spans="1:28" ht="13.5" thickBot="1" x14ac:dyDescent="0.25"/>
    <row r="240" spans="1:28" s="413" customFormat="1" ht="13.5" thickBot="1" x14ac:dyDescent="0.25">
      <c r="A240" s="249" t="s">
        <v>104</v>
      </c>
      <c r="B240" s="468" t="s">
        <v>50</v>
      </c>
      <c r="C240" s="469"/>
      <c r="D240" s="469"/>
      <c r="E240" s="469"/>
      <c r="F240" s="469"/>
      <c r="G240" s="469"/>
      <c r="H240" s="469"/>
      <c r="I240" s="469"/>
      <c r="J240" s="469"/>
      <c r="K240" s="469"/>
      <c r="L240" s="469"/>
      <c r="M240" s="469"/>
      <c r="N240" s="469"/>
      <c r="O240" s="470"/>
      <c r="P240" s="468" t="s">
        <v>53</v>
      </c>
      <c r="Q240" s="469"/>
      <c r="R240" s="469"/>
      <c r="S240" s="469"/>
      <c r="T240" s="469"/>
      <c r="U240" s="469"/>
      <c r="V240" s="469"/>
      <c r="W240" s="469"/>
      <c r="X240" s="470"/>
      <c r="Y240" s="297" t="s">
        <v>55</v>
      </c>
    </row>
    <row r="241" spans="1:28" s="413" customFormat="1" x14ac:dyDescent="0.2">
      <c r="A241" s="250" t="s">
        <v>54</v>
      </c>
      <c r="B241" s="330">
        <v>1</v>
      </c>
      <c r="C241" s="253">
        <v>2</v>
      </c>
      <c r="D241" s="253">
        <v>3</v>
      </c>
      <c r="E241" s="253">
        <v>4</v>
      </c>
      <c r="F241" s="253">
        <v>5</v>
      </c>
      <c r="G241" s="253">
        <v>6</v>
      </c>
      <c r="H241" s="253">
        <v>7</v>
      </c>
      <c r="I241" s="253">
        <v>8</v>
      </c>
      <c r="J241" s="253">
        <v>9</v>
      </c>
      <c r="K241" s="253">
        <v>10</v>
      </c>
      <c r="L241" s="253">
        <v>11</v>
      </c>
      <c r="M241" s="253">
        <v>12</v>
      </c>
      <c r="N241" s="389">
        <v>13</v>
      </c>
      <c r="O241" s="331">
        <v>14</v>
      </c>
      <c r="P241" s="251">
        <v>1</v>
      </c>
      <c r="Q241" s="252">
        <v>2</v>
      </c>
      <c r="R241" s="252">
        <v>3</v>
      </c>
      <c r="S241" s="252">
        <v>4</v>
      </c>
      <c r="T241" s="252">
        <v>5</v>
      </c>
      <c r="U241" s="252">
        <v>6</v>
      </c>
      <c r="V241" s="252">
        <v>7</v>
      </c>
      <c r="W241" s="252">
        <v>8</v>
      </c>
      <c r="X241" s="252">
        <v>9</v>
      </c>
      <c r="Y241" s="296"/>
    </row>
    <row r="242" spans="1:28" s="413" customFormat="1" x14ac:dyDescent="0.2">
      <c r="A242" s="250" t="s">
        <v>2</v>
      </c>
      <c r="B242" s="254">
        <v>1</v>
      </c>
      <c r="C242" s="349">
        <v>2</v>
      </c>
      <c r="D242" s="255">
        <v>3</v>
      </c>
      <c r="E242" s="255">
        <v>3</v>
      </c>
      <c r="F242" s="256">
        <v>4</v>
      </c>
      <c r="G242" s="256">
        <v>4</v>
      </c>
      <c r="H242" s="255">
        <v>5</v>
      </c>
      <c r="I242" s="255">
        <v>5</v>
      </c>
      <c r="J242" s="393">
        <v>6</v>
      </c>
      <c r="K242" s="393">
        <v>6</v>
      </c>
      <c r="L242" s="394">
        <v>7</v>
      </c>
      <c r="M242" s="394">
        <v>7</v>
      </c>
      <c r="N242" s="396">
        <v>8</v>
      </c>
      <c r="O242" s="405">
        <v>8</v>
      </c>
      <c r="P242" s="254">
        <v>1</v>
      </c>
      <c r="Q242" s="349">
        <v>2</v>
      </c>
      <c r="R242" s="255">
        <v>3</v>
      </c>
      <c r="S242" s="256">
        <v>4</v>
      </c>
      <c r="T242" s="256">
        <v>4</v>
      </c>
      <c r="U242" s="255">
        <v>5</v>
      </c>
      <c r="V242" s="394">
        <v>6</v>
      </c>
      <c r="W242" s="396">
        <v>7</v>
      </c>
      <c r="X242" s="409">
        <v>8</v>
      </c>
      <c r="Y242" s="226" t="s">
        <v>0</v>
      </c>
    </row>
    <row r="243" spans="1:28" s="413" customFormat="1" x14ac:dyDescent="0.2">
      <c r="A243" s="257" t="s">
        <v>3</v>
      </c>
      <c r="B243" s="258">
        <v>1840</v>
      </c>
      <c r="C243" s="259">
        <v>1840</v>
      </c>
      <c r="D243" s="259">
        <v>1840</v>
      </c>
      <c r="E243" s="259">
        <v>1840</v>
      </c>
      <c r="F243" s="259">
        <v>1840</v>
      </c>
      <c r="G243" s="259">
        <v>1840</v>
      </c>
      <c r="H243" s="259">
        <v>1840</v>
      </c>
      <c r="I243" s="259">
        <v>1840</v>
      </c>
      <c r="J243" s="259">
        <v>1840</v>
      </c>
      <c r="K243" s="259">
        <v>1840</v>
      </c>
      <c r="L243" s="259">
        <v>1840</v>
      </c>
      <c r="M243" s="259">
        <v>1840</v>
      </c>
      <c r="N243" s="390">
        <v>1840</v>
      </c>
      <c r="O243" s="260">
        <v>1840</v>
      </c>
      <c r="P243" s="258">
        <v>1840</v>
      </c>
      <c r="Q243" s="259">
        <v>1840</v>
      </c>
      <c r="R243" s="259">
        <v>1840</v>
      </c>
      <c r="S243" s="259">
        <v>1840</v>
      </c>
      <c r="T243" s="259">
        <v>1840</v>
      </c>
      <c r="U243" s="259">
        <v>1840</v>
      </c>
      <c r="V243" s="259">
        <v>1840</v>
      </c>
      <c r="W243" s="259">
        <v>1840</v>
      </c>
      <c r="X243" s="259">
        <v>1840</v>
      </c>
      <c r="Y243" s="261">
        <v>1840</v>
      </c>
    </row>
    <row r="244" spans="1:28" s="413" customFormat="1" x14ac:dyDescent="0.2">
      <c r="A244" s="262" t="s">
        <v>6</v>
      </c>
      <c r="B244" s="263">
        <v>1780.3703703703704</v>
      </c>
      <c r="C244" s="264">
        <v>1794.1860465116279</v>
      </c>
      <c r="D244" s="264">
        <v>1845.4385964912281</v>
      </c>
      <c r="E244" s="264">
        <v>1863.0769230769231</v>
      </c>
      <c r="F244" s="264">
        <v>1830</v>
      </c>
      <c r="G244" s="264">
        <v>1854.3589743589744</v>
      </c>
      <c r="H244" s="264">
        <v>1882</v>
      </c>
      <c r="I244" s="264">
        <v>1877.8048780487804</v>
      </c>
      <c r="J244" s="264">
        <v>1850</v>
      </c>
      <c r="K244" s="264">
        <v>1887.3170731707316</v>
      </c>
      <c r="L244" s="264">
        <v>1872.8571428571429</v>
      </c>
      <c r="M244" s="264">
        <v>1960</v>
      </c>
      <c r="N244" s="311">
        <v>1845.5882352941176</v>
      </c>
      <c r="O244" s="265">
        <v>1918.7878787878788</v>
      </c>
      <c r="P244" s="263">
        <v>1787.6190476190477</v>
      </c>
      <c r="Q244" s="264">
        <v>1787.2340425531916</v>
      </c>
      <c r="R244" s="264">
        <v>1809.090909090909</v>
      </c>
      <c r="S244" s="264">
        <v>1840.25</v>
      </c>
      <c r="T244" s="264">
        <v>1841.7948717948718</v>
      </c>
      <c r="U244" s="264">
        <v>1834.5901639344263</v>
      </c>
      <c r="V244" s="264">
        <v>1810.4</v>
      </c>
      <c r="W244" s="264">
        <v>1877.0212765957447</v>
      </c>
      <c r="X244" s="264">
        <v>1899.2727272727273</v>
      </c>
      <c r="Y244" s="266">
        <v>1849.311475409836</v>
      </c>
    </row>
    <row r="245" spans="1:28" s="413" customFormat="1" x14ac:dyDescent="0.2">
      <c r="A245" s="250" t="s">
        <v>7</v>
      </c>
      <c r="B245" s="267">
        <v>85.18518518518519</v>
      </c>
      <c r="C245" s="268">
        <v>88.372093023255815</v>
      </c>
      <c r="D245" s="268">
        <v>89.473684210526315</v>
      </c>
      <c r="E245" s="268">
        <v>100</v>
      </c>
      <c r="F245" s="268">
        <v>100</v>
      </c>
      <c r="G245" s="268">
        <v>94.871794871794876</v>
      </c>
      <c r="H245" s="268">
        <v>97.5</v>
      </c>
      <c r="I245" s="268">
        <v>100</v>
      </c>
      <c r="J245" s="268">
        <v>96.875</v>
      </c>
      <c r="K245" s="268">
        <v>87.804878048780495</v>
      </c>
      <c r="L245" s="268">
        <v>94.285714285714292</v>
      </c>
      <c r="M245" s="268">
        <v>96.875</v>
      </c>
      <c r="N245" s="314">
        <v>79.411764705882348</v>
      </c>
      <c r="O245" s="269">
        <v>78.787878787878782</v>
      </c>
      <c r="P245" s="267">
        <v>80.952380952380949</v>
      </c>
      <c r="Q245" s="268">
        <v>91.489361702127653</v>
      </c>
      <c r="R245" s="268">
        <v>98.181818181818187</v>
      </c>
      <c r="S245" s="268">
        <v>92.5</v>
      </c>
      <c r="T245" s="268">
        <v>92.307692307692307</v>
      </c>
      <c r="U245" s="268">
        <v>90.163934426229503</v>
      </c>
      <c r="V245" s="268">
        <v>92</v>
      </c>
      <c r="W245" s="268">
        <v>97.872340425531917</v>
      </c>
      <c r="X245" s="268">
        <v>94.545454545454547</v>
      </c>
      <c r="Y245" s="270">
        <v>89.945355191256837</v>
      </c>
      <c r="AA245" s="227"/>
    </row>
    <row r="246" spans="1:28" s="413" customFormat="1" x14ac:dyDescent="0.2">
      <c r="A246" s="250" t="s">
        <v>8</v>
      </c>
      <c r="B246" s="271">
        <v>6.8663752846686257E-2</v>
      </c>
      <c r="C246" s="272">
        <v>5.9802769886028527E-2</v>
      </c>
      <c r="D246" s="272">
        <v>5.593780028498252E-2</v>
      </c>
      <c r="E246" s="272">
        <v>4.737538873622911E-2</v>
      </c>
      <c r="F246" s="272">
        <v>3.9012603698367752E-2</v>
      </c>
      <c r="G246" s="272">
        <v>5.0864285552599899E-2</v>
      </c>
      <c r="H246" s="272">
        <v>4.6446766049947283E-2</v>
      </c>
      <c r="I246" s="272">
        <v>3.5801248870214443E-2</v>
      </c>
      <c r="J246" s="272">
        <v>5.0454472169174244E-2</v>
      </c>
      <c r="K246" s="272">
        <v>5.7234909785563629E-2</v>
      </c>
      <c r="L246" s="272">
        <v>5.2712216717533039E-2</v>
      </c>
      <c r="M246" s="272">
        <v>3.4884679416268737E-2</v>
      </c>
      <c r="N246" s="317">
        <v>7.5424966507184929E-2</v>
      </c>
      <c r="O246" s="273">
        <v>7.1708348880434467E-2</v>
      </c>
      <c r="P246" s="271">
        <v>7.6738513255437471E-2</v>
      </c>
      <c r="Q246" s="272">
        <v>5.5350358007146917E-2</v>
      </c>
      <c r="R246" s="272">
        <v>4.9003607022076831E-2</v>
      </c>
      <c r="S246" s="272">
        <v>5.2789824458612557E-2</v>
      </c>
      <c r="T246" s="272">
        <v>4.6134199477889909E-2</v>
      </c>
      <c r="U246" s="272">
        <v>5.9125109605112643E-2</v>
      </c>
      <c r="V246" s="272">
        <v>5.5687070131630982E-2</v>
      </c>
      <c r="W246" s="272">
        <v>4.5378300389860217E-2</v>
      </c>
      <c r="X246" s="272">
        <v>5.573812944066478E-2</v>
      </c>
      <c r="Y246" s="274">
        <v>5.8949939382479277E-2</v>
      </c>
      <c r="AA246" s="227"/>
    </row>
    <row r="247" spans="1:28" s="413" customFormat="1" x14ac:dyDescent="0.2">
      <c r="A247" s="262" t="s">
        <v>1</v>
      </c>
      <c r="B247" s="275">
        <f>B244/B243*100-100</f>
        <v>-3.2407407407407334</v>
      </c>
      <c r="C247" s="276">
        <f t="shared" ref="C247:E247" si="97">C244/C243*100-100</f>
        <v>-2.4898887765419602</v>
      </c>
      <c r="D247" s="276">
        <f t="shared" si="97"/>
        <v>0.29557589626239178</v>
      </c>
      <c r="E247" s="276">
        <f t="shared" si="97"/>
        <v>1.2541806020066844</v>
      </c>
      <c r="F247" s="276">
        <f>F244/F243*100-100</f>
        <v>-0.54347826086956275</v>
      </c>
      <c r="G247" s="276">
        <f t="shared" ref="G247:O247" si="98">G244/G243*100-100</f>
        <v>0.78037904124860802</v>
      </c>
      <c r="H247" s="276">
        <f t="shared" si="98"/>
        <v>2.2826086956521721</v>
      </c>
      <c r="I247" s="276">
        <f t="shared" si="98"/>
        <v>2.054612937433717</v>
      </c>
      <c r="J247" s="276">
        <f t="shared" si="98"/>
        <v>0.54347826086956275</v>
      </c>
      <c r="K247" s="276">
        <f t="shared" si="98"/>
        <v>2.5715800636267261</v>
      </c>
      <c r="L247" s="276">
        <f t="shared" si="98"/>
        <v>1.7857142857142776</v>
      </c>
      <c r="M247" s="276">
        <f t="shared" si="98"/>
        <v>6.5217391304347956</v>
      </c>
      <c r="N247" s="276">
        <f t="shared" si="98"/>
        <v>0.30370843989769014</v>
      </c>
      <c r="O247" s="277">
        <f t="shared" si="98"/>
        <v>4.2819499341238583</v>
      </c>
      <c r="P247" s="275">
        <f>P244/P243*100-100</f>
        <v>-2.8467908902691477</v>
      </c>
      <c r="Q247" s="276">
        <f t="shared" ref="Q247:Y247" si="99">Q244/Q243*100-100</f>
        <v>-2.8677150786308943</v>
      </c>
      <c r="R247" s="276">
        <f t="shared" si="99"/>
        <v>-1.679841897233203</v>
      </c>
      <c r="S247" s="276">
        <f t="shared" si="99"/>
        <v>1.3586956521734805E-2</v>
      </c>
      <c r="T247" s="276">
        <f t="shared" si="99"/>
        <v>9.754738015608666E-2</v>
      </c>
      <c r="U247" s="276">
        <f t="shared" si="99"/>
        <v>-0.29401282965075382</v>
      </c>
      <c r="V247" s="276">
        <f t="shared" si="99"/>
        <v>-1.6086956521739069</v>
      </c>
      <c r="W247" s="276">
        <f t="shared" si="99"/>
        <v>2.0120259019426499</v>
      </c>
      <c r="X247" s="276">
        <f t="shared" si="99"/>
        <v>3.2213438735177817</v>
      </c>
      <c r="Y247" s="278">
        <f t="shared" si="99"/>
        <v>0.50605844618674212</v>
      </c>
      <c r="AA247" s="227"/>
    </row>
    <row r="248" spans="1:28" s="413" customFormat="1" ht="13.5" thickBot="1" x14ac:dyDescent="0.25">
      <c r="A248" s="279" t="s">
        <v>27</v>
      </c>
      <c r="B248" s="280">
        <f>B244-B230</f>
        <v>111.70037037037036</v>
      </c>
      <c r="C248" s="281">
        <f t="shared" ref="C248:Y248" si="100">C244-C230</f>
        <v>133.59604651162795</v>
      </c>
      <c r="D248" s="281">
        <f t="shared" si="100"/>
        <v>167.18859649122805</v>
      </c>
      <c r="E248" s="281">
        <f t="shared" si="100"/>
        <v>155.57692307692309</v>
      </c>
      <c r="F248" s="281">
        <f t="shared" si="100"/>
        <v>135.95000000000005</v>
      </c>
      <c r="G248" s="281">
        <f t="shared" si="100"/>
        <v>116.66897435897431</v>
      </c>
      <c r="H248" s="281">
        <f t="shared" si="100"/>
        <v>128.49</v>
      </c>
      <c r="I248" s="281">
        <f t="shared" si="100"/>
        <v>143.90487804878035</v>
      </c>
      <c r="J248" s="281">
        <f t="shared" si="100"/>
        <v>125.52999999999997</v>
      </c>
      <c r="K248" s="281">
        <f t="shared" si="100"/>
        <v>127.31707317073165</v>
      </c>
      <c r="L248" s="281">
        <f t="shared" si="100"/>
        <v>120.35714285714289</v>
      </c>
      <c r="M248" s="281">
        <f t="shared" si="100"/>
        <v>167.42000000000007</v>
      </c>
      <c r="N248" s="281">
        <f t="shared" si="100"/>
        <v>73.698235294117467</v>
      </c>
      <c r="O248" s="282">
        <f t="shared" si="100"/>
        <v>137.27272678787881</v>
      </c>
      <c r="P248" s="280">
        <f t="shared" si="100"/>
        <v>38.209047619047624</v>
      </c>
      <c r="Q248" s="281">
        <f t="shared" si="100"/>
        <v>135.23404255319156</v>
      </c>
      <c r="R248" s="281">
        <f t="shared" si="100"/>
        <v>123.78090909090906</v>
      </c>
      <c r="S248" s="281">
        <f t="shared" si="100"/>
        <v>111.07999999999993</v>
      </c>
      <c r="T248" s="281">
        <f t="shared" si="100"/>
        <v>143.73487179487188</v>
      </c>
      <c r="U248" s="281">
        <f t="shared" si="100"/>
        <v>128.85016393442629</v>
      </c>
      <c r="V248" s="281">
        <f t="shared" si="100"/>
        <v>117.75</v>
      </c>
      <c r="W248" s="281">
        <f t="shared" si="100"/>
        <v>116.07127659574462</v>
      </c>
      <c r="X248" s="281">
        <f t="shared" si="100"/>
        <v>138.04272727272723</v>
      </c>
      <c r="Y248" s="283">
        <f t="shared" si="100"/>
        <v>128.24147540983608</v>
      </c>
      <c r="AA248" s="227"/>
    </row>
    <row r="249" spans="1:28" s="413" customFormat="1" x14ac:dyDescent="0.2">
      <c r="A249" s="284" t="s">
        <v>51</v>
      </c>
      <c r="B249" s="285">
        <v>380</v>
      </c>
      <c r="C249" s="286">
        <v>607</v>
      </c>
      <c r="D249" s="286">
        <v>754</v>
      </c>
      <c r="E249" s="286">
        <v>203</v>
      </c>
      <c r="F249" s="286">
        <v>522</v>
      </c>
      <c r="G249" s="286">
        <v>522</v>
      </c>
      <c r="H249" s="286">
        <v>525</v>
      </c>
      <c r="I249" s="286">
        <v>524</v>
      </c>
      <c r="J249" s="286">
        <v>497</v>
      </c>
      <c r="K249" s="286">
        <v>496</v>
      </c>
      <c r="L249" s="286">
        <v>463</v>
      </c>
      <c r="M249" s="286">
        <v>464</v>
      </c>
      <c r="N249" s="391">
        <v>429</v>
      </c>
      <c r="O249" s="287">
        <v>428</v>
      </c>
      <c r="P249" s="285">
        <v>280</v>
      </c>
      <c r="Q249" s="286">
        <v>567</v>
      </c>
      <c r="R249" s="286">
        <v>749</v>
      </c>
      <c r="S249" s="286">
        <v>515</v>
      </c>
      <c r="T249" s="286">
        <v>516</v>
      </c>
      <c r="U249" s="286">
        <v>833</v>
      </c>
      <c r="V249" s="286">
        <v>639</v>
      </c>
      <c r="W249" s="286">
        <v>581</v>
      </c>
      <c r="X249" s="286">
        <v>734</v>
      </c>
      <c r="Y249" s="288">
        <f>SUM(B249:X249)</f>
        <v>12228</v>
      </c>
      <c r="Z249" s="227" t="s">
        <v>56</v>
      </c>
      <c r="AA249" s="289">
        <f>Y235-Y249</f>
        <v>2</v>
      </c>
      <c r="AB249" s="290">
        <f>AA249/Y235</f>
        <v>1.6353229762878168E-4</v>
      </c>
    </row>
    <row r="250" spans="1:28" s="413" customFormat="1" x14ac:dyDescent="0.2">
      <c r="A250" s="291" t="s">
        <v>28</v>
      </c>
      <c r="B250" s="244">
        <v>86.5</v>
      </c>
      <c r="C250" s="242">
        <v>85</v>
      </c>
      <c r="D250" s="242">
        <v>84</v>
      </c>
      <c r="E250" s="242">
        <v>83.5</v>
      </c>
      <c r="F250" s="242">
        <v>84</v>
      </c>
      <c r="G250" s="242">
        <v>83</v>
      </c>
      <c r="H250" s="242">
        <v>82</v>
      </c>
      <c r="I250" s="242">
        <v>82</v>
      </c>
      <c r="J250" s="242">
        <v>82.5</v>
      </c>
      <c r="K250" s="242">
        <v>81</v>
      </c>
      <c r="L250" s="242">
        <v>81.5</v>
      </c>
      <c r="M250" s="242">
        <v>81</v>
      </c>
      <c r="N250" s="392">
        <v>81</v>
      </c>
      <c r="O250" s="245">
        <v>80.5</v>
      </c>
      <c r="P250" s="244">
        <v>87.5</v>
      </c>
      <c r="Q250" s="242">
        <v>86.5</v>
      </c>
      <c r="R250" s="242">
        <v>85</v>
      </c>
      <c r="S250" s="242">
        <v>83.5</v>
      </c>
      <c r="T250" s="242">
        <v>83</v>
      </c>
      <c r="U250" s="242">
        <v>83</v>
      </c>
      <c r="V250" s="242">
        <v>82</v>
      </c>
      <c r="W250" s="242">
        <v>80.5</v>
      </c>
      <c r="X250" s="242">
        <v>80.5</v>
      </c>
      <c r="Y250" s="235"/>
      <c r="Z250" s="227" t="s">
        <v>57</v>
      </c>
      <c r="AA250" s="227">
        <v>75.63</v>
      </c>
    </row>
    <row r="251" spans="1:28" s="413" customFormat="1" ht="13.5" thickBot="1" x14ac:dyDescent="0.25">
      <c r="A251" s="292" t="s">
        <v>26</v>
      </c>
      <c r="B251" s="246">
        <f>B250-B236</f>
        <v>7.5</v>
      </c>
      <c r="C251" s="243">
        <f t="shared" ref="C251:X251" si="101">C250-C236</f>
        <v>7.5</v>
      </c>
      <c r="D251" s="243">
        <f t="shared" si="101"/>
        <v>7</v>
      </c>
      <c r="E251" s="243">
        <f t="shared" si="101"/>
        <v>7</v>
      </c>
      <c r="F251" s="243">
        <f t="shared" si="101"/>
        <v>7.5</v>
      </c>
      <c r="G251" s="243">
        <f t="shared" si="101"/>
        <v>7</v>
      </c>
      <c r="H251" s="243">
        <f t="shared" si="101"/>
        <v>7</v>
      </c>
      <c r="I251" s="243">
        <f t="shared" si="101"/>
        <v>7</v>
      </c>
      <c r="J251" s="243">
        <f t="shared" si="101"/>
        <v>7.5</v>
      </c>
      <c r="K251" s="243">
        <f t="shared" si="101"/>
        <v>7</v>
      </c>
      <c r="L251" s="243">
        <f t="shared" si="101"/>
        <v>7.5</v>
      </c>
      <c r="M251" s="243">
        <f t="shared" si="101"/>
        <v>7</v>
      </c>
      <c r="N251" s="243">
        <f t="shared" si="101"/>
        <v>7.5</v>
      </c>
      <c r="O251" s="247">
        <f t="shared" si="101"/>
        <v>7</v>
      </c>
      <c r="P251" s="246">
        <f t="shared" si="101"/>
        <v>7.5</v>
      </c>
      <c r="Q251" s="243">
        <f t="shared" si="101"/>
        <v>7.5</v>
      </c>
      <c r="R251" s="243">
        <f t="shared" si="101"/>
        <v>7.5</v>
      </c>
      <c r="S251" s="243">
        <f t="shared" si="101"/>
        <v>7.5</v>
      </c>
      <c r="T251" s="243">
        <f t="shared" si="101"/>
        <v>7</v>
      </c>
      <c r="U251" s="243">
        <f t="shared" si="101"/>
        <v>7.5</v>
      </c>
      <c r="V251" s="243">
        <f t="shared" si="101"/>
        <v>7.5</v>
      </c>
      <c r="W251" s="243">
        <f t="shared" si="101"/>
        <v>7.5</v>
      </c>
      <c r="X251" s="243">
        <f t="shared" si="101"/>
        <v>7.5</v>
      </c>
      <c r="Y251" s="236"/>
      <c r="Z251" s="227" t="s">
        <v>26</v>
      </c>
      <c r="AA251" s="362">
        <f>AA250-AA236</f>
        <v>6.1899999999999977</v>
      </c>
    </row>
    <row r="252" spans="1:28" x14ac:dyDescent="0.2">
      <c r="F252" s="239">
        <v>84</v>
      </c>
      <c r="J252" s="239">
        <v>82.5</v>
      </c>
      <c r="L252" s="239">
        <v>81.5</v>
      </c>
      <c r="S252" s="239">
        <v>83.5</v>
      </c>
      <c r="U252" s="239">
        <v>83</v>
      </c>
    </row>
    <row r="253" spans="1:28" ht="13.5" thickBot="1" x14ac:dyDescent="0.25"/>
    <row r="254" spans="1:28" s="415" customFormat="1" ht="13.5" thickBot="1" x14ac:dyDescent="0.25">
      <c r="A254" s="249" t="s">
        <v>105</v>
      </c>
      <c r="B254" s="468" t="s">
        <v>50</v>
      </c>
      <c r="C254" s="469"/>
      <c r="D254" s="469"/>
      <c r="E254" s="469"/>
      <c r="F254" s="469"/>
      <c r="G254" s="469"/>
      <c r="H254" s="469"/>
      <c r="I254" s="469"/>
      <c r="J254" s="469"/>
      <c r="K254" s="469"/>
      <c r="L254" s="469"/>
      <c r="M254" s="469"/>
      <c r="N254" s="469"/>
      <c r="O254" s="470"/>
      <c r="P254" s="468" t="s">
        <v>53</v>
      </c>
      <c r="Q254" s="469"/>
      <c r="R254" s="469"/>
      <c r="S254" s="469"/>
      <c r="T254" s="469"/>
      <c r="U254" s="469"/>
      <c r="V254" s="469"/>
      <c r="W254" s="469"/>
      <c r="X254" s="470"/>
      <c r="Y254" s="297" t="s">
        <v>55</v>
      </c>
    </row>
    <row r="255" spans="1:28" s="415" customFormat="1" x14ac:dyDescent="0.2">
      <c r="A255" s="250" t="s">
        <v>54</v>
      </c>
      <c r="B255" s="330">
        <v>1</v>
      </c>
      <c r="C255" s="253">
        <v>2</v>
      </c>
      <c r="D255" s="253">
        <v>3</v>
      </c>
      <c r="E255" s="253">
        <v>4</v>
      </c>
      <c r="F255" s="253">
        <v>5</v>
      </c>
      <c r="G255" s="253">
        <v>6</v>
      </c>
      <c r="H255" s="253">
        <v>7</v>
      </c>
      <c r="I255" s="253">
        <v>8</v>
      </c>
      <c r="J255" s="253">
        <v>9</v>
      </c>
      <c r="K255" s="253">
        <v>10</v>
      </c>
      <c r="L255" s="253">
        <v>11</v>
      </c>
      <c r="M255" s="253">
        <v>12</v>
      </c>
      <c r="N255" s="389">
        <v>13</v>
      </c>
      <c r="O255" s="331">
        <v>14</v>
      </c>
      <c r="P255" s="251">
        <v>1</v>
      </c>
      <c r="Q255" s="252">
        <v>2</v>
      </c>
      <c r="R255" s="252">
        <v>3</v>
      </c>
      <c r="S255" s="252">
        <v>4</v>
      </c>
      <c r="T255" s="252">
        <v>5</v>
      </c>
      <c r="U255" s="252">
        <v>6</v>
      </c>
      <c r="V255" s="252">
        <v>7</v>
      </c>
      <c r="W255" s="252">
        <v>8</v>
      </c>
      <c r="X255" s="252">
        <v>9</v>
      </c>
      <c r="Y255" s="296"/>
    </row>
    <row r="256" spans="1:28" s="415" customFormat="1" x14ac:dyDescent="0.2">
      <c r="A256" s="250" t="s">
        <v>2</v>
      </c>
      <c r="B256" s="254">
        <v>1</v>
      </c>
      <c r="C256" s="349">
        <v>2</v>
      </c>
      <c r="D256" s="255">
        <v>3</v>
      </c>
      <c r="E256" s="255">
        <v>3</v>
      </c>
      <c r="F256" s="256">
        <v>4</v>
      </c>
      <c r="G256" s="256">
        <v>4</v>
      </c>
      <c r="H256" s="255">
        <v>5</v>
      </c>
      <c r="I256" s="255">
        <v>5</v>
      </c>
      <c r="J256" s="393">
        <v>6</v>
      </c>
      <c r="K256" s="393">
        <v>6</v>
      </c>
      <c r="L256" s="394">
        <v>7</v>
      </c>
      <c r="M256" s="394">
        <v>7</v>
      </c>
      <c r="N256" s="396">
        <v>8</v>
      </c>
      <c r="O256" s="405">
        <v>8</v>
      </c>
      <c r="P256" s="254">
        <v>1</v>
      </c>
      <c r="Q256" s="349">
        <v>2</v>
      </c>
      <c r="R256" s="255">
        <v>3</v>
      </c>
      <c r="S256" s="256">
        <v>4</v>
      </c>
      <c r="T256" s="256">
        <v>4</v>
      </c>
      <c r="U256" s="255">
        <v>5</v>
      </c>
      <c r="V256" s="394">
        <v>6</v>
      </c>
      <c r="W256" s="396">
        <v>7</v>
      </c>
      <c r="X256" s="409">
        <v>8</v>
      </c>
      <c r="Y256" s="226" t="s">
        <v>0</v>
      </c>
    </row>
    <row r="257" spans="1:29" s="415" customFormat="1" x14ac:dyDescent="0.2">
      <c r="A257" s="257" t="s">
        <v>3</v>
      </c>
      <c r="B257" s="258">
        <v>1980</v>
      </c>
      <c r="C257" s="259">
        <v>1980</v>
      </c>
      <c r="D257" s="259">
        <v>1980</v>
      </c>
      <c r="E257" s="259">
        <v>1980</v>
      </c>
      <c r="F257" s="259">
        <v>1980</v>
      </c>
      <c r="G257" s="259">
        <v>1980</v>
      </c>
      <c r="H257" s="259">
        <v>1980</v>
      </c>
      <c r="I257" s="259">
        <v>1980</v>
      </c>
      <c r="J257" s="259">
        <v>1980</v>
      </c>
      <c r="K257" s="259">
        <v>1980</v>
      </c>
      <c r="L257" s="259">
        <v>1980</v>
      </c>
      <c r="M257" s="259">
        <v>1980</v>
      </c>
      <c r="N257" s="390">
        <v>1980</v>
      </c>
      <c r="O257" s="260">
        <v>1980</v>
      </c>
      <c r="P257" s="258">
        <v>1980</v>
      </c>
      <c r="Q257" s="259">
        <v>1980</v>
      </c>
      <c r="R257" s="259">
        <v>1980</v>
      </c>
      <c r="S257" s="259">
        <v>1980</v>
      </c>
      <c r="T257" s="259">
        <v>1980</v>
      </c>
      <c r="U257" s="259">
        <v>1980</v>
      </c>
      <c r="V257" s="259">
        <v>1980</v>
      </c>
      <c r="W257" s="259">
        <v>1980</v>
      </c>
      <c r="X257" s="259">
        <v>1980</v>
      </c>
      <c r="Y257" s="261">
        <v>1980</v>
      </c>
    </row>
    <row r="258" spans="1:29" s="415" customFormat="1" x14ac:dyDescent="0.2">
      <c r="A258" s="262" t="s">
        <v>6</v>
      </c>
      <c r="B258" s="263">
        <v>2001.2903225806451</v>
      </c>
      <c r="C258" s="264">
        <v>2000.4545454545455</v>
      </c>
      <c r="D258" s="264">
        <v>1997.1428571428571</v>
      </c>
      <c r="E258" s="264">
        <v>2078</v>
      </c>
      <c r="F258" s="264">
        <v>2002</v>
      </c>
      <c r="G258" s="264">
        <v>2026</v>
      </c>
      <c r="H258" s="264">
        <v>2024.6153846153845</v>
      </c>
      <c r="I258" s="264">
        <v>2027</v>
      </c>
      <c r="J258" s="264">
        <v>2037.8947368421052</v>
      </c>
      <c r="K258" s="264">
        <v>2075.2631578947367</v>
      </c>
      <c r="L258" s="264">
        <v>1991.3888888888889</v>
      </c>
      <c r="M258" s="264">
        <v>2062.0588235294117</v>
      </c>
      <c r="N258" s="311">
        <v>1983.1428571428571</v>
      </c>
      <c r="O258" s="265">
        <v>2068</v>
      </c>
      <c r="P258" s="263">
        <v>2046.5</v>
      </c>
      <c r="Q258" s="264">
        <v>1919.047619047619</v>
      </c>
      <c r="R258" s="264">
        <v>2011.5254237288136</v>
      </c>
      <c r="S258" s="264">
        <v>2001.3888888888889</v>
      </c>
      <c r="T258" s="264">
        <v>1982.1621621621621</v>
      </c>
      <c r="U258" s="264">
        <v>2014.5</v>
      </c>
      <c r="V258" s="264">
        <v>1995.8333333333333</v>
      </c>
      <c r="W258" s="264">
        <v>2043.5555555555557</v>
      </c>
      <c r="X258" s="264">
        <v>2073.3962264150941</v>
      </c>
      <c r="Y258" s="266">
        <v>2017.5301866081229</v>
      </c>
    </row>
    <row r="259" spans="1:29" s="415" customFormat="1" x14ac:dyDescent="0.2">
      <c r="A259" s="250" t="s">
        <v>7</v>
      </c>
      <c r="B259" s="267">
        <v>70.967741935483872</v>
      </c>
      <c r="C259" s="268">
        <v>90.909090909090907</v>
      </c>
      <c r="D259" s="268">
        <v>94.642857142857139</v>
      </c>
      <c r="E259" s="268">
        <v>100</v>
      </c>
      <c r="F259" s="268">
        <v>92.5</v>
      </c>
      <c r="G259" s="268">
        <v>92.5</v>
      </c>
      <c r="H259" s="268">
        <v>100</v>
      </c>
      <c r="I259" s="268">
        <v>90</v>
      </c>
      <c r="J259" s="268">
        <v>89.473684210526315</v>
      </c>
      <c r="K259" s="268">
        <v>92.10526315789474</v>
      </c>
      <c r="L259" s="268">
        <v>80.555555555555557</v>
      </c>
      <c r="M259" s="268">
        <v>94.117647058823536</v>
      </c>
      <c r="N259" s="314">
        <v>71.428571428571431</v>
      </c>
      <c r="O259" s="269">
        <v>74.285714285714292</v>
      </c>
      <c r="P259" s="267">
        <v>80</v>
      </c>
      <c r="Q259" s="268">
        <v>88.095238095238102</v>
      </c>
      <c r="R259" s="268">
        <v>94.915254237288138</v>
      </c>
      <c r="S259" s="268">
        <v>94.444444444444443</v>
      </c>
      <c r="T259" s="268">
        <v>86.486486486486484</v>
      </c>
      <c r="U259" s="268">
        <v>88.333333333333329</v>
      </c>
      <c r="V259" s="268">
        <v>87.5</v>
      </c>
      <c r="W259" s="268">
        <v>93.333333333333329</v>
      </c>
      <c r="X259" s="268">
        <v>83.018867924528308</v>
      </c>
      <c r="Y259" s="270">
        <v>87.156970362239292</v>
      </c>
      <c r="AA259" s="227"/>
    </row>
    <row r="260" spans="1:29" s="415" customFormat="1" x14ac:dyDescent="0.2">
      <c r="A260" s="250" t="s">
        <v>8</v>
      </c>
      <c r="B260" s="271">
        <v>8.4529284214154482E-2</v>
      </c>
      <c r="C260" s="272">
        <v>5.8548573612879545E-2</v>
      </c>
      <c r="D260" s="272">
        <v>4.9502437320527719E-2</v>
      </c>
      <c r="E260" s="272">
        <v>4.6097901885767269E-2</v>
      </c>
      <c r="F260" s="272">
        <v>6.3243549135378344E-2</v>
      </c>
      <c r="G260" s="272">
        <v>5.8106739430184434E-2</v>
      </c>
      <c r="H260" s="272">
        <v>5.4530652918654977E-2</v>
      </c>
      <c r="I260" s="272">
        <v>6.2353038617442652E-2</v>
      </c>
      <c r="J260" s="272">
        <v>6.0300189405676621E-2</v>
      </c>
      <c r="K260" s="272">
        <v>5.7343690020840839E-2</v>
      </c>
      <c r="L260" s="272">
        <v>6.679943697691379E-2</v>
      </c>
      <c r="M260" s="272">
        <v>5.5165055033777263E-2</v>
      </c>
      <c r="N260" s="317">
        <v>7.583196854125171E-2</v>
      </c>
      <c r="O260" s="273">
        <v>8.3920625049450651E-2</v>
      </c>
      <c r="P260" s="271">
        <v>8.8094400556834249E-2</v>
      </c>
      <c r="Q260" s="272">
        <v>6.5656086514943493E-2</v>
      </c>
      <c r="R260" s="272">
        <v>5.4954703620261787E-2</v>
      </c>
      <c r="S260" s="272">
        <v>5.2034233872166352E-2</v>
      </c>
      <c r="T260" s="272">
        <v>7.1684970974066203E-2</v>
      </c>
      <c r="U260" s="272">
        <v>6.1751078782501925E-2</v>
      </c>
      <c r="V260" s="272">
        <v>6.0202050244994983E-2</v>
      </c>
      <c r="W260" s="272">
        <v>5.32378562609453E-2</v>
      </c>
      <c r="X260" s="272">
        <v>7.5016315657926366E-2</v>
      </c>
      <c r="Y260" s="274">
        <v>6.6003264927516625E-2</v>
      </c>
      <c r="AA260" s="227"/>
    </row>
    <row r="261" spans="1:29" s="415" customFormat="1" x14ac:dyDescent="0.2">
      <c r="A261" s="262" t="s">
        <v>1</v>
      </c>
      <c r="B261" s="275">
        <f>B258/B257*100-100</f>
        <v>1.0752688172043037</v>
      </c>
      <c r="C261" s="276">
        <f t="shared" ref="C261:E261" si="102">C258/C257*100-100</f>
        <v>1.0330578512396613</v>
      </c>
      <c r="D261" s="276">
        <f t="shared" si="102"/>
        <v>0.86580086580086402</v>
      </c>
      <c r="E261" s="276">
        <f t="shared" si="102"/>
        <v>4.9494949494949481</v>
      </c>
      <c r="F261" s="276">
        <f>F258/F257*100-100</f>
        <v>1.1111111111111143</v>
      </c>
      <c r="G261" s="276">
        <f t="shared" ref="G261:O261" si="103">G258/G257*100-100</f>
        <v>2.3232323232323324</v>
      </c>
      <c r="H261" s="276">
        <f t="shared" si="103"/>
        <v>2.2533022533022518</v>
      </c>
      <c r="I261" s="276">
        <f t="shared" si="103"/>
        <v>2.3737373737373844</v>
      </c>
      <c r="J261" s="276">
        <f t="shared" si="103"/>
        <v>2.9239766081871323</v>
      </c>
      <c r="K261" s="276">
        <f t="shared" si="103"/>
        <v>4.8112706007442654</v>
      </c>
      <c r="L261" s="276">
        <f t="shared" si="103"/>
        <v>0.57519640852974874</v>
      </c>
      <c r="M261" s="276">
        <f t="shared" si="103"/>
        <v>4.1443850267379787</v>
      </c>
      <c r="N261" s="276">
        <f t="shared" si="103"/>
        <v>0.15873015873015106</v>
      </c>
      <c r="O261" s="277">
        <f t="shared" si="103"/>
        <v>4.4444444444444571</v>
      </c>
      <c r="P261" s="275">
        <f>P258/P257*100-100</f>
        <v>3.3585858585858546</v>
      </c>
      <c r="Q261" s="276">
        <f t="shared" ref="Q261:Y261" si="104">Q258/Q257*100-100</f>
        <v>-3.0784030784030847</v>
      </c>
      <c r="R261" s="276">
        <f t="shared" si="104"/>
        <v>1.5921931176168442</v>
      </c>
      <c r="S261" s="276">
        <f t="shared" si="104"/>
        <v>1.0802469135802397</v>
      </c>
      <c r="T261" s="276">
        <f t="shared" si="104"/>
        <v>0.1092001092001027</v>
      </c>
      <c r="U261" s="276">
        <f t="shared" si="104"/>
        <v>1.7424242424242351</v>
      </c>
      <c r="V261" s="276">
        <f t="shared" si="104"/>
        <v>0.79966329966329397</v>
      </c>
      <c r="W261" s="276">
        <f t="shared" si="104"/>
        <v>3.209876543209873</v>
      </c>
      <c r="X261" s="276">
        <f t="shared" si="104"/>
        <v>4.7169811320754604</v>
      </c>
      <c r="Y261" s="278">
        <f t="shared" si="104"/>
        <v>1.8954639701072296</v>
      </c>
      <c r="AA261" s="227"/>
    </row>
    <row r="262" spans="1:29" s="415" customFormat="1" ht="13.5" thickBot="1" x14ac:dyDescent="0.25">
      <c r="A262" s="279" t="s">
        <v>27</v>
      </c>
      <c r="B262" s="280">
        <f>B258-B244</f>
        <v>220.91995221027469</v>
      </c>
      <c r="C262" s="281">
        <f t="shared" ref="C262:Y262" si="105">C258-C244</f>
        <v>206.26849894291763</v>
      </c>
      <c r="D262" s="281">
        <f t="shared" si="105"/>
        <v>151.70426065162906</v>
      </c>
      <c r="E262" s="281">
        <f t="shared" si="105"/>
        <v>214.92307692307691</v>
      </c>
      <c r="F262" s="281">
        <f t="shared" si="105"/>
        <v>172</v>
      </c>
      <c r="G262" s="281">
        <f t="shared" si="105"/>
        <v>171.64102564102564</v>
      </c>
      <c r="H262" s="281">
        <f t="shared" si="105"/>
        <v>142.61538461538453</v>
      </c>
      <c r="I262" s="281">
        <f t="shared" si="105"/>
        <v>149.19512195121956</v>
      </c>
      <c r="J262" s="281">
        <f t="shared" si="105"/>
        <v>187.8947368421052</v>
      </c>
      <c r="K262" s="281">
        <f t="shared" si="105"/>
        <v>187.946084724005</v>
      </c>
      <c r="L262" s="281">
        <f t="shared" si="105"/>
        <v>118.53174603174602</v>
      </c>
      <c r="M262" s="281">
        <f t="shared" si="105"/>
        <v>102.05882352941171</v>
      </c>
      <c r="N262" s="281">
        <f t="shared" si="105"/>
        <v>137.55462184873954</v>
      </c>
      <c r="O262" s="282">
        <f t="shared" si="105"/>
        <v>149.21212121212125</v>
      </c>
      <c r="P262" s="280">
        <f t="shared" si="105"/>
        <v>258.88095238095229</v>
      </c>
      <c r="Q262" s="281">
        <f t="shared" si="105"/>
        <v>131.81357649442748</v>
      </c>
      <c r="R262" s="281">
        <f t="shared" si="105"/>
        <v>202.43451463790461</v>
      </c>
      <c r="S262" s="281">
        <f t="shared" si="105"/>
        <v>161.13888888888891</v>
      </c>
      <c r="T262" s="281">
        <f t="shared" si="105"/>
        <v>140.36729036729025</v>
      </c>
      <c r="U262" s="281">
        <f t="shared" si="105"/>
        <v>179.9098360655737</v>
      </c>
      <c r="V262" s="281">
        <f t="shared" si="105"/>
        <v>185.43333333333317</v>
      </c>
      <c r="W262" s="281">
        <f t="shared" si="105"/>
        <v>166.53427895981099</v>
      </c>
      <c r="X262" s="281">
        <f t="shared" si="105"/>
        <v>174.12349914236688</v>
      </c>
      <c r="Y262" s="283">
        <f t="shared" si="105"/>
        <v>168.21871119828688</v>
      </c>
      <c r="AA262" s="227"/>
      <c r="AC262" s="356" t="s">
        <v>107</v>
      </c>
    </row>
    <row r="263" spans="1:29" s="415" customFormat="1" x14ac:dyDescent="0.2">
      <c r="A263" s="284" t="s">
        <v>51</v>
      </c>
      <c r="B263" s="285">
        <v>351</v>
      </c>
      <c r="C263" s="286">
        <v>607</v>
      </c>
      <c r="D263" s="286">
        <v>754</v>
      </c>
      <c r="E263" s="286">
        <v>203</v>
      </c>
      <c r="F263" s="286">
        <v>522</v>
      </c>
      <c r="G263" s="286">
        <v>521</v>
      </c>
      <c r="H263" s="286">
        <v>525</v>
      </c>
      <c r="I263" s="286">
        <v>524</v>
      </c>
      <c r="J263" s="286">
        <v>497</v>
      </c>
      <c r="K263" s="286">
        <v>496</v>
      </c>
      <c r="L263" s="286">
        <v>463</v>
      </c>
      <c r="M263" s="286">
        <v>464</v>
      </c>
      <c r="N263" s="391">
        <v>429</v>
      </c>
      <c r="O263" s="287">
        <v>428</v>
      </c>
      <c r="P263" s="285">
        <v>233</v>
      </c>
      <c r="Q263" s="286">
        <v>567</v>
      </c>
      <c r="R263" s="286">
        <v>749</v>
      </c>
      <c r="S263" s="286">
        <v>514</v>
      </c>
      <c r="T263" s="286">
        <v>516</v>
      </c>
      <c r="U263" s="286">
        <v>833</v>
      </c>
      <c r="V263" s="286">
        <v>639</v>
      </c>
      <c r="W263" s="286">
        <v>581</v>
      </c>
      <c r="X263" s="286">
        <v>734</v>
      </c>
      <c r="Y263" s="288">
        <f>SUM(B263:X263)</f>
        <v>12150</v>
      </c>
      <c r="Z263" s="227" t="s">
        <v>56</v>
      </c>
      <c r="AA263" s="289">
        <f>Y249-Y263</f>
        <v>78</v>
      </c>
      <c r="AB263" s="290">
        <f>AA263/Y249</f>
        <v>6.3788027477919527E-3</v>
      </c>
      <c r="AC263" s="356" t="s">
        <v>106</v>
      </c>
    </row>
    <row r="264" spans="1:29" s="415" customFormat="1" x14ac:dyDescent="0.2">
      <c r="A264" s="291" t="s">
        <v>28</v>
      </c>
      <c r="B264" s="244">
        <v>93.5</v>
      </c>
      <c r="C264" s="242">
        <v>92</v>
      </c>
      <c r="D264" s="242">
        <v>91</v>
      </c>
      <c r="E264" s="242">
        <v>90.5</v>
      </c>
      <c r="F264" s="242">
        <v>91</v>
      </c>
      <c r="G264" s="242">
        <v>90</v>
      </c>
      <c r="H264" s="242">
        <v>89</v>
      </c>
      <c r="I264" s="242">
        <v>89</v>
      </c>
      <c r="J264" s="242">
        <v>89.5</v>
      </c>
      <c r="K264" s="242">
        <v>88</v>
      </c>
      <c r="L264" s="242">
        <v>89</v>
      </c>
      <c r="M264" s="242">
        <v>88</v>
      </c>
      <c r="N264" s="392">
        <v>88.5</v>
      </c>
      <c r="O264" s="245">
        <v>87.5</v>
      </c>
      <c r="P264" s="244">
        <v>94.5</v>
      </c>
      <c r="Q264" s="242">
        <v>94</v>
      </c>
      <c r="R264" s="242">
        <v>92</v>
      </c>
      <c r="S264" s="242">
        <v>91</v>
      </c>
      <c r="T264" s="242">
        <v>90.5</v>
      </c>
      <c r="U264" s="242">
        <v>90</v>
      </c>
      <c r="V264" s="242">
        <v>89</v>
      </c>
      <c r="W264" s="242">
        <v>87.5</v>
      </c>
      <c r="X264" s="242">
        <v>87.5</v>
      </c>
      <c r="Y264" s="235"/>
      <c r="Z264" s="227" t="s">
        <v>57</v>
      </c>
      <c r="AA264" s="227">
        <v>83.46</v>
      </c>
    </row>
    <row r="265" spans="1:29" s="415" customFormat="1" ht="13.5" thickBot="1" x14ac:dyDescent="0.25">
      <c r="A265" s="292" t="s">
        <v>26</v>
      </c>
      <c r="B265" s="246">
        <f>B264-B250</f>
        <v>7</v>
      </c>
      <c r="C265" s="243">
        <f t="shared" ref="C265:X265" si="106">C264-C250</f>
        <v>7</v>
      </c>
      <c r="D265" s="243">
        <f t="shared" si="106"/>
        <v>7</v>
      </c>
      <c r="E265" s="243">
        <f t="shared" si="106"/>
        <v>7</v>
      </c>
      <c r="F265" s="243">
        <f t="shared" si="106"/>
        <v>7</v>
      </c>
      <c r="G265" s="243">
        <f t="shared" si="106"/>
        <v>7</v>
      </c>
      <c r="H265" s="243">
        <f t="shared" si="106"/>
        <v>7</v>
      </c>
      <c r="I265" s="243">
        <f t="shared" si="106"/>
        <v>7</v>
      </c>
      <c r="J265" s="243">
        <f t="shared" si="106"/>
        <v>7</v>
      </c>
      <c r="K265" s="243">
        <f t="shared" si="106"/>
        <v>7</v>
      </c>
      <c r="L265" s="243">
        <f t="shared" si="106"/>
        <v>7.5</v>
      </c>
      <c r="M265" s="243">
        <f t="shared" si="106"/>
        <v>7</v>
      </c>
      <c r="N265" s="243">
        <f t="shared" si="106"/>
        <v>7.5</v>
      </c>
      <c r="O265" s="247">
        <f t="shared" si="106"/>
        <v>7</v>
      </c>
      <c r="P265" s="246">
        <f t="shared" si="106"/>
        <v>7</v>
      </c>
      <c r="Q265" s="243">
        <f t="shared" si="106"/>
        <v>7.5</v>
      </c>
      <c r="R265" s="243">
        <f t="shared" si="106"/>
        <v>7</v>
      </c>
      <c r="S265" s="243">
        <f t="shared" si="106"/>
        <v>7.5</v>
      </c>
      <c r="T265" s="243">
        <f t="shared" si="106"/>
        <v>7.5</v>
      </c>
      <c r="U265" s="243">
        <f t="shared" si="106"/>
        <v>7</v>
      </c>
      <c r="V265" s="243">
        <f t="shared" si="106"/>
        <v>7</v>
      </c>
      <c r="W265" s="243">
        <f t="shared" si="106"/>
        <v>7</v>
      </c>
      <c r="X265" s="243">
        <f t="shared" si="106"/>
        <v>7</v>
      </c>
      <c r="Y265" s="236"/>
      <c r="Z265" s="227" t="s">
        <v>26</v>
      </c>
      <c r="AA265" s="362">
        <f>AA264-AA250</f>
        <v>7.8299999999999983</v>
      </c>
    </row>
    <row r="266" spans="1:29" x14ac:dyDescent="0.2">
      <c r="E266" s="239" t="s">
        <v>65</v>
      </c>
      <c r="L266" s="239">
        <v>89</v>
      </c>
      <c r="M266" s="239" t="s">
        <v>65</v>
      </c>
      <c r="N266" s="239" t="s">
        <v>65</v>
      </c>
      <c r="Q266" s="239" t="s">
        <v>65</v>
      </c>
      <c r="S266" s="239">
        <v>91</v>
      </c>
      <c r="T266" s="239">
        <v>90.5</v>
      </c>
    </row>
    <row r="267" spans="1:29" x14ac:dyDescent="0.2">
      <c r="N267" s="239">
        <v>88.5</v>
      </c>
      <c r="Q267" s="239">
        <v>94</v>
      </c>
    </row>
    <row r="268" spans="1:29" s="435" customFormat="1" x14ac:dyDescent="0.2"/>
    <row r="269" spans="1:29" s="417" customFormat="1" ht="13.5" thickBot="1" x14ac:dyDescent="0.25">
      <c r="B269" s="417">
        <v>93.5</v>
      </c>
      <c r="C269" s="417">
        <v>92</v>
      </c>
      <c r="D269" s="417">
        <v>91</v>
      </c>
      <c r="E269" s="417">
        <v>91</v>
      </c>
      <c r="F269" s="417">
        <v>90</v>
      </c>
      <c r="G269" s="417">
        <v>89.5</v>
      </c>
      <c r="H269" s="417">
        <v>89</v>
      </c>
      <c r="I269" s="417">
        <v>89</v>
      </c>
      <c r="J269" s="417">
        <v>88.5</v>
      </c>
      <c r="K269" s="417">
        <v>88</v>
      </c>
      <c r="L269" s="417">
        <v>87.5</v>
      </c>
      <c r="M269" s="417">
        <v>94.5</v>
      </c>
      <c r="N269" s="417">
        <v>94</v>
      </c>
      <c r="O269" s="417">
        <v>92</v>
      </c>
      <c r="P269" s="417">
        <v>91</v>
      </c>
      <c r="Q269" s="417">
        <v>90</v>
      </c>
      <c r="R269" s="417">
        <v>89</v>
      </c>
      <c r="S269" s="417">
        <v>87.5</v>
      </c>
      <c r="T269" s="417">
        <v>87.5</v>
      </c>
    </row>
    <row r="270" spans="1:29" s="416" customFormat="1" ht="13.5" thickBot="1" x14ac:dyDescent="0.25">
      <c r="A270" s="300" t="s">
        <v>109</v>
      </c>
      <c r="B270" s="468" t="s">
        <v>110</v>
      </c>
      <c r="C270" s="469"/>
      <c r="D270" s="470"/>
      <c r="E270" s="468" t="s">
        <v>111</v>
      </c>
      <c r="F270" s="469"/>
      <c r="G270" s="469"/>
      <c r="H270" s="469"/>
      <c r="I270" s="469"/>
      <c r="J270" s="469"/>
      <c r="K270" s="469"/>
      <c r="L270" s="470"/>
      <c r="M270" s="468" t="s">
        <v>53</v>
      </c>
      <c r="N270" s="469"/>
      <c r="O270" s="469"/>
      <c r="P270" s="469"/>
      <c r="Q270" s="469"/>
      <c r="R270" s="469"/>
      <c r="S270" s="469"/>
      <c r="T270" s="470"/>
      <c r="U270" s="329" t="s">
        <v>55</v>
      </c>
      <c r="Y270" s="416" t="s">
        <v>54</v>
      </c>
      <c r="Z270" s="416" t="s">
        <v>28</v>
      </c>
    </row>
    <row r="271" spans="1:29" s="416" customFormat="1" x14ac:dyDescent="0.2">
      <c r="A271" s="226" t="s">
        <v>54</v>
      </c>
      <c r="B271" s="251">
        <v>1</v>
      </c>
      <c r="C271" s="252">
        <v>2</v>
      </c>
      <c r="D271" s="432">
        <v>3</v>
      </c>
      <c r="E271" s="251">
        <v>4</v>
      </c>
      <c r="F271" s="252">
        <v>5</v>
      </c>
      <c r="G271" s="252">
        <v>6</v>
      </c>
      <c r="H271" s="252">
        <v>7</v>
      </c>
      <c r="I271" s="252">
        <v>8</v>
      </c>
      <c r="J271" s="252">
        <v>9</v>
      </c>
      <c r="K271" s="252">
        <v>10</v>
      </c>
      <c r="L271" s="432">
        <v>11</v>
      </c>
      <c r="M271" s="251">
        <v>12</v>
      </c>
      <c r="N271" s="252">
        <v>13</v>
      </c>
      <c r="O271" s="252">
        <v>14</v>
      </c>
      <c r="P271" s="252">
        <v>1</v>
      </c>
      <c r="Q271" s="252">
        <v>2</v>
      </c>
      <c r="R271" s="252">
        <v>3</v>
      </c>
      <c r="S271" s="252">
        <v>4</v>
      </c>
      <c r="T271" s="432">
        <v>5</v>
      </c>
      <c r="U271" s="418"/>
      <c r="Y271" s="416">
        <v>1</v>
      </c>
      <c r="Z271" s="416">
        <v>98.5</v>
      </c>
      <c r="AA271" s="416">
        <v>100.5</v>
      </c>
    </row>
    <row r="272" spans="1:29" s="416" customFormat="1" x14ac:dyDescent="0.2">
      <c r="A272" s="226" t="s">
        <v>2</v>
      </c>
      <c r="B272" s="254">
        <v>1</v>
      </c>
      <c r="C272" s="349">
        <v>2</v>
      </c>
      <c r="D272" s="431">
        <v>3</v>
      </c>
      <c r="E272" s="254">
        <v>1</v>
      </c>
      <c r="F272" s="349">
        <v>2</v>
      </c>
      <c r="G272" s="255">
        <v>3</v>
      </c>
      <c r="H272" s="256">
        <v>4</v>
      </c>
      <c r="I272" s="255">
        <v>5</v>
      </c>
      <c r="J272" s="393">
        <v>6</v>
      </c>
      <c r="K272" s="394">
        <v>7</v>
      </c>
      <c r="L272" s="405">
        <v>8</v>
      </c>
      <c r="M272" s="254">
        <v>1</v>
      </c>
      <c r="N272" s="349">
        <v>2</v>
      </c>
      <c r="O272" s="255">
        <v>3</v>
      </c>
      <c r="P272" s="256">
        <v>4</v>
      </c>
      <c r="Q272" s="255">
        <v>5</v>
      </c>
      <c r="R272" s="393">
        <v>6</v>
      </c>
      <c r="S272" s="394">
        <v>7</v>
      </c>
      <c r="T272" s="405">
        <v>8</v>
      </c>
      <c r="U272" s="419" t="s">
        <v>0</v>
      </c>
      <c r="Y272" s="416">
        <v>2</v>
      </c>
      <c r="Z272" s="416">
        <v>98</v>
      </c>
      <c r="AA272" s="416">
        <v>99</v>
      </c>
    </row>
    <row r="273" spans="1:30" s="416" customFormat="1" x14ac:dyDescent="0.2">
      <c r="A273" s="307" t="s">
        <v>3</v>
      </c>
      <c r="B273" s="258">
        <v>2130</v>
      </c>
      <c r="C273" s="259">
        <v>2130</v>
      </c>
      <c r="D273" s="260">
        <v>2130</v>
      </c>
      <c r="E273" s="258">
        <v>2130</v>
      </c>
      <c r="F273" s="259">
        <v>2130</v>
      </c>
      <c r="G273" s="259">
        <v>2130</v>
      </c>
      <c r="H273" s="259">
        <v>2130</v>
      </c>
      <c r="I273" s="259">
        <v>2130</v>
      </c>
      <c r="J273" s="259">
        <v>2130</v>
      </c>
      <c r="K273" s="259">
        <v>2130</v>
      </c>
      <c r="L273" s="260">
        <v>2130</v>
      </c>
      <c r="M273" s="258">
        <v>2130</v>
      </c>
      <c r="N273" s="259">
        <v>2130</v>
      </c>
      <c r="O273" s="259">
        <v>2130</v>
      </c>
      <c r="P273" s="259">
        <v>2130</v>
      </c>
      <c r="Q273" s="259">
        <v>2130</v>
      </c>
      <c r="R273" s="259">
        <v>2130</v>
      </c>
      <c r="S273" s="259">
        <v>2130</v>
      </c>
      <c r="T273" s="260">
        <v>2130</v>
      </c>
      <c r="U273" s="420">
        <v>2130</v>
      </c>
      <c r="Y273" s="416">
        <v>3</v>
      </c>
      <c r="Z273" s="416">
        <v>97.5</v>
      </c>
      <c r="AA273" s="416">
        <v>98</v>
      </c>
    </row>
    <row r="274" spans="1:30" s="416" customFormat="1" x14ac:dyDescent="0.2">
      <c r="A274" s="310" t="s">
        <v>6</v>
      </c>
      <c r="B274" s="263">
        <v>2149.1666666666665</v>
      </c>
      <c r="C274" s="264">
        <v>2110.8510638297871</v>
      </c>
      <c r="D274" s="265">
        <v>2179.6363636363635</v>
      </c>
      <c r="E274" s="263">
        <v>1935.7142857142858</v>
      </c>
      <c r="F274" s="264">
        <v>2043.5185185185185</v>
      </c>
      <c r="G274" s="264">
        <v>2115.6666666666665</v>
      </c>
      <c r="H274" s="264">
        <v>2184.9253731343283</v>
      </c>
      <c r="I274" s="264">
        <v>2217.6363636363635</v>
      </c>
      <c r="J274" s="264">
        <v>2264</v>
      </c>
      <c r="K274" s="264">
        <v>2343.3333333333335</v>
      </c>
      <c r="L274" s="265">
        <v>2408</v>
      </c>
      <c r="M274" s="263">
        <v>1970.3703703703704</v>
      </c>
      <c r="N274" s="264">
        <v>2054.6</v>
      </c>
      <c r="O274" s="264">
        <v>2127.68115942029</v>
      </c>
      <c r="P274" s="264">
        <v>2191.7543859649122</v>
      </c>
      <c r="Q274" s="264">
        <v>2237.7358490566039</v>
      </c>
      <c r="R274" s="264">
        <v>2270.6896551724139</v>
      </c>
      <c r="S274" s="264">
        <v>2341.3157894736842</v>
      </c>
      <c r="T274" s="265">
        <v>2423.3928571428573</v>
      </c>
      <c r="U274" s="421">
        <v>2197.6677667766776</v>
      </c>
      <c r="Y274" s="416">
        <v>4</v>
      </c>
      <c r="Z274" s="416">
        <v>97</v>
      </c>
    </row>
    <row r="275" spans="1:30" s="416" customFormat="1" x14ac:dyDescent="0.2">
      <c r="A275" s="226" t="s">
        <v>7</v>
      </c>
      <c r="B275" s="267">
        <v>62.5</v>
      </c>
      <c r="C275" s="268">
        <v>95.744680851063833</v>
      </c>
      <c r="D275" s="269">
        <v>87.272727272727266</v>
      </c>
      <c r="E275" s="267">
        <v>100</v>
      </c>
      <c r="F275" s="268">
        <v>100</v>
      </c>
      <c r="G275" s="268">
        <v>100</v>
      </c>
      <c r="H275" s="268">
        <v>100</v>
      </c>
      <c r="I275" s="268">
        <v>100</v>
      </c>
      <c r="J275" s="268">
        <v>100</v>
      </c>
      <c r="K275" s="268">
        <v>100</v>
      </c>
      <c r="L275" s="269">
        <v>97.142857142857139</v>
      </c>
      <c r="M275" s="267">
        <v>100</v>
      </c>
      <c r="N275" s="268">
        <v>100</v>
      </c>
      <c r="O275" s="268">
        <v>100</v>
      </c>
      <c r="P275" s="268">
        <v>100</v>
      </c>
      <c r="Q275" s="268">
        <v>100</v>
      </c>
      <c r="R275" s="268">
        <v>100</v>
      </c>
      <c r="S275" s="268">
        <v>100</v>
      </c>
      <c r="T275" s="269">
        <v>100</v>
      </c>
      <c r="U275" s="422">
        <v>90.099009900990097</v>
      </c>
      <c r="W275" s="227"/>
    </row>
    <row r="276" spans="1:30" s="416" customFormat="1" x14ac:dyDescent="0.2">
      <c r="A276" s="226" t="s">
        <v>8</v>
      </c>
      <c r="B276" s="271">
        <v>8.9147286657016725E-2</v>
      </c>
      <c r="C276" s="272">
        <v>5.7416030408025578E-2</v>
      </c>
      <c r="D276" s="273">
        <v>6.0796219711003435E-2</v>
      </c>
      <c r="E276" s="271">
        <v>4.2899753887331957E-2</v>
      </c>
      <c r="F276" s="272">
        <v>2.5879643150807569E-2</v>
      </c>
      <c r="G276" s="272">
        <v>2.392083784398473E-2</v>
      </c>
      <c r="H276" s="272">
        <v>2.397656106432295E-2</v>
      </c>
      <c r="I276" s="272">
        <v>1.6086248708282524E-2</v>
      </c>
      <c r="J276" s="272">
        <v>2.0001893636916013E-2</v>
      </c>
      <c r="K276" s="272">
        <v>1.646633983327201E-2</v>
      </c>
      <c r="L276" s="273">
        <v>3.0139972030924583E-2</v>
      </c>
      <c r="M276" s="271">
        <v>4.1126341879408057E-2</v>
      </c>
      <c r="N276" s="272">
        <v>2.5462287674956154E-2</v>
      </c>
      <c r="O276" s="272">
        <v>2.1532608834017707E-2</v>
      </c>
      <c r="P276" s="272">
        <v>1.8785140846823662E-2</v>
      </c>
      <c r="Q276" s="272">
        <v>1.8570814343654065E-2</v>
      </c>
      <c r="R276" s="272">
        <v>2.1819316696322883E-2</v>
      </c>
      <c r="S276" s="272">
        <v>1.7912145935719017E-2</v>
      </c>
      <c r="T276" s="273">
        <v>3.4003203423742814E-2</v>
      </c>
      <c r="U276" s="423">
        <v>6.2905211370802377E-2</v>
      </c>
      <c r="W276" s="227"/>
    </row>
    <row r="277" spans="1:30" s="416" customFormat="1" x14ac:dyDescent="0.2">
      <c r="A277" s="310" t="s">
        <v>1</v>
      </c>
      <c r="B277" s="275">
        <f>B274/B273*100-100</f>
        <v>0.89984350547729264</v>
      </c>
      <c r="C277" s="276">
        <f t="shared" ref="C277:E277" si="107">C274/C273*100-100</f>
        <v>-0.89901108780343009</v>
      </c>
      <c r="D277" s="277">
        <f t="shared" si="107"/>
        <v>2.3303457106273981</v>
      </c>
      <c r="E277" s="275">
        <f t="shared" si="107"/>
        <v>-9.1213950368879892</v>
      </c>
      <c r="F277" s="276">
        <f>F274/F273*100-100</f>
        <v>-4.0601634498348034</v>
      </c>
      <c r="G277" s="276">
        <f t="shared" ref="G277:O277" si="108">G274/G273*100-100</f>
        <v>-0.67292644757434061</v>
      </c>
      <c r="H277" s="276">
        <f t="shared" si="108"/>
        <v>2.5786560156961542</v>
      </c>
      <c r="I277" s="276">
        <f t="shared" si="108"/>
        <v>4.1143832693128388</v>
      </c>
      <c r="J277" s="276">
        <f t="shared" si="108"/>
        <v>6.2910798122065756</v>
      </c>
      <c r="K277" s="276">
        <f t="shared" si="108"/>
        <v>10.015649452269187</v>
      </c>
      <c r="L277" s="277">
        <f t="shared" si="108"/>
        <v>13.051643192488257</v>
      </c>
      <c r="M277" s="275">
        <f t="shared" si="108"/>
        <v>-7.4943488089027994</v>
      </c>
      <c r="N277" s="276">
        <f t="shared" si="108"/>
        <v>-3.5399061032863983</v>
      </c>
      <c r="O277" s="276">
        <f t="shared" si="108"/>
        <v>-0.10886575491596773</v>
      </c>
      <c r="P277" s="276">
        <f>P274/P273*100-100</f>
        <v>2.8992669467095027</v>
      </c>
      <c r="Q277" s="276">
        <f t="shared" ref="Q277:U277" si="109">Q274/Q273*100-100</f>
        <v>5.058021082469665</v>
      </c>
      <c r="R277" s="276">
        <f t="shared" si="109"/>
        <v>6.6051481301602877</v>
      </c>
      <c r="S277" s="276">
        <f t="shared" si="109"/>
        <v>9.9209290832715595</v>
      </c>
      <c r="T277" s="277">
        <f t="shared" si="109"/>
        <v>13.774312541918192</v>
      </c>
      <c r="U277" s="424">
        <f t="shared" si="109"/>
        <v>3.1768904589989404</v>
      </c>
      <c r="W277" s="227"/>
      <c r="Y277" s="434" t="s">
        <v>113</v>
      </c>
    </row>
    <row r="278" spans="1:30" s="416" customFormat="1" ht="13.5" thickBot="1" x14ac:dyDescent="0.25">
      <c r="A278" s="429" t="s">
        <v>27</v>
      </c>
      <c r="B278" s="280">
        <f t="shared" ref="B278:T278" si="110">B274-B258</f>
        <v>147.87634408602139</v>
      </c>
      <c r="C278" s="281">
        <f t="shared" si="110"/>
        <v>110.39651837524161</v>
      </c>
      <c r="D278" s="282">
        <f t="shared" si="110"/>
        <v>182.4935064935064</v>
      </c>
      <c r="E278" s="280">
        <f t="shared" si="110"/>
        <v>-142.28571428571422</v>
      </c>
      <c r="F278" s="281">
        <f t="shared" si="110"/>
        <v>41.518518518518476</v>
      </c>
      <c r="G278" s="281">
        <f t="shared" si="110"/>
        <v>89.666666666666515</v>
      </c>
      <c r="H278" s="281">
        <f t="shared" si="110"/>
        <v>160.30998851894378</v>
      </c>
      <c r="I278" s="281">
        <f t="shared" si="110"/>
        <v>190.63636363636351</v>
      </c>
      <c r="J278" s="281">
        <f t="shared" si="110"/>
        <v>226.1052631578948</v>
      </c>
      <c r="K278" s="281">
        <f t="shared" si="110"/>
        <v>268.07017543859683</v>
      </c>
      <c r="L278" s="282">
        <f t="shared" si="110"/>
        <v>416.61111111111109</v>
      </c>
      <c r="M278" s="280">
        <f t="shared" si="110"/>
        <v>-91.688453159041273</v>
      </c>
      <c r="N278" s="281">
        <f t="shared" si="110"/>
        <v>71.457142857142799</v>
      </c>
      <c r="O278" s="281">
        <f t="shared" si="110"/>
        <v>59.681159420289987</v>
      </c>
      <c r="P278" s="281">
        <f t="shared" si="110"/>
        <v>145.25438596491222</v>
      </c>
      <c r="Q278" s="281">
        <f t="shared" si="110"/>
        <v>318.68823000898487</v>
      </c>
      <c r="R278" s="281">
        <f t="shared" si="110"/>
        <v>259.16423144360033</v>
      </c>
      <c r="S278" s="281">
        <f t="shared" si="110"/>
        <v>339.92690058479525</v>
      </c>
      <c r="T278" s="282">
        <f t="shared" si="110"/>
        <v>441.23069498069526</v>
      </c>
      <c r="U278" s="425">
        <f>U274-Y258</f>
        <v>180.13758016855468</v>
      </c>
      <c r="W278" s="227"/>
      <c r="Y278" s="433" t="s">
        <v>112</v>
      </c>
    </row>
    <row r="279" spans="1:30" s="416" customFormat="1" x14ac:dyDescent="0.2">
      <c r="A279" s="430" t="s">
        <v>51</v>
      </c>
      <c r="B279" s="285"/>
      <c r="C279" s="286"/>
      <c r="D279" s="287"/>
      <c r="E279" s="285"/>
      <c r="F279" s="286"/>
      <c r="G279" s="286"/>
      <c r="H279" s="286"/>
      <c r="I279" s="286"/>
      <c r="J279" s="286"/>
      <c r="K279" s="286"/>
      <c r="L279" s="287"/>
      <c r="M279" s="285"/>
      <c r="N279" s="286"/>
      <c r="O279" s="286"/>
      <c r="P279" s="286"/>
      <c r="Q279" s="286"/>
      <c r="R279" s="286"/>
      <c r="S279" s="286"/>
      <c r="T279" s="287"/>
      <c r="U279" s="426">
        <v>12126</v>
      </c>
      <c r="V279" s="227" t="s">
        <v>56</v>
      </c>
      <c r="W279" s="289">
        <f>Y263-U279</f>
        <v>24</v>
      </c>
      <c r="X279" s="290">
        <f>W279/Y263</f>
        <v>1.9753086419753087E-3</v>
      </c>
      <c r="Y279" s="356" t="s">
        <v>114</v>
      </c>
    </row>
    <row r="280" spans="1:30" s="416" customFormat="1" x14ac:dyDescent="0.2">
      <c r="A280" s="324" t="s">
        <v>28</v>
      </c>
      <c r="B280" s="244"/>
      <c r="C280" s="242"/>
      <c r="D280" s="245"/>
      <c r="E280" s="244">
        <v>98.5</v>
      </c>
      <c r="F280" s="242">
        <v>97.5</v>
      </c>
      <c r="G280" s="242">
        <v>96.5</v>
      </c>
      <c r="H280" s="242">
        <v>96</v>
      </c>
      <c r="I280" s="242">
        <v>95.5</v>
      </c>
      <c r="J280" s="242">
        <v>95</v>
      </c>
      <c r="K280" s="242">
        <v>94</v>
      </c>
      <c r="L280" s="245">
        <v>93.5</v>
      </c>
      <c r="M280" s="244">
        <v>102</v>
      </c>
      <c r="N280" s="242">
        <v>101.5</v>
      </c>
      <c r="O280" s="242">
        <v>99</v>
      </c>
      <c r="P280" s="242">
        <v>98</v>
      </c>
      <c r="Q280" s="242">
        <v>96.5</v>
      </c>
      <c r="R280" s="242">
        <v>95.5</v>
      </c>
      <c r="S280" s="242">
        <v>93.5</v>
      </c>
      <c r="T280" s="245">
        <v>93.5</v>
      </c>
      <c r="U280" s="427"/>
      <c r="V280" s="227" t="s">
        <v>57</v>
      </c>
      <c r="W280" s="227">
        <v>90.19</v>
      </c>
    </row>
    <row r="281" spans="1:30" s="416" customFormat="1" ht="13.5" thickBot="1" x14ac:dyDescent="0.25">
      <c r="A281" s="327" t="s">
        <v>26</v>
      </c>
      <c r="B281" s="246">
        <f>B280-B269</f>
        <v>-93.5</v>
      </c>
      <c r="C281" s="243">
        <f t="shared" ref="C281:T281" si="111">C280-C269</f>
        <v>-92</v>
      </c>
      <c r="D281" s="247">
        <f t="shared" si="111"/>
        <v>-91</v>
      </c>
      <c r="E281" s="246">
        <f t="shared" si="111"/>
        <v>7.5</v>
      </c>
      <c r="F281" s="243">
        <f t="shared" si="111"/>
        <v>7.5</v>
      </c>
      <c r="G281" s="243">
        <f t="shared" si="111"/>
        <v>7</v>
      </c>
      <c r="H281" s="243">
        <f t="shared" si="111"/>
        <v>7</v>
      </c>
      <c r="I281" s="243">
        <f t="shared" si="111"/>
        <v>6.5</v>
      </c>
      <c r="J281" s="243">
        <f t="shared" si="111"/>
        <v>6.5</v>
      </c>
      <c r="K281" s="243">
        <f t="shared" si="111"/>
        <v>6</v>
      </c>
      <c r="L281" s="247">
        <f t="shared" si="111"/>
        <v>6</v>
      </c>
      <c r="M281" s="246">
        <f t="shared" si="111"/>
        <v>7.5</v>
      </c>
      <c r="N281" s="243">
        <f t="shared" si="111"/>
        <v>7.5</v>
      </c>
      <c r="O281" s="243">
        <f t="shared" si="111"/>
        <v>7</v>
      </c>
      <c r="P281" s="243">
        <f t="shared" si="111"/>
        <v>7</v>
      </c>
      <c r="Q281" s="243">
        <f t="shared" si="111"/>
        <v>6.5</v>
      </c>
      <c r="R281" s="243">
        <f t="shared" si="111"/>
        <v>6.5</v>
      </c>
      <c r="S281" s="243">
        <f t="shared" si="111"/>
        <v>6</v>
      </c>
      <c r="T281" s="247">
        <f t="shared" si="111"/>
        <v>6</v>
      </c>
      <c r="U281" s="428"/>
      <c r="V281" s="227" t="s">
        <v>26</v>
      </c>
      <c r="W281" s="362">
        <f>W280-AA264</f>
        <v>6.730000000000004</v>
      </c>
    </row>
    <row r="282" spans="1:30" x14ac:dyDescent="0.2">
      <c r="B282" s="417"/>
      <c r="C282" s="417"/>
      <c r="D282" s="417"/>
      <c r="E282" s="417"/>
      <c r="F282" s="417">
        <v>97.5</v>
      </c>
      <c r="G282" s="417"/>
      <c r="H282" s="417"/>
      <c r="I282" s="417"/>
      <c r="J282" s="417"/>
      <c r="K282" s="417"/>
      <c r="L282" s="417"/>
      <c r="M282" s="239">
        <v>102</v>
      </c>
      <c r="N282" s="417">
        <v>101.5</v>
      </c>
      <c r="O282" s="417"/>
      <c r="P282" s="417">
        <v>98</v>
      </c>
      <c r="Q282" s="417"/>
      <c r="R282" s="417"/>
      <c r="S282" s="417"/>
      <c r="T282" s="417"/>
    </row>
    <row r="283" spans="1:30" x14ac:dyDescent="0.2">
      <c r="C283" s="435"/>
      <c r="D283" s="435"/>
      <c r="E283" s="435"/>
      <c r="F283" s="435"/>
      <c r="G283" s="435"/>
      <c r="H283" s="435"/>
      <c r="I283" s="435"/>
      <c r="J283" s="435"/>
      <c r="K283" s="435"/>
      <c r="L283" s="435"/>
      <c r="M283" s="435"/>
      <c r="N283" s="435"/>
      <c r="O283" s="435"/>
      <c r="P283" s="435"/>
      <c r="Q283" s="435"/>
      <c r="R283" s="435"/>
      <c r="S283" s="435"/>
      <c r="T283" s="435"/>
    </row>
    <row r="284" spans="1:30" s="436" customFormat="1" ht="13.5" thickBot="1" x14ac:dyDescent="0.25">
      <c r="B284" s="462"/>
      <c r="C284" s="436">
        <v>100.5</v>
      </c>
      <c r="D284" s="436">
        <v>99</v>
      </c>
      <c r="E284" s="436">
        <v>98</v>
      </c>
      <c r="F284" s="436">
        <v>97</v>
      </c>
      <c r="G284" s="436">
        <v>97.5</v>
      </c>
      <c r="H284" s="436">
        <v>96.5</v>
      </c>
      <c r="I284" s="436">
        <v>96</v>
      </c>
      <c r="J284" s="436">
        <v>95.5</v>
      </c>
      <c r="K284" s="436">
        <v>95</v>
      </c>
      <c r="L284" s="436">
        <v>94</v>
      </c>
      <c r="M284" s="436">
        <v>93.5</v>
      </c>
      <c r="N284" s="436">
        <v>102</v>
      </c>
      <c r="O284" s="436">
        <v>101.5</v>
      </c>
      <c r="P284" s="436">
        <v>99</v>
      </c>
      <c r="Q284" s="436">
        <v>98</v>
      </c>
      <c r="R284" s="436">
        <v>96.5</v>
      </c>
      <c r="S284" s="436">
        <v>95.5</v>
      </c>
      <c r="T284" s="436">
        <v>93.5</v>
      </c>
      <c r="U284" s="436">
        <v>93.5</v>
      </c>
    </row>
    <row r="285" spans="1:30" s="436" customFormat="1" ht="13.5" thickBot="1" x14ac:dyDescent="0.25">
      <c r="A285" s="300" t="s">
        <v>116</v>
      </c>
      <c r="B285" s="468" t="s">
        <v>110</v>
      </c>
      <c r="C285" s="469"/>
      <c r="D285" s="469"/>
      <c r="E285" s="469"/>
      <c r="F285" s="470"/>
      <c r="G285" s="468" t="s">
        <v>111</v>
      </c>
      <c r="H285" s="469"/>
      <c r="I285" s="469"/>
      <c r="J285" s="469"/>
      <c r="K285" s="469"/>
      <c r="L285" s="469"/>
      <c r="M285" s="470"/>
      <c r="N285" s="468" t="s">
        <v>53</v>
      </c>
      <c r="O285" s="469"/>
      <c r="P285" s="469"/>
      <c r="Q285" s="469"/>
      <c r="R285" s="469"/>
      <c r="S285" s="469"/>
      <c r="T285" s="469"/>
      <c r="U285" s="470"/>
      <c r="V285" s="329" t="s">
        <v>55</v>
      </c>
      <c r="Z285" s="438"/>
      <c r="AA285" s="438"/>
      <c r="AB285" s="438"/>
      <c r="AC285" s="438"/>
      <c r="AD285" s="438"/>
    </row>
    <row r="286" spans="1:30" s="436" customFormat="1" x14ac:dyDescent="0.2">
      <c r="A286" s="226" t="s">
        <v>54</v>
      </c>
      <c r="B286" s="473"/>
      <c r="C286" s="251">
        <v>1</v>
      </c>
      <c r="D286" s="439"/>
      <c r="E286" s="252">
        <v>2</v>
      </c>
      <c r="F286" s="432">
        <v>3</v>
      </c>
      <c r="G286" s="251">
        <v>4</v>
      </c>
      <c r="H286" s="252">
        <v>5</v>
      </c>
      <c r="I286" s="252">
        <v>6</v>
      </c>
      <c r="J286" s="252">
        <v>7</v>
      </c>
      <c r="K286" s="252">
        <v>8</v>
      </c>
      <c r="L286" s="252">
        <v>9</v>
      </c>
      <c r="M286" s="252">
        <v>10</v>
      </c>
      <c r="N286" s="251">
        <v>12</v>
      </c>
      <c r="O286" s="252">
        <v>13</v>
      </c>
      <c r="P286" s="252">
        <v>14</v>
      </c>
      <c r="Q286" s="252">
        <v>1</v>
      </c>
      <c r="R286" s="252">
        <v>2</v>
      </c>
      <c r="S286" s="252">
        <v>3</v>
      </c>
      <c r="T286" s="252">
        <v>4</v>
      </c>
      <c r="U286" s="432">
        <v>5</v>
      </c>
      <c r="V286" s="418"/>
      <c r="Z286" s="438"/>
      <c r="AA286" s="438"/>
      <c r="AB286" s="438"/>
      <c r="AC286" s="438"/>
      <c r="AD286" s="438"/>
    </row>
    <row r="287" spans="1:30" s="436" customFormat="1" x14ac:dyDescent="0.2">
      <c r="A287" s="226" t="s">
        <v>2</v>
      </c>
      <c r="B287" s="250"/>
      <c r="C287" s="254">
        <v>1</v>
      </c>
      <c r="D287" s="349">
        <v>2</v>
      </c>
      <c r="E287" s="255">
        <v>3</v>
      </c>
      <c r="F287" s="256">
        <v>4</v>
      </c>
      <c r="G287" s="254">
        <v>1</v>
      </c>
      <c r="H287" s="349">
        <v>2</v>
      </c>
      <c r="I287" s="255">
        <v>3</v>
      </c>
      <c r="J287" s="256">
        <v>4</v>
      </c>
      <c r="K287" s="255">
        <v>5</v>
      </c>
      <c r="L287" s="393">
        <v>6</v>
      </c>
      <c r="M287" s="394">
        <v>7</v>
      </c>
      <c r="N287" s="254">
        <v>1</v>
      </c>
      <c r="O287" s="349">
        <v>2</v>
      </c>
      <c r="P287" s="255">
        <v>3</v>
      </c>
      <c r="Q287" s="256">
        <v>4</v>
      </c>
      <c r="R287" s="255">
        <v>5</v>
      </c>
      <c r="S287" s="393">
        <v>6</v>
      </c>
      <c r="T287" s="394">
        <v>7</v>
      </c>
      <c r="U287" s="405">
        <v>8</v>
      </c>
      <c r="V287" s="419" t="s">
        <v>0</v>
      </c>
      <c r="Z287" s="438"/>
      <c r="AA287" s="438"/>
      <c r="AB287" s="438"/>
      <c r="AC287" s="438"/>
      <c r="AD287" s="438"/>
    </row>
    <row r="288" spans="1:30" s="436" customFormat="1" x14ac:dyDescent="0.2">
      <c r="A288" s="307" t="s">
        <v>3</v>
      </c>
      <c r="B288" s="257"/>
      <c r="C288" s="258">
        <v>2290</v>
      </c>
      <c r="D288" s="440">
        <v>2290</v>
      </c>
      <c r="E288" s="259">
        <v>2290</v>
      </c>
      <c r="F288" s="260">
        <v>2290</v>
      </c>
      <c r="G288" s="258">
        <v>2290</v>
      </c>
      <c r="H288" s="259">
        <v>2290</v>
      </c>
      <c r="I288" s="259">
        <v>2290</v>
      </c>
      <c r="J288" s="259">
        <v>2290</v>
      </c>
      <c r="K288" s="259">
        <v>2290</v>
      </c>
      <c r="L288" s="259">
        <v>2290</v>
      </c>
      <c r="M288" s="259">
        <v>2290</v>
      </c>
      <c r="N288" s="258">
        <v>2290</v>
      </c>
      <c r="O288" s="259">
        <v>2290</v>
      </c>
      <c r="P288" s="259">
        <v>2290</v>
      </c>
      <c r="Q288" s="259">
        <v>2290</v>
      </c>
      <c r="R288" s="259">
        <v>2290</v>
      </c>
      <c r="S288" s="259">
        <v>2290</v>
      </c>
      <c r="T288" s="259">
        <v>2290</v>
      </c>
      <c r="U288" s="260">
        <v>2290</v>
      </c>
      <c r="V288" s="420">
        <v>2290</v>
      </c>
      <c r="Z288" s="438"/>
      <c r="AA288" s="438"/>
      <c r="AB288" s="438"/>
      <c r="AC288" s="438"/>
      <c r="AD288" s="438"/>
    </row>
    <row r="289" spans="1:30" s="436" customFormat="1" x14ac:dyDescent="0.2">
      <c r="A289" s="310" t="s">
        <v>6</v>
      </c>
      <c r="B289" s="262"/>
      <c r="C289" s="263">
        <v>2081.6666666666665</v>
      </c>
      <c r="D289" s="441">
        <v>2184.8571428571427</v>
      </c>
      <c r="E289" s="264">
        <v>2309.5238095238096</v>
      </c>
      <c r="F289" s="265">
        <v>2439.795918367347</v>
      </c>
      <c r="G289" s="263">
        <v>2204.6153846153848</v>
      </c>
      <c r="H289" s="264">
        <v>2309.8387096774195</v>
      </c>
      <c r="I289" s="264">
        <v>2361.969696969697</v>
      </c>
      <c r="J289" s="264">
        <v>2396.6666666666665</v>
      </c>
      <c r="K289" s="264">
        <v>2427.5</v>
      </c>
      <c r="L289" s="264">
        <v>2496.6666666666665</v>
      </c>
      <c r="M289" s="264">
        <v>2524</v>
      </c>
      <c r="N289" s="263">
        <v>2228.8461538461538</v>
      </c>
      <c r="O289" s="264">
        <v>2238.4</v>
      </c>
      <c r="P289" s="264">
        <v>2299.3333333333335</v>
      </c>
      <c r="Q289" s="264">
        <v>2334.6153846153848</v>
      </c>
      <c r="R289" s="264">
        <v>2374.4827586206898</v>
      </c>
      <c r="S289" s="264">
        <v>2390.7228915662649</v>
      </c>
      <c r="T289" s="264">
        <v>2477.8947368421054</v>
      </c>
      <c r="U289" s="265">
        <v>2494.4897959183672</v>
      </c>
      <c r="V289" s="421">
        <v>2355.0484391819159</v>
      </c>
      <c r="Z289" s="438"/>
      <c r="AA289" s="438"/>
      <c r="AB289" s="438"/>
      <c r="AC289" s="438"/>
      <c r="AD289" s="438"/>
    </row>
    <row r="290" spans="1:30" s="436" customFormat="1" x14ac:dyDescent="0.2">
      <c r="A290" s="226" t="s">
        <v>7</v>
      </c>
      <c r="B290" s="250"/>
      <c r="C290" s="267">
        <v>83.333333333333329</v>
      </c>
      <c r="D290" s="442">
        <v>97.142857142857139</v>
      </c>
      <c r="E290" s="268">
        <v>100</v>
      </c>
      <c r="F290" s="269">
        <v>100</v>
      </c>
      <c r="G290" s="267">
        <v>100</v>
      </c>
      <c r="H290" s="268">
        <v>100</v>
      </c>
      <c r="I290" s="268">
        <v>100</v>
      </c>
      <c r="J290" s="268">
        <v>100</v>
      </c>
      <c r="K290" s="268">
        <v>100</v>
      </c>
      <c r="L290" s="268">
        <v>100</v>
      </c>
      <c r="M290" s="268">
        <v>100</v>
      </c>
      <c r="N290" s="267">
        <v>96.15384615384616</v>
      </c>
      <c r="O290" s="268">
        <v>100</v>
      </c>
      <c r="P290" s="268">
        <v>100</v>
      </c>
      <c r="Q290" s="268">
        <v>100</v>
      </c>
      <c r="R290" s="268">
        <v>100</v>
      </c>
      <c r="S290" s="268">
        <v>100</v>
      </c>
      <c r="T290" s="268">
        <v>100</v>
      </c>
      <c r="U290" s="269">
        <v>100</v>
      </c>
      <c r="V290" s="422">
        <v>94.833153928955866</v>
      </c>
      <c r="X290" s="227"/>
      <c r="Z290" s="438"/>
      <c r="AA290" s="438"/>
      <c r="AB290" s="438"/>
      <c r="AC290" s="438"/>
      <c r="AD290" s="438"/>
    </row>
    <row r="291" spans="1:30" s="436" customFormat="1" x14ac:dyDescent="0.2">
      <c r="A291" s="226" t="s">
        <v>8</v>
      </c>
      <c r="B291" s="250"/>
      <c r="C291" s="271">
        <v>5.4095103063599263E-2</v>
      </c>
      <c r="D291" s="443">
        <v>3.0129984702623788E-2</v>
      </c>
      <c r="E291" s="272">
        <v>2.6353871009102692E-2</v>
      </c>
      <c r="F291" s="273">
        <v>4.1901057332552775E-2</v>
      </c>
      <c r="G291" s="271">
        <v>3.5050233621145489E-2</v>
      </c>
      <c r="H291" s="272">
        <v>2.546446260950256E-2</v>
      </c>
      <c r="I291" s="272">
        <v>2.5049611872766348E-2</v>
      </c>
      <c r="J291" s="272">
        <v>2.5221146196886184E-2</v>
      </c>
      <c r="K291" s="272">
        <v>2.1818052935888392E-2</v>
      </c>
      <c r="L291" s="272">
        <v>2.2907995289214653E-2</v>
      </c>
      <c r="M291" s="272">
        <v>2.8489440488629326E-2</v>
      </c>
      <c r="N291" s="271">
        <v>4.2460558417526391E-2</v>
      </c>
      <c r="O291" s="272">
        <v>2.904011102898009E-2</v>
      </c>
      <c r="P291" s="272">
        <v>2.8228517286599454E-2</v>
      </c>
      <c r="Q291" s="272">
        <v>2.8453074436884666E-2</v>
      </c>
      <c r="R291" s="272">
        <v>2.6127485954323605E-2</v>
      </c>
      <c r="S291" s="272">
        <v>2.5544756450730201E-2</v>
      </c>
      <c r="T291" s="272">
        <v>2.5693911986349509E-2</v>
      </c>
      <c r="U291" s="273">
        <v>2.4673089830647664E-2</v>
      </c>
      <c r="V291" s="423">
        <v>5.108944743653332E-2</v>
      </c>
      <c r="X291" s="227"/>
      <c r="Z291" s="438"/>
      <c r="AA291" s="438"/>
      <c r="AB291" s="438"/>
      <c r="AC291" s="438"/>
      <c r="AD291" s="438"/>
    </row>
    <row r="292" spans="1:30" s="436" customFormat="1" x14ac:dyDescent="0.2">
      <c r="A292" s="310" t="s">
        <v>1</v>
      </c>
      <c r="B292" s="262"/>
      <c r="C292" s="275">
        <f>C289/C288*100-100</f>
        <v>-9.0975254730713289</v>
      </c>
      <c r="D292" s="276">
        <f t="shared" ref="D292:G292" si="112">D289/D288*100-100</f>
        <v>-4.5913911416094919</v>
      </c>
      <c r="E292" s="276">
        <f t="shared" si="112"/>
        <v>0.85256810147640749</v>
      </c>
      <c r="F292" s="277">
        <f t="shared" si="112"/>
        <v>6.5413064789234596</v>
      </c>
      <c r="G292" s="275">
        <f t="shared" si="112"/>
        <v>-3.7285858246556813</v>
      </c>
      <c r="H292" s="276">
        <f>H289/H288*100-100</f>
        <v>0.86631919988731454</v>
      </c>
      <c r="I292" s="276">
        <f t="shared" ref="I292:P292" si="113">I289/I288*100-100</f>
        <v>3.142781527061004</v>
      </c>
      <c r="J292" s="276">
        <f t="shared" si="113"/>
        <v>4.6579330422125196</v>
      </c>
      <c r="K292" s="276">
        <f t="shared" si="113"/>
        <v>6.0043668122270617</v>
      </c>
      <c r="L292" s="276">
        <f t="shared" si="113"/>
        <v>9.0247452692867398</v>
      </c>
      <c r="M292" s="276">
        <f t="shared" si="113"/>
        <v>10.21834061135371</v>
      </c>
      <c r="N292" s="275">
        <f t="shared" si="113"/>
        <v>-2.6704736311723138</v>
      </c>
      <c r="O292" s="276">
        <f t="shared" si="113"/>
        <v>-2.2532751091703034</v>
      </c>
      <c r="P292" s="276">
        <f t="shared" si="113"/>
        <v>0.40756914119359067</v>
      </c>
      <c r="Q292" s="276">
        <f>Q289/Q288*100-100</f>
        <v>1.9482700705408149</v>
      </c>
      <c r="R292" s="276">
        <f t="shared" ref="R292:V292" si="114">R289/R288*100-100</f>
        <v>3.689203433217898</v>
      </c>
      <c r="S292" s="276">
        <f t="shared" si="114"/>
        <v>4.3983795443783862</v>
      </c>
      <c r="T292" s="276">
        <f t="shared" si="114"/>
        <v>8.2050103424500236</v>
      </c>
      <c r="U292" s="277">
        <f t="shared" si="114"/>
        <v>8.9296854112824064</v>
      </c>
      <c r="V292" s="424">
        <f t="shared" si="114"/>
        <v>2.8405431957168474</v>
      </c>
      <c r="X292" s="227"/>
      <c r="Z292" s="385"/>
      <c r="AA292" s="438"/>
      <c r="AB292" s="438"/>
      <c r="AC292" s="438"/>
      <c r="AD292" s="438"/>
    </row>
    <row r="293" spans="1:30" s="436" customFormat="1" ht="13.5" thickBot="1" x14ac:dyDescent="0.25">
      <c r="A293" s="429" t="s">
        <v>27</v>
      </c>
      <c r="B293" s="279"/>
      <c r="C293" s="280">
        <f>C289-B272</f>
        <v>2080.6666666666665</v>
      </c>
      <c r="D293" s="281">
        <f>D289-B272</f>
        <v>2183.8571428571427</v>
      </c>
      <c r="E293" s="281">
        <f>E289-C272</f>
        <v>2307.5238095238096</v>
      </c>
      <c r="F293" s="282">
        <f>F289-D272</f>
        <v>2436.795918367347</v>
      </c>
      <c r="G293" s="280">
        <f>G289-E274</f>
        <v>268.90109890109898</v>
      </c>
      <c r="H293" s="281">
        <f>H289-F274</f>
        <v>266.32019115890103</v>
      </c>
      <c r="I293" s="281">
        <f>I289-G274</f>
        <v>246.30303030303048</v>
      </c>
      <c r="J293" s="281">
        <f>J289-H274</f>
        <v>211.7412935323382</v>
      </c>
      <c r="K293" s="281">
        <f>K289-I274</f>
        <v>209.86363636363649</v>
      </c>
      <c r="L293" s="281">
        <f>L289-J274</f>
        <v>232.66666666666652</v>
      </c>
      <c r="M293" s="281">
        <f>M289-K274</f>
        <v>180.66666666666652</v>
      </c>
      <c r="N293" s="280">
        <f>N289-M274</f>
        <v>258.47578347578337</v>
      </c>
      <c r="O293" s="281">
        <f>O289-N274</f>
        <v>183.80000000000018</v>
      </c>
      <c r="P293" s="281">
        <f>P289-O274</f>
        <v>171.6521739130435</v>
      </c>
      <c r="Q293" s="281">
        <f>Q289-P274</f>
        <v>142.86099865047254</v>
      </c>
      <c r="R293" s="281">
        <f>R289-Q274</f>
        <v>136.74690956408585</v>
      </c>
      <c r="S293" s="281">
        <f>S289-R274</f>
        <v>120.03323639385098</v>
      </c>
      <c r="T293" s="281">
        <f>T289-S274</f>
        <v>136.57894736842127</v>
      </c>
      <c r="U293" s="282">
        <f>U289-T274</f>
        <v>71.096938775509898</v>
      </c>
      <c r="V293" s="425">
        <f>V289-U274</f>
        <v>157.38067240523833</v>
      </c>
      <c r="X293" s="227"/>
      <c r="Z293" s="385"/>
      <c r="AA293" s="438"/>
      <c r="AB293" s="438"/>
      <c r="AC293" s="438"/>
      <c r="AD293" s="438"/>
    </row>
    <row r="294" spans="1:30" s="436" customFormat="1" x14ac:dyDescent="0.2">
      <c r="A294" s="430" t="s">
        <v>51</v>
      </c>
      <c r="B294" s="284"/>
      <c r="C294" s="285">
        <v>285</v>
      </c>
      <c r="D294" s="444">
        <v>453</v>
      </c>
      <c r="E294" s="286">
        <v>556</v>
      </c>
      <c r="F294" s="287">
        <v>606</v>
      </c>
      <c r="G294" s="285">
        <v>703</v>
      </c>
      <c r="H294" s="286">
        <v>811</v>
      </c>
      <c r="I294" s="286">
        <v>894</v>
      </c>
      <c r="J294" s="286">
        <v>735</v>
      </c>
      <c r="K294" s="286">
        <v>609</v>
      </c>
      <c r="L294" s="286">
        <v>608</v>
      </c>
      <c r="M294" s="286">
        <v>510</v>
      </c>
      <c r="N294" s="285">
        <v>369</v>
      </c>
      <c r="O294" s="286">
        <v>684</v>
      </c>
      <c r="P294" s="286">
        <v>861</v>
      </c>
      <c r="Q294" s="286">
        <v>770</v>
      </c>
      <c r="R294" s="286">
        <v>708</v>
      </c>
      <c r="S294" s="286">
        <v>789</v>
      </c>
      <c r="T294" s="286">
        <v>504</v>
      </c>
      <c r="U294" s="287">
        <v>669</v>
      </c>
      <c r="V294" s="426">
        <f>SUM(C294:U294)</f>
        <v>12124</v>
      </c>
      <c r="W294" s="227" t="s">
        <v>56</v>
      </c>
      <c r="X294" s="289">
        <f>U279-V294</f>
        <v>2</v>
      </c>
      <c r="Y294" s="290">
        <f>X294/U279</f>
        <v>1.6493485073396007E-4</v>
      </c>
      <c r="Z294" s="385"/>
      <c r="AA294" s="438"/>
      <c r="AB294" s="438"/>
      <c r="AC294" s="438"/>
      <c r="AD294" s="438"/>
    </row>
    <row r="295" spans="1:30" s="436" customFormat="1" x14ac:dyDescent="0.2">
      <c r="A295" s="324" t="s">
        <v>28</v>
      </c>
      <c r="B295" s="291"/>
      <c r="C295" s="244">
        <v>106</v>
      </c>
      <c r="D295" s="445">
        <v>104</v>
      </c>
      <c r="E295" s="242">
        <v>103</v>
      </c>
      <c r="F295" s="245">
        <v>101.5</v>
      </c>
      <c r="G295" s="244">
        <v>102.5</v>
      </c>
      <c r="H295" s="242">
        <v>101</v>
      </c>
      <c r="I295" s="242">
        <v>100.5</v>
      </c>
      <c r="J295" s="242">
        <v>100</v>
      </c>
      <c r="K295" s="242">
        <v>99.5</v>
      </c>
      <c r="L295" s="242">
        <v>98.5</v>
      </c>
      <c r="M295" s="242">
        <v>98</v>
      </c>
      <c r="N295" s="244">
        <v>106.5</v>
      </c>
      <c r="O295" s="242">
        <v>106</v>
      </c>
      <c r="P295" s="242">
        <v>103.5</v>
      </c>
      <c r="Q295" s="242">
        <v>103</v>
      </c>
      <c r="R295" s="242">
        <v>101.5</v>
      </c>
      <c r="S295" s="242">
        <v>100.5</v>
      </c>
      <c r="T295" s="242">
        <v>98.5</v>
      </c>
      <c r="U295" s="245">
        <v>98.5</v>
      </c>
      <c r="V295" s="427"/>
      <c r="W295" s="227" t="s">
        <v>57</v>
      </c>
      <c r="X295" s="227">
        <v>96.68</v>
      </c>
      <c r="Z295" s="438"/>
      <c r="AA295" s="438"/>
      <c r="AB295" s="438"/>
      <c r="AC295" s="438"/>
      <c r="AD295" s="438"/>
    </row>
    <row r="296" spans="1:30" s="436" customFormat="1" ht="13.5" thickBot="1" x14ac:dyDescent="0.25">
      <c r="A296" s="327" t="s">
        <v>26</v>
      </c>
      <c r="B296" s="292"/>
      <c r="C296" s="246">
        <f>C295-C284</f>
        <v>5.5</v>
      </c>
      <c r="D296" s="243">
        <f t="shared" ref="D296:U296" si="115">D295-D284</f>
        <v>5</v>
      </c>
      <c r="E296" s="243">
        <f t="shared" si="115"/>
        <v>5</v>
      </c>
      <c r="F296" s="247">
        <f t="shared" si="115"/>
        <v>4.5</v>
      </c>
      <c r="G296" s="246">
        <f t="shared" si="115"/>
        <v>5</v>
      </c>
      <c r="H296" s="243">
        <f t="shared" si="115"/>
        <v>4.5</v>
      </c>
      <c r="I296" s="243">
        <f t="shared" si="115"/>
        <v>4.5</v>
      </c>
      <c r="J296" s="243">
        <f t="shared" si="115"/>
        <v>4.5</v>
      </c>
      <c r="K296" s="243">
        <f t="shared" si="115"/>
        <v>4.5</v>
      </c>
      <c r="L296" s="243">
        <f t="shared" si="115"/>
        <v>4.5</v>
      </c>
      <c r="M296" s="243">
        <f t="shared" si="115"/>
        <v>4.5</v>
      </c>
      <c r="N296" s="246">
        <f t="shared" si="115"/>
        <v>4.5</v>
      </c>
      <c r="O296" s="243">
        <f t="shared" si="115"/>
        <v>4.5</v>
      </c>
      <c r="P296" s="243">
        <f t="shared" si="115"/>
        <v>4.5</v>
      </c>
      <c r="Q296" s="243">
        <f t="shared" si="115"/>
        <v>5</v>
      </c>
      <c r="R296" s="243">
        <f t="shared" si="115"/>
        <v>5</v>
      </c>
      <c r="S296" s="243">
        <f t="shared" si="115"/>
        <v>5</v>
      </c>
      <c r="T296" s="243">
        <f t="shared" si="115"/>
        <v>5</v>
      </c>
      <c r="U296" s="247">
        <f t="shared" si="115"/>
        <v>5</v>
      </c>
      <c r="V296" s="428"/>
      <c r="W296" s="227" t="s">
        <v>26</v>
      </c>
      <c r="X296" s="362">
        <f>X295-W280</f>
        <v>6.4900000000000091</v>
      </c>
    </row>
    <row r="297" spans="1:30" x14ac:dyDescent="0.2">
      <c r="B297" s="462"/>
      <c r="D297" s="437"/>
      <c r="E297" s="437"/>
      <c r="F297" s="437"/>
      <c r="G297" s="437"/>
      <c r="H297" s="437"/>
      <c r="I297" s="437"/>
      <c r="J297" s="437"/>
      <c r="K297" s="437"/>
      <c r="L297" s="437"/>
      <c r="M297" s="437"/>
      <c r="N297" s="437"/>
      <c r="O297" s="437"/>
      <c r="P297" s="437"/>
      <c r="Q297" s="437"/>
      <c r="R297" s="437"/>
      <c r="S297" s="437"/>
      <c r="T297" s="437"/>
      <c r="U297" s="437"/>
      <c r="V297" s="437"/>
      <c r="AB297" s="239"/>
      <c r="AC297" s="386"/>
    </row>
    <row r="298" spans="1:30" ht="13.5" thickBot="1" x14ac:dyDescent="0.25">
      <c r="B298" s="462"/>
      <c r="AB298" s="239"/>
      <c r="AC298" s="386"/>
    </row>
    <row r="299" spans="1:30" s="446" customFormat="1" ht="13.5" thickBot="1" x14ac:dyDescent="0.25">
      <c r="A299" s="300" t="s">
        <v>117</v>
      </c>
      <c r="B299" s="468" t="s">
        <v>110</v>
      </c>
      <c r="C299" s="469"/>
      <c r="D299" s="469"/>
      <c r="E299" s="469"/>
      <c r="F299" s="470"/>
      <c r="G299" s="468" t="s">
        <v>111</v>
      </c>
      <c r="H299" s="469"/>
      <c r="I299" s="469"/>
      <c r="J299" s="469"/>
      <c r="K299" s="469"/>
      <c r="L299" s="469"/>
      <c r="M299" s="470"/>
      <c r="N299" s="468" t="s">
        <v>53</v>
      </c>
      <c r="O299" s="469"/>
      <c r="P299" s="469"/>
      <c r="Q299" s="469"/>
      <c r="R299" s="469"/>
      <c r="S299" s="469"/>
      <c r="T299" s="469"/>
      <c r="U299" s="470"/>
      <c r="V299" s="329" t="s">
        <v>55</v>
      </c>
      <c r="Z299" s="438"/>
      <c r="AA299" s="438"/>
      <c r="AB299" s="438"/>
      <c r="AC299" s="438"/>
      <c r="AD299" s="438"/>
    </row>
    <row r="300" spans="1:30" s="446" customFormat="1" x14ac:dyDescent="0.2">
      <c r="A300" s="226" t="s">
        <v>54</v>
      </c>
      <c r="B300" s="473"/>
      <c r="C300" s="251">
        <v>1</v>
      </c>
      <c r="D300" s="439">
        <v>2</v>
      </c>
      <c r="E300" s="252">
        <v>3</v>
      </c>
      <c r="F300" s="432">
        <v>4</v>
      </c>
      <c r="G300" s="251">
        <v>5</v>
      </c>
      <c r="H300" s="252">
        <v>6</v>
      </c>
      <c r="I300" s="252">
        <v>7</v>
      </c>
      <c r="J300" s="252">
        <v>8</v>
      </c>
      <c r="K300" s="252">
        <v>9</v>
      </c>
      <c r="L300" s="252">
        <v>10</v>
      </c>
      <c r="M300" s="252">
        <v>11</v>
      </c>
      <c r="N300" s="251">
        <v>12</v>
      </c>
      <c r="O300" s="252">
        <v>13</v>
      </c>
      <c r="P300" s="252">
        <v>14</v>
      </c>
      <c r="Q300" s="252">
        <v>15</v>
      </c>
      <c r="R300" s="252">
        <v>16</v>
      </c>
      <c r="S300" s="252">
        <v>17</v>
      </c>
      <c r="T300" s="252">
        <v>18</v>
      </c>
      <c r="U300" s="432">
        <v>19</v>
      </c>
      <c r="V300" s="418"/>
      <c r="Z300" s="438"/>
      <c r="AA300" s="438"/>
      <c r="AB300" s="438"/>
      <c r="AC300" s="438"/>
      <c r="AD300" s="438"/>
    </row>
    <row r="301" spans="1:30" s="446" customFormat="1" x14ac:dyDescent="0.2">
      <c r="A301" s="226" t="s">
        <v>2</v>
      </c>
      <c r="B301" s="250"/>
      <c r="C301" s="254">
        <v>1</v>
      </c>
      <c r="D301" s="349">
        <v>2</v>
      </c>
      <c r="E301" s="255">
        <v>3</v>
      </c>
      <c r="F301" s="256">
        <v>4</v>
      </c>
      <c r="G301" s="254">
        <v>1</v>
      </c>
      <c r="H301" s="349">
        <v>2</v>
      </c>
      <c r="I301" s="255">
        <v>3</v>
      </c>
      <c r="J301" s="256">
        <v>4</v>
      </c>
      <c r="K301" s="255">
        <v>5</v>
      </c>
      <c r="L301" s="393">
        <v>6</v>
      </c>
      <c r="M301" s="394">
        <v>7</v>
      </c>
      <c r="N301" s="254">
        <v>1</v>
      </c>
      <c r="O301" s="349">
        <v>2</v>
      </c>
      <c r="P301" s="255">
        <v>3</v>
      </c>
      <c r="Q301" s="256">
        <v>4</v>
      </c>
      <c r="R301" s="255">
        <v>5</v>
      </c>
      <c r="S301" s="393">
        <v>6</v>
      </c>
      <c r="T301" s="450">
        <v>7</v>
      </c>
      <c r="U301" s="405">
        <v>8</v>
      </c>
      <c r="V301" s="419" t="s">
        <v>0</v>
      </c>
      <c r="Z301" s="438"/>
      <c r="AA301" s="438"/>
      <c r="AB301" s="438"/>
      <c r="AC301" s="438"/>
      <c r="AD301" s="438"/>
    </row>
    <row r="302" spans="1:30" s="446" customFormat="1" x14ac:dyDescent="0.2">
      <c r="A302" s="307" t="s">
        <v>3</v>
      </c>
      <c r="B302" s="257"/>
      <c r="C302" s="258">
        <v>2470</v>
      </c>
      <c r="D302" s="440">
        <v>2470</v>
      </c>
      <c r="E302" s="259">
        <v>2470</v>
      </c>
      <c r="F302" s="260">
        <v>2470</v>
      </c>
      <c r="G302" s="258">
        <v>2470</v>
      </c>
      <c r="H302" s="259">
        <v>2470</v>
      </c>
      <c r="I302" s="259">
        <v>2470</v>
      </c>
      <c r="J302" s="259">
        <v>2470</v>
      </c>
      <c r="K302" s="259">
        <v>2470</v>
      </c>
      <c r="L302" s="259">
        <v>2470</v>
      </c>
      <c r="M302" s="259">
        <v>2470</v>
      </c>
      <c r="N302" s="258">
        <v>2470</v>
      </c>
      <c r="O302" s="259">
        <v>2470</v>
      </c>
      <c r="P302" s="259">
        <v>2470</v>
      </c>
      <c r="Q302" s="259">
        <v>2470</v>
      </c>
      <c r="R302" s="259">
        <v>2470</v>
      </c>
      <c r="S302" s="259">
        <v>2470</v>
      </c>
      <c r="T302" s="259">
        <v>2470</v>
      </c>
      <c r="U302" s="260">
        <v>2470</v>
      </c>
      <c r="V302" s="420">
        <v>2470</v>
      </c>
      <c r="Z302" s="438"/>
      <c r="AA302" s="438"/>
      <c r="AB302" s="438"/>
      <c r="AC302" s="438"/>
      <c r="AD302" s="438"/>
    </row>
    <row r="303" spans="1:30" s="446" customFormat="1" x14ac:dyDescent="0.2">
      <c r="A303" s="310" t="s">
        <v>6</v>
      </c>
      <c r="B303" s="262"/>
      <c r="C303" s="263">
        <v>2339.0476190476193</v>
      </c>
      <c r="D303" s="441">
        <v>2420.8823529411766</v>
      </c>
      <c r="E303" s="264">
        <v>2515.6097560975609</v>
      </c>
      <c r="F303" s="265">
        <v>2643.695652173913</v>
      </c>
      <c r="G303" s="263">
        <v>2401.5384615384614</v>
      </c>
      <c r="H303" s="264">
        <v>2446</v>
      </c>
      <c r="I303" s="264">
        <v>2517.6119402985073</v>
      </c>
      <c r="J303" s="264">
        <v>2544.181818181818</v>
      </c>
      <c r="K303" s="264">
        <v>2587.1111111111113</v>
      </c>
      <c r="L303" s="264">
        <v>2622.0454545454545</v>
      </c>
      <c r="M303" s="264">
        <v>2723.5897435897436</v>
      </c>
      <c r="N303" s="263">
        <v>2343.9285714285716</v>
      </c>
      <c r="O303" s="264">
        <v>2401.9607843137255</v>
      </c>
      <c r="P303" s="264">
        <v>2468.2539682539682</v>
      </c>
      <c r="Q303" s="264">
        <v>2499.0740740740739</v>
      </c>
      <c r="R303" s="264">
        <v>2534.181818181818</v>
      </c>
      <c r="S303" s="264">
        <v>2562.2033898305085</v>
      </c>
      <c r="T303" s="264">
        <v>2598.9743589743589</v>
      </c>
      <c r="U303" s="265">
        <v>2661.5094339622642</v>
      </c>
      <c r="V303" s="421">
        <v>2523.1677704194262</v>
      </c>
      <c r="Z303" s="438"/>
      <c r="AA303" s="438"/>
      <c r="AB303" s="438"/>
      <c r="AC303" s="438"/>
      <c r="AD303" s="438"/>
    </row>
    <row r="304" spans="1:30" s="446" customFormat="1" x14ac:dyDescent="0.2">
      <c r="A304" s="226" t="s">
        <v>7</v>
      </c>
      <c r="B304" s="250"/>
      <c r="C304" s="267">
        <v>85.714285714285708</v>
      </c>
      <c r="D304" s="442">
        <v>100</v>
      </c>
      <c r="E304" s="268">
        <v>100</v>
      </c>
      <c r="F304" s="269">
        <v>95.652173913043484</v>
      </c>
      <c r="G304" s="267">
        <v>100</v>
      </c>
      <c r="H304" s="268">
        <v>100</v>
      </c>
      <c r="I304" s="268">
        <v>98.507462686567166</v>
      </c>
      <c r="J304" s="268">
        <v>100</v>
      </c>
      <c r="K304" s="268">
        <v>100</v>
      </c>
      <c r="L304" s="268">
        <v>100</v>
      </c>
      <c r="M304" s="268">
        <v>97.435897435897431</v>
      </c>
      <c r="N304" s="267">
        <v>100</v>
      </c>
      <c r="O304" s="268">
        <v>100</v>
      </c>
      <c r="P304" s="268">
        <v>100</v>
      </c>
      <c r="Q304" s="268">
        <v>100</v>
      </c>
      <c r="R304" s="268">
        <v>100</v>
      </c>
      <c r="S304" s="268">
        <v>100</v>
      </c>
      <c r="T304" s="268">
        <v>100</v>
      </c>
      <c r="U304" s="269">
        <v>100</v>
      </c>
      <c r="V304" s="422">
        <v>95.253863134657834</v>
      </c>
      <c r="X304" s="227"/>
      <c r="Z304" s="438"/>
      <c r="AA304" s="438"/>
      <c r="AB304" s="438"/>
      <c r="AC304" s="438"/>
      <c r="AD304" s="438"/>
    </row>
    <row r="305" spans="1:30" s="446" customFormat="1" x14ac:dyDescent="0.2">
      <c r="A305" s="226" t="s">
        <v>8</v>
      </c>
      <c r="B305" s="250"/>
      <c r="C305" s="271">
        <v>7.4994318911121058E-2</v>
      </c>
      <c r="D305" s="443">
        <v>3.3413812340002416E-2</v>
      </c>
      <c r="E305" s="272">
        <v>3.658143696865062E-2</v>
      </c>
      <c r="F305" s="273">
        <v>4.9691807974630964E-2</v>
      </c>
      <c r="G305" s="271">
        <v>3.2709810191774547E-2</v>
      </c>
      <c r="H305" s="272">
        <v>2.8208333809804888E-2</v>
      </c>
      <c r="I305" s="272">
        <v>3.2013060012070452E-2</v>
      </c>
      <c r="J305" s="272">
        <v>2.6823019900242429E-2</v>
      </c>
      <c r="K305" s="272">
        <v>2.7119987809326153E-2</v>
      </c>
      <c r="L305" s="272">
        <v>2.5707338947727955E-2</v>
      </c>
      <c r="M305" s="272">
        <v>4.0635205603345687E-2</v>
      </c>
      <c r="N305" s="271">
        <v>3.3230143409628668E-2</v>
      </c>
      <c r="O305" s="272">
        <v>3.1888393462998328E-2</v>
      </c>
      <c r="P305" s="272">
        <v>3.6938942578957946E-2</v>
      </c>
      <c r="Q305" s="272">
        <v>3.5308810106274874E-2</v>
      </c>
      <c r="R305" s="272">
        <v>3.0903924525118469E-2</v>
      </c>
      <c r="S305" s="272">
        <v>3.0765547947949185E-2</v>
      </c>
      <c r="T305" s="272">
        <v>3.8257017516644627E-2</v>
      </c>
      <c r="U305" s="273">
        <v>3.7011233061826979E-2</v>
      </c>
      <c r="V305" s="423">
        <v>5.1840233382111335E-2</v>
      </c>
      <c r="X305" s="227"/>
      <c r="Z305" s="438"/>
      <c r="AA305" s="438"/>
      <c r="AB305" s="438"/>
      <c r="AC305" s="438"/>
      <c r="AD305" s="438"/>
    </row>
    <row r="306" spans="1:30" s="446" customFormat="1" x14ac:dyDescent="0.2">
      <c r="A306" s="310" t="s">
        <v>1</v>
      </c>
      <c r="B306" s="262"/>
      <c r="C306" s="275">
        <f>C303/C302*100-100</f>
        <v>-5.3017158280316039</v>
      </c>
      <c r="D306" s="276">
        <f t="shared" ref="D306:G306" si="116">D303/D302*100-100</f>
        <v>-1.988568706834954</v>
      </c>
      <c r="E306" s="276">
        <f t="shared" si="116"/>
        <v>1.8465488298607795</v>
      </c>
      <c r="F306" s="277">
        <f t="shared" si="116"/>
        <v>7.0322126386199528</v>
      </c>
      <c r="G306" s="275">
        <f t="shared" si="116"/>
        <v>-2.771722204920593</v>
      </c>
      <c r="H306" s="276">
        <f>H303/H302*100-100</f>
        <v>-0.97165991902834037</v>
      </c>
      <c r="I306" s="276">
        <f t="shared" ref="I306:P306" si="117">I303/I302*100-100</f>
        <v>1.9276089189679055</v>
      </c>
      <c r="J306" s="276">
        <f t="shared" si="117"/>
        <v>3.0033124769966832</v>
      </c>
      <c r="K306" s="276">
        <f t="shared" si="117"/>
        <v>4.7413405308142273</v>
      </c>
      <c r="L306" s="276">
        <f t="shared" si="117"/>
        <v>6.1556864188443257</v>
      </c>
      <c r="M306" s="276">
        <f t="shared" si="117"/>
        <v>10.266791238451162</v>
      </c>
      <c r="N306" s="275">
        <f t="shared" si="117"/>
        <v>-5.1041064198958992</v>
      </c>
      <c r="O306" s="276">
        <f t="shared" si="117"/>
        <v>-2.7546241168532219</v>
      </c>
      <c r="P306" s="276">
        <f t="shared" si="117"/>
        <v>-7.0689544373763624E-2</v>
      </c>
      <c r="Q306" s="276">
        <f>Q303/Q302*100-100</f>
        <v>1.1770880191932775</v>
      </c>
      <c r="R306" s="276">
        <f t="shared" ref="R306:V306" si="118">R303/R302*100-100</f>
        <v>2.5984541774015497</v>
      </c>
      <c r="S306" s="276">
        <f t="shared" si="118"/>
        <v>3.7329307623687527</v>
      </c>
      <c r="T306" s="276">
        <f t="shared" si="118"/>
        <v>5.2216339665732221</v>
      </c>
      <c r="U306" s="277">
        <f t="shared" si="118"/>
        <v>7.7534183790390472</v>
      </c>
      <c r="V306" s="424">
        <f t="shared" si="118"/>
        <v>2.1525413125273758</v>
      </c>
      <c r="X306" s="227"/>
      <c r="Z306" s="385"/>
      <c r="AA306" s="438"/>
      <c r="AB306" s="438"/>
      <c r="AC306" s="438"/>
      <c r="AD306" s="438"/>
    </row>
    <row r="307" spans="1:30" s="446" customFormat="1" ht="13.5" thickBot="1" x14ac:dyDescent="0.25">
      <c r="A307" s="429" t="s">
        <v>27</v>
      </c>
      <c r="B307" s="279"/>
      <c r="C307" s="280">
        <f>C303-C289</f>
        <v>257.38095238095275</v>
      </c>
      <c r="D307" s="281">
        <f t="shared" ref="D307:V307" si="119">D303-D289</f>
        <v>236.02521008403392</v>
      </c>
      <c r="E307" s="281">
        <f t="shared" si="119"/>
        <v>206.08594657375124</v>
      </c>
      <c r="F307" s="282">
        <f t="shared" si="119"/>
        <v>203.89973380656602</v>
      </c>
      <c r="G307" s="280">
        <f t="shared" si="119"/>
        <v>196.92307692307668</v>
      </c>
      <c r="H307" s="281">
        <f t="shared" si="119"/>
        <v>136.1612903225805</v>
      </c>
      <c r="I307" s="281">
        <f t="shared" si="119"/>
        <v>155.64224332881031</v>
      </c>
      <c r="J307" s="281">
        <f t="shared" si="119"/>
        <v>147.5151515151515</v>
      </c>
      <c r="K307" s="281">
        <f t="shared" si="119"/>
        <v>159.61111111111131</v>
      </c>
      <c r="L307" s="281">
        <f t="shared" si="119"/>
        <v>125.37878787878799</v>
      </c>
      <c r="M307" s="281">
        <f t="shared" si="119"/>
        <v>199.58974358974365</v>
      </c>
      <c r="N307" s="280">
        <f t="shared" si="119"/>
        <v>115.08241758241775</v>
      </c>
      <c r="O307" s="281">
        <f t="shared" si="119"/>
        <v>163.56078431372543</v>
      </c>
      <c r="P307" s="281">
        <f t="shared" si="119"/>
        <v>168.92063492063471</v>
      </c>
      <c r="Q307" s="281">
        <f t="shared" si="119"/>
        <v>164.45868945868915</v>
      </c>
      <c r="R307" s="281">
        <f t="shared" si="119"/>
        <v>159.69905956112825</v>
      </c>
      <c r="S307" s="281">
        <f t="shared" si="119"/>
        <v>171.48049826424358</v>
      </c>
      <c r="T307" s="281">
        <f t="shared" si="119"/>
        <v>121.07962213225346</v>
      </c>
      <c r="U307" s="282">
        <f t="shared" si="119"/>
        <v>167.01963804389698</v>
      </c>
      <c r="V307" s="425">
        <f t="shared" si="119"/>
        <v>168.11933123751032</v>
      </c>
      <c r="X307" s="227"/>
      <c r="Z307" s="385"/>
      <c r="AA307" s="438"/>
      <c r="AB307" s="438"/>
      <c r="AC307" s="438"/>
      <c r="AD307" s="438"/>
    </row>
    <row r="308" spans="1:30" s="446" customFormat="1" x14ac:dyDescent="0.2">
      <c r="A308" s="430" t="s">
        <v>51</v>
      </c>
      <c r="B308" s="284"/>
      <c r="C308" s="285">
        <v>284</v>
      </c>
      <c r="D308" s="444">
        <v>453</v>
      </c>
      <c r="E308" s="286">
        <v>556</v>
      </c>
      <c r="F308" s="287">
        <v>606</v>
      </c>
      <c r="G308" s="285">
        <v>702</v>
      </c>
      <c r="H308" s="286">
        <v>811</v>
      </c>
      <c r="I308" s="286">
        <v>894</v>
      </c>
      <c r="J308" s="286">
        <v>735</v>
      </c>
      <c r="K308" s="286">
        <v>609</v>
      </c>
      <c r="L308" s="286">
        <v>608</v>
      </c>
      <c r="M308" s="286">
        <v>510</v>
      </c>
      <c r="N308" s="285">
        <v>369</v>
      </c>
      <c r="O308" s="286">
        <v>684</v>
      </c>
      <c r="P308" s="286">
        <v>861</v>
      </c>
      <c r="Q308" s="286">
        <v>769</v>
      </c>
      <c r="R308" s="286">
        <v>707</v>
      </c>
      <c r="S308" s="286">
        <v>789</v>
      </c>
      <c r="T308" s="286">
        <v>504</v>
      </c>
      <c r="U308" s="287">
        <v>668</v>
      </c>
      <c r="V308" s="426">
        <f>SUM(C308:U308)</f>
        <v>12119</v>
      </c>
      <c r="W308" s="227" t="s">
        <v>56</v>
      </c>
      <c r="X308" s="289">
        <f>V294-V308</f>
        <v>5</v>
      </c>
      <c r="Y308" s="290">
        <f>X308/V294</f>
        <v>4.1240514681623226E-4</v>
      </c>
      <c r="Z308" s="385"/>
      <c r="AA308" s="438"/>
      <c r="AB308" s="438"/>
      <c r="AC308" s="438"/>
      <c r="AD308" s="438"/>
    </row>
    <row r="309" spans="1:30" s="446" customFormat="1" x14ac:dyDescent="0.2">
      <c r="A309" s="324" t="s">
        <v>28</v>
      </c>
      <c r="B309" s="291"/>
      <c r="C309" s="244">
        <v>110.5</v>
      </c>
      <c r="D309" s="445">
        <v>108.5</v>
      </c>
      <c r="E309" s="242">
        <v>107.5</v>
      </c>
      <c r="F309" s="245">
        <v>106</v>
      </c>
      <c r="G309" s="244">
        <v>107</v>
      </c>
      <c r="H309" s="242">
        <v>106</v>
      </c>
      <c r="I309" s="242">
        <v>105.5</v>
      </c>
      <c r="J309" s="242">
        <v>105</v>
      </c>
      <c r="K309" s="242">
        <v>104.5</v>
      </c>
      <c r="L309" s="242">
        <v>103.5</v>
      </c>
      <c r="M309" s="242">
        <v>102.5</v>
      </c>
      <c r="N309" s="244">
        <v>111.5</v>
      </c>
      <c r="O309" s="242">
        <v>110.5</v>
      </c>
      <c r="P309" s="242">
        <v>108</v>
      </c>
      <c r="Q309" s="242">
        <v>107.5</v>
      </c>
      <c r="R309" s="242">
        <v>106.5</v>
      </c>
      <c r="S309" s="242">
        <v>105.5</v>
      </c>
      <c r="T309" s="242">
        <v>103.5</v>
      </c>
      <c r="U309" s="245">
        <v>103.5</v>
      </c>
      <c r="V309" s="427"/>
      <c r="W309" s="227" t="s">
        <v>57</v>
      </c>
      <c r="X309" s="227">
        <v>101.58</v>
      </c>
      <c r="Z309" s="438"/>
      <c r="AA309" s="438"/>
      <c r="AB309" s="438"/>
      <c r="AC309" s="438"/>
      <c r="AD309" s="438"/>
    </row>
    <row r="310" spans="1:30" s="446" customFormat="1" ht="13.5" thickBot="1" x14ac:dyDescent="0.25">
      <c r="A310" s="327" t="s">
        <v>26</v>
      </c>
      <c r="B310" s="292"/>
      <c r="C310" s="246">
        <f t="shared" ref="C310:U310" si="120">C309-C295</f>
        <v>4.5</v>
      </c>
      <c r="D310" s="243">
        <f t="shared" si="120"/>
        <v>4.5</v>
      </c>
      <c r="E310" s="243">
        <f t="shared" si="120"/>
        <v>4.5</v>
      </c>
      <c r="F310" s="247">
        <f t="shared" si="120"/>
        <v>4.5</v>
      </c>
      <c r="G310" s="246">
        <f t="shared" si="120"/>
        <v>4.5</v>
      </c>
      <c r="H310" s="243">
        <f t="shared" si="120"/>
        <v>5</v>
      </c>
      <c r="I310" s="243">
        <f t="shared" si="120"/>
        <v>5</v>
      </c>
      <c r="J310" s="243">
        <f t="shared" si="120"/>
        <v>5</v>
      </c>
      <c r="K310" s="243">
        <f t="shared" si="120"/>
        <v>5</v>
      </c>
      <c r="L310" s="243">
        <f t="shared" si="120"/>
        <v>5</v>
      </c>
      <c r="M310" s="243">
        <f t="shared" si="120"/>
        <v>4.5</v>
      </c>
      <c r="N310" s="246">
        <f t="shared" si="120"/>
        <v>5</v>
      </c>
      <c r="O310" s="243">
        <f t="shared" si="120"/>
        <v>4.5</v>
      </c>
      <c r="P310" s="243">
        <f t="shared" si="120"/>
        <v>4.5</v>
      </c>
      <c r="Q310" s="243">
        <f t="shared" si="120"/>
        <v>4.5</v>
      </c>
      <c r="R310" s="243">
        <f t="shared" si="120"/>
        <v>5</v>
      </c>
      <c r="S310" s="243">
        <f t="shared" si="120"/>
        <v>5</v>
      </c>
      <c r="T310" s="243">
        <f t="shared" si="120"/>
        <v>5</v>
      </c>
      <c r="U310" s="247">
        <f t="shared" si="120"/>
        <v>5</v>
      </c>
      <c r="V310" s="428"/>
      <c r="W310" s="227" t="s">
        <v>26</v>
      </c>
      <c r="X310" s="362">
        <f>X309-X295</f>
        <v>4.8999999999999915</v>
      </c>
    </row>
    <row r="311" spans="1:30" x14ac:dyDescent="0.2">
      <c r="C311" s="447"/>
      <c r="D311" s="447"/>
      <c r="E311" s="447"/>
      <c r="F311" s="447"/>
      <c r="G311" s="447"/>
      <c r="H311" s="447"/>
      <c r="I311" s="447"/>
      <c r="J311" s="447"/>
      <c r="K311" s="447"/>
      <c r="L311" s="447"/>
      <c r="M311" s="447"/>
      <c r="N311" s="447"/>
      <c r="O311" s="447"/>
      <c r="P311" s="447"/>
      <c r="Q311" s="447"/>
      <c r="R311" s="447"/>
      <c r="S311" s="447"/>
      <c r="T311" s="447"/>
    </row>
    <row r="312" spans="1:30" ht="13.5" thickBot="1" x14ac:dyDescent="0.25"/>
    <row r="313" spans="1:30" s="448" customFormat="1" ht="13.5" thickBot="1" x14ac:dyDescent="0.25">
      <c r="A313" s="300" t="s">
        <v>118</v>
      </c>
      <c r="B313" s="468" t="s">
        <v>110</v>
      </c>
      <c r="C313" s="469"/>
      <c r="D313" s="469"/>
      <c r="E313" s="469"/>
      <c r="F313" s="470"/>
      <c r="G313" s="468" t="s">
        <v>111</v>
      </c>
      <c r="H313" s="469"/>
      <c r="I313" s="469"/>
      <c r="J313" s="469"/>
      <c r="K313" s="469"/>
      <c r="L313" s="469"/>
      <c r="M313" s="470"/>
      <c r="N313" s="468" t="s">
        <v>53</v>
      </c>
      <c r="O313" s="469"/>
      <c r="P313" s="469"/>
      <c r="Q313" s="469"/>
      <c r="R313" s="469"/>
      <c r="S313" s="469"/>
      <c r="T313" s="469"/>
      <c r="U313" s="470"/>
      <c r="V313" s="329" t="s">
        <v>55</v>
      </c>
      <c r="Z313" s="438"/>
      <c r="AA313" s="438"/>
      <c r="AB313" s="438"/>
      <c r="AC313" s="438"/>
      <c r="AD313" s="438"/>
    </row>
    <row r="314" spans="1:30" s="448" customFormat="1" x14ac:dyDescent="0.2">
      <c r="A314" s="226" t="s">
        <v>54</v>
      </c>
      <c r="B314" s="451">
        <v>1</v>
      </c>
      <c r="C314" s="252">
        <v>1</v>
      </c>
      <c r="D314" s="439">
        <v>2</v>
      </c>
      <c r="E314" s="252">
        <v>3</v>
      </c>
      <c r="F314" s="432">
        <v>4</v>
      </c>
      <c r="G314" s="251">
        <v>5</v>
      </c>
      <c r="H314" s="252">
        <v>6</v>
      </c>
      <c r="I314" s="252">
        <v>7</v>
      </c>
      <c r="J314" s="252">
        <v>8</v>
      </c>
      <c r="K314" s="252">
        <v>9</v>
      </c>
      <c r="L314" s="252">
        <v>10</v>
      </c>
      <c r="M314" s="252">
        <v>11</v>
      </c>
      <c r="N314" s="251">
        <v>12</v>
      </c>
      <c r="O314" s="252">
        <v>13</v>
      </c>
      <c r="P314" s="252">
        <v>14</v>
      </c>
      <c r="Q314" s="252">
        <v>15</v>
      </c>
      <c r="R314" s="252">
        <v>16</v>
      </c>
      <c r="S314" s="252">
        <v>17</v>
      </c>
      <c r="T314" s="252">
        <v>18</v>
      </c>
      <c r="U314" s="432">
        <v>19</v>
      </c>
      <c r="V314" s="418"/>
      <c r="Z314" s="438"/>
      <c r="AA314" s="438"/>
      <c r="AB314" s="438"/>
      <c r="AC314" s="438"/>
      <c r="AD314" s="438"/>
    </row>
    <row r="315" spans="1:30" s="448" customFormat="1" x14ac:dyDescent="0.2">
      <c r="A315" s="226" t="s">
        <v>2</v>
      </c>
      <c r="B315" s="262" t="s">
        <v>121</v>
      </c>
      <c r="C315" s="461">
        <v>1</v>
      </c>
      <c r="D315" s="349">
        <v>2</v>
      </c>
      <c r="E315" s="255">
        <v>3</v>
      </c>
      <c r="F315" s="256">
        <v>4</v>
      </c>
      <c r="G315" s="254">
        <v>1</v>
      </c>
      <c r="H315" s="349">
        <v>2</v>
      </c>
      <c r="I315" s="255">
        <v>3</v>
      </c>
      <c r="J315" s="256">
        <v>4</v>
      </c>
      <c r="K315" s="255">
        <v>5</v>
      </c>
      <c r="L315" s="393">
        <v>6</v>
      </c>
      <c r="M315" s="394">
        <v>7</v>
      </c>
      <c r="N315" s="254">
        <v>1</v>
      </c>
      <c r="O315" s="349">
        <v>2</v>
      </c>
      <c r="P315" s="255">
        <v>3</v>
      </c>
      <c r="Q315" s="256">
        <v>4</v>
      </c>
      <c r="R315" s="255">
        <v>5</v>
      </c>
      <c r="S315" s="393">
        <v>6</v>
      </c>
      <c r="T315" s="450">
        <v>7</v>
      </c>
      <c r="U315" s="405">
        <v>8</v>
      </c>
      <c r="V315" s="419" t="s">
        <v>0</v>
      </c>
      <c r="Z315" s="438"/>
      <c r="AA315" s="438"/>
      <c r="AB315" s="438"/>
      <c r="AC315" s="438"/>
      <c r="AD315" s="438"/>
    </row>
    <row r="316" spans="1:30" s="448" customFormat="1" x14ac:dyDescent="0.2">
      <c r="A316" s="307" t="s">
        <v>3</v>
      </c>
      <c r="B316" s="452">
        <v>2670</v>
      </c>
      <c r="C316" s="259">
        <v>2670</v>
      </c>
      <c r="D316" s="440">
        <v>2670</v>
      </c>
      <c r="E316" s="259">
        <v>2670</v>
      </c>
      <c r="F316" s="260">
        <v>2670</v>
      </c>
      <c r="G316" s="258">
        <v>2670</v>
      </c>
      <c r="H316" s="259">
        <v>2670</v>
      </c>
      <c r="I316" s="259">
        <v>2670</v>
      </c>
      <c r="J316" s="259">
        <v>2670</v>
      </c>
      <c r="K316" s="259">
        <v>2670</v>
      </c>
      <c r="L316" s="259">
        <v>2670</v>
      </c>
      <c r="M316" s="259">
        <v>2670</v>
      </c>
      <c r="N316" s="258">
        <v>2670</v>
      </c>
      <c r="O316" s="259">
        <v>2670</v>
      </c>
      <c r="P316" s="259">
        <v>2670</v>
      </c>
      <c r="Q316" s="259">
        <v>2670</v>
      </c>
      <c r="R316" s="259">
        <v>2670</v>
      </c>
      <c r="S316" s="259">
        <v>2670</v>
      </c>
      <c r="T316" s="259">
        <v>2670</v>
      </c>
      <c r="U316" s="260">
        <v>2670</v>
      </c>
      <c r="V316" s="420">
        <v>2670</v>
      </c>
      <c r="Z316" s="438"/>
      <c r="AA316" s="438"/>
      <c r="AB316" s="438"/>
      <c r="AC316" s="438"/>
      <c r="AD316" s="438"/>
    </row>
    <row r="317" spans="1:30" s="448" customFormat="1" x14ac:dyDescent="0.2">
      <c r="A317" s="310" t="s">
        <v>6</v>
      </c>
      <c r="B317" s="453">
        <v>2538.8235294117649</v>
      </c>
      <c r="C317" s="264">
        <v>2539.4736842105262</v>
      </c>
      <c r="D317" s="441">
        <v>2513.030303030303</v>
      </c>
      <c r="E317" s="264">
        <v>2677</v>
      </c>
      <c r="F317" s="265">
        <v>2756.4285714285716</v>
      </c>
      <c r="G317" s="263">
        <v>2565.8823529411766</v>
      </c>
      <c r="H317" s="264">
        <v>2638</v>
      </c>
      <c r="I317" s="264">
        <v>2708.695652173913</v>
      </c>
      <c r="J317" s="264">
        <v>2685.2830188679245</v>
      </c>
      <c r="K317" s="264">
        <v>2723.3333333333335</v>
      </c>
      <c r="L317" s="264">
        <v>2805.7777777777778</v>
      </c>
      <c r="M317" s="264">
        <v>2839.1891891891892</v>
      </c>
      <c r="N317" s="263">
        <v>2543.2142857142858</v>
      </c>
      <c r="O317" s="264">
        <v>2570.6521739130435</v>
      </c>
      <c r="P317" s="264">
        <v>2687.8333333333335</v>
      </c>
      <c r="Q317" s="264">
        <v>2702.3076923076924</v>
      </c>
      <c r="R317" s="264">
        <v>2753.4042553191489</v>
      </c>
      <c r="S317" s="264">
        <v>2740.3571428571427</v>
      </c>
      <c r="T317" s="264">
        <v>2746.3636363636365</v>
      </c>
      <c r="U317" s="265">
        <v>2843.6170212765956</v>
      </c>
      <c r="V317" s="421">
        <v>2686.1453744493392</v>
      </c>
      <c r="Z317" s="438"/>
      <c r="AA317" s="438"/>
      <c r="AB317" s="438"/>
      <c r="AC317" s="438"/>
      <c r="AD317" s="438"/>
    </row>
    <row r="318" spans="1:30" s="448" customFormat="1" x14ac:dyDescent="0.2">
      <c r="A318" s="226" t="s">
        <v>7</v>
      </c>
      <c r="B318" s="454">
        <v>70.588235294117652</v>
      </c>
      <c r="C318" s="268">
        <v>94.736842105263165</v>
      </c>
      <c r="D318" s="442">
        <v>96.969696969696969</v>
      </c>
      <c r="E318" s="268">
        <v>100</v>
      </c>
      <c r="F318" s="269">
        <v>92.857142857142861</v>
      </c>
      <c r="G318" s="267">
        <v>96.078431372549019</v>
      </c>
      <c r="H318" s="268">
        <v>96.666666666666671</v>
      </c>
      <c r="I318" s="268">
        <v>92.753623188405797</v>
      </c>
      <c r="J318" s="268">
        <v>100</v>
      </c>
      <c r="K318" s="268">
        <v>100</v>
      </c>
      <c r="L318" s="268">
        <v>95.555555555555557</v>
      </c>
      <c r="M318" s="268">
        <v>97.297297297297291</v>
      </c>
      <c r="N318" s="267">
        <v>100</v>
      </c>
      <c r="O318" s="268">
        <v>100</v>
      </c>
      <c r="P318" s="268">
        <v>98.333333333333329</v>
      </c>
      <c r="Q318" s="268">
        <v>98.07692307692308</v>
      </c>
      <c r="R318" s="268">
        <v>100</v>
      </c>
      <c r="S318" s="268">
        <v>100</v>
      </c>
      <c r="T318" s="268">
        <v>96.969696969696969</v>
      </c>
      <c r="U318" s="269">
        <v>95.744680851063833</v>
      </c>
      <c r="V318" s="422">
        <v>93.06167400881057</v>
      </c>
      <c r="X318" s="227"/>
      <c r="Z318" s="438"/>
      <c r="AA318" s="438"/>
      <c r="AB318" s="438"/>
      <c r="AC318" s="438"/>
      <c r="AD318" s="438"/>
    </row>
    <row r="319" spans="1:30" s="448" customFormat="1" x14ac:dyDescent="0.2">
      <c r="A319" s="226" t="s">
        <v>8</v>
      </c>
      <c r="B319" s="455">
        <v>8.3291414227605151E-2</v>
      </c>
      <c r="C319" s="272">
        <v>5.7484472245850189E-2</v>
      </c>
      <c r="D319" s="443">
        <v>4.0396774098429962E-2</v>
      </c>
      <c r="E319" s="272">
        <v>3.9162484206468909E-2</v>
      </c>
      <c r="F319" s="273">
        <v>4.3891753012720074E-2</v>
      </c>
      <c r="G319" s="271">
        <v>5.4742918258500889E-2</v>
      </c>
      <c r="H319" s="272">
        <v>4.6312361595033699E-2</v>
      </c>
      <c r="I319" s="272">
        <v>5.0251111334655353E-2</v>
      </c>
      <c r="J319" s="272">
        <v>4.2494678123554085E-2</v>
      </c>
      <c r="K319" s="272">
        <v>2.8506098659504795E-2</v>
      </c>
      <c r="L319" s="272">
        <v>3.9168718091570555E-2</v>
      </c>
      <c r="M319" s="272">
        <v>5.0878551713471762E-2</v>
      </c>
      <c r="N319" s="271">
        <v>3.8296653444643246E-2</v>
      </c>
      <c r="O319" s="272">
        <v>4.068145526732745E-2</v>
      </c>
      <c r="P319" s="272">
        <v>4.4105429891691576E-2</v>
      </c>
      <c r="Q319" s="272">
        <v>4.2766811359688725E-2</v>
      </c>
      <c r="R319" s="272">
        <v>4.0817675946989866E-2</v>
      </c>
      <c r="S319" s="272">
        <v>4.0193822280669013E-2</v>
      </c>
      <c r="T319" s="272">
        <v>4.6125816590480491E-2</v>
      </c>
      <c r="U319" s="273">
        <v>4.9803892690566211E-2</v>
      </c>
      <c r="V319" s="423">
        <v>5.6924814895385249E-2</v>
      </c>
      <c r="X319" s="227"/>
      <c r="Z319" s="438"/>
      <c r="AA319" s="438"/>
      <c r="AB319" s="438"/>
      <c r="AC319" s="438"/>
      <c r="AD319" s="438"/>
    </row>
    <row r="320" spans="1:30" s="448" customFormat="1" x14ac:dyDescent="0.2">
      <c r="A320" s="310" t="s">
        <v>1</v>
      </c>
      <c r="B320" s="456">
        <f>B317/B316*100-100</f>
        <v>-4.9129764265256597</v>
      </c>
      <c r="C320" s="276">
        <f>C317/C316*100-100</f>
        <v>-4.8886260595308499</v>
      </c>
      <c r="D320" s="276">
        <f t="shared" ref="D320:G320" si="121">D317/D316*100-100</f>
        <v>-5.8790148677789063</v>
      </c>
      <c r="E320" s="276">
        <f t="shared" si="121"/>
        <v>0.26217228464420828</v>
      </c>
      <c r="F320" s="277">
        <f t="shared" si="121"/>
        <v>3.2370251471375013</v>
      </c>
      <c r="G320" s="275">
        <f t="shared" si="121"/>
        <v>-3.8995373430270917</v>
      </c>
      <c r="H320" s="276">
        <f>H317/H316*100-100</f>
        <v>-1.198501872659179</v>
      </c>
      <c r="I320" s="276">
        <f t="shared" ref="I320:P320" si="122">I317/I316*100-100</f>
        <v>1.4492753623188435</v>
      </c>
      <c r="J320" s="276">
        <f t="shared" si="122"/>
        <v>0.57239771040914889</v>
      </c>
      <c r="K320" s="276">
        <f t="shared" si="122"/>
        <v>1.9975031210986316</v>
      </c>
      <c r="L320" s="276">
        <f t="shared" si="122"/>
        <v>5.0853100291302695</v>
      </c>
      <c r="M320" s="276">
        <f t="shared" si="122"/>
        <v>6.3366737524040957</v>
      </c>
      <c r="N320" s="275">
        <f t="shared" si="122"/>
        <v>-4.7485286249331153</v>
      </c>
      <c r="O320" s="276">
        <f t="shared" si="122"/>
        <v>-3.720892362807362</v>
      </c>
      <c r="P320" s="276">
        <f t="shared" si="122"/>
        <v>0.66791510611736271</v>
      </c>
      <c r="Q320" s="276">
        <f>Q317/Q316*100-100</f>
        <v>1.2100259291270419</v>
      </c>
      <c r="R320" s="276">
        <f t="shared" ref="R320:V320" si="123">R317/R316*100-100</f>
        <v>3.123754880866997</v>
      </c>
      <c r="S320" s="276">
        <f t="shared" si="123"/>
        <v>2.6350989834135845</v>
      </c>
      <c r="T320" s="276">
        <f t="shared" si="123"/>
        <v>2.8600612870275768</v>
      </c>
      <c r="U320" s="277">
        <f t="shared" si="123"/>
        <v>6.5025101601721076</v>
      </c>
      <c r="V320" s="424">
        <f t="shared" si="123"/>
        <v>0.60469567225989351</v>
      </c>
      <c r="X320" s="227"/>
      <c r="Z320" s="385"/>
      <c r="AA320" s="438"/>
      <c r="AB320" s="438"/>
      <c r="AC320" s="438"/>
      <c r="AD320" s="438"/>
    </row>
    <row r="321" spans="1:30" s="448" customFormat="1" ht="13.5" thickBot="1" x14ac:dyDescent="0.25">
      <c r="A321" s="429" t="s">
        <v>27</v>
      </c>
      <c r="B321" s="457">
        <f>B317-C303</f>
        <v>199.7759103641456</v>
      </c>
      <c r="C321" s="281">
        <f>C317-D303</f>
        <v>118.59133126934967</v>
      </c>
      <c r="D321" s="281">
        <f>D317-D303</f>
        <v>92.147950089126425</v>
      </c>
      <c r="E321" s="281">
        <f>E317-E303</f>
        <v>161.39024390243912</v>
      </c>
      <c r="F321" s="282">
        <f>F317-F303</f>
        <v>112.73291925465855</v>
      </c>
      <c r="G321" s="280">
        <f>G317-G303</f>
        <v>164.34389140271514</v>
      </c>
      <c r="H321" s="281">
        <f>H317-H303</f>
        <v>192</v>
      </c>
      <c r="I321" s="281">
        <f>I317-I303</f>
        <v>191.0837118754057</v>
      </c>
      <c r="J321" s="281">
        <f>J317-J303</f>
        <v>141.10120068610649</v>
      </c>
      <c r="K321" s="281">
        <f>K317-K303</f>
        <v>136.22222222222217</v>
      </c>
      <c r="L321" s="281">
        <f>L317-L303</f>
        <v>183.73232323232332</v>
      </c>
      <c r="M321" s="281">
        <f>M317-M303</f>
        <v>115.59944559944552</v>
      </c>
      <c r="N321" s="280">
        <f>N317-N303</f>
        <v>199.28571428571422</v>
      </c>
      <c r="O321" s="281">
        <f>O317-O303</f>
        <v>168.69138959931797</v>
      </c>
      <c r="P321" s="281">
        <f>P317-P303</f>
        <v>219.57936507936529</v>
      </c>
      <c r="Q321" s="281">
        <f>Q317-Q303</f>
        <v>203.23361823361847</v>
      </c>
      <c r="R321" s="281">
        <f>R317-R303</f>
        <v>219.22243713733087</v>
      </c>
      <c r="S321" s="281">
        <f>S317-S303</f>
        <v>178.15375302663415</v>
      </c>
      <c r="T321" s="281">
        <f>T317-T303</f>
        <v>147.38927738927759</v>
      </c>
      <c r="U321" s="282">
        <f>U317-U303</f>
        <v>182.10758731433134</v>
      </c>
      <c r="V321" s="425">
        <f>V317-V303</f>
        <v>162.97760402991298</v>
      </c>
      <c r="X321" s="227"/>
      <c r="Z321" s="385"/>
      <c r="AA321" s="438"/>
      <c r="AB321" s="438"/>
      <c r="AC321" s="438"/>
      <c r="AD321" s="438"/>
    </row>
    <row r="322" spans="1:30" s="448" customFormat="1" x14ac:dyDescent="0.2">
      <c r="A322" s="430" t="s">
        <v>51</v>
      </c>
      <c r="B322" s="458">
        <v>221</v>
      </c>
      <c r="C322" s="286">
        <v>276</v>
      </c>
      <c r="D322" s="444">
        <v>448</v>
      </c>
      <c r="E322" s="286">
        <v>544</v>
      </c>
      <c r="F322" s="287">
        <v>599</v>
      </c>
      <c r="G322" s="285">
        <v>691</v>
      </c>
      <c r="H322" s="286">
        <v>800</v>
      </c>
      <c r="I322" s="286">
        <v>867</v>
      </c>
      <c r="J322" s="286">
        <v>725</v>
      </c>
      <c r="K322" s="286">
        <v>606</v>
      </c>
      <c r="L322" s="286">
        <v>600</v>
      </c>
      <c r="M322" s="286">
        <v>506</v>
      </c>
      <c r="N322" s="285">
        <v>356</v>
      </c>
      <c r="O322" s="286">
        <v>662</v>
      </c>
      <c r="P322" s="286">
        <v>839</v>
      </c>
      <c r="Q322" s="286">
        <v>743</v>
      </c>
      <c r="R322" s="286">
        <v>689</v>
      </c>
      <c r="S322" s="286">
        <v>777</v>
      </c>
      <c r="T322" s="286">
        <v>496</v>
      </c>
      <c r="U322" s="287">
        <v>660</v>
      </c>
      <c r="V322" s="426">
        <f>SUM(B322:U322)</f>
        <v>12105</v>
      </c>
      <c r="W322" s="227" t="s">
        <v>56</v>
      </c>
      <c r="X322" s="289">
        <f>V308-V322</f>
        <v>14</v>
      </c>
      <c r="Y322" s="290">
        <f>X322/V308</f>
        <v>1.1552108259757405E-3</v>
      </c>
      <c r="Z322" s="385"/>
      <c r="AA322" s="438"/>
      <c r="AB322" s="438"/>
      <c r="AC322" s="438"/>
      <c r="AD322" s="438"/>
    </row>
    <row r="323" spans="1:30" s="448" customFormat="1" x14ac:dyDescent="0.2">
      <c r="A323" s="324" t="s">
        <v>28</v>
      </c>
      <c r="B323" s="459">
        <v>115.5</v>
      </c>
      <c r="C323" s="242">
        <v>115.5</v>
      </c>
      <c r="D323" s="445">
        <v>113.5</v>
      </c>
      <c r="E323" s="242">
        <v>112.5</v>
      </c>
      <c r="F323" s="245">
        <v>111</v>
      </c>
      <c r="G323" s="244">
        <v>112</v>
      </c>
      <c r="H323" s="242">
        <v>111</v>
      </c>
      <c r="I323" s="242">
        <v>110.5</v>
      </c>
      <c r="J323" s="242">
        <v>110</v>
      </c>
      <c r="K323" s="242">
        <v>109.5</v>
      </c>
      <c r="L323" s="242">
        <v>108.5</v>
      </c>
      <c r="M323" s="242">
        <v>108</v>
      </c>
      <c r="N323" s="244">
        <v>116.5</v>
      </c>
      <c r="O323" s="242">
        <v>115.5</v>
      </c>
      <c r="P323" s="242">
        <v>113</v>
      </c>
      <c r="Q323" s="242">
        <v>112.5</v>
      </c>
      <c r="R323" s="242">
        <v>111.5</v>
      </c>
      <c r="S323" s="242">
        <v>110.5</v>
      </c>
      <c r="T323" s="242">
        <v>108.5</v>
      </c>
      <c r="U323" s="245">
        <v>108.5</v>
      </c>
      <c r="V323" s="427"/>
      <c r="W323" s="227" t="s">
        <v>57</v>
      </c>
      <c r="X323" s="227">
        <v>106.42</v>
      </c>
      <c r="Z323" s="438"/>
      <c r="AA323" s="438"/>
      <c r="AB323" s="438"/>
      <c r="AC323" s="438"/>
      <c r="AD323" s="438"/>
    </row>
    <row r="324" spans="1:30" s="448" customFormat="1" ht="13.5" thickBot="1" x14ac:dyDescent="0.25">
      <c r="A324" s="327" t="s">
        <v>26</v>
      </c>
      <c r="B324" s="460">
        <f>B323-C309</f>
        <v>5</v>
      </c>
      <c r="C324" s="243">
        <f>C323-C309</f>
        <v>5</v>
      </c>
      <c r="D324" s="243">
        <f>D323-D309</f>
        <v>5</v>
      </c>
      <c r="E324" s="243">
        <f>E323-E309</f>
        <v>5</v>
      </c>
      <c r="F324" s="247">
        <f>F323-F309</f>
        <v>5</v>
      </c>
      <c r="G324" s="246">
        <f>G323-G309</f>
        <v>5</v>
      </c>
      <c r="H324" s="243">
        <f>H323-H309</f>
        <v>5</v>
      </c>
      <c r="I324" s="243">
        <f>I323-I309</f>
        <v>5</v>
      </c>
      <c r="J324" s="243">
        <f>J323-J309</f>
        <v>5</v>
      </c>
      <c r="K324" s="243">
        <f>K323-K309</f>
        <v>5</v>
      </c>
      <c r="L324" s="243">
        <f>L323-L309</f>
        <v>5</v>
      </c>
      <c r="M324" s="243">
        <f>M323-M309</f>
        <v>5.5</v>
      </c>
      <c r="N324" s="246">
        <f>N323-N309</f>
        <v>5</v>
      </c>
      <c r="O324" s="243">
        <f>O323-O309</f>
        <v>5</v>
      </c>
      <c r="P324" s="243">
        <f>P323-P309</f>
        <v>5</v>
      </c>
      <c r="Q324" s="243">
        <f>Q323-Q309</f>
        <v>5</v>
      </c>
      <c r="R324" s="243">
        <f>R323-R309</f>
        <v>5</v>
      </c>
      <c r="S324" s="243">
        <f>S323-S309</f>
        <v>5</v>
      </c>
      <c r="T324" s="243">
        <f>T323-T309</f>
        <v>5</v>
      </c>
      <c r="U324" s="247">
        <f>U323-U309</f>
        <v>5</v>
      </c>
      <c r="V324" s="428"/>
      <c r="W324" s="227" t="s">
        <v>26</v>
      </c>
      <c r="X324" s="362">
        <f>X323-X309</f>
        <v>4.8400000000000034</v>
      </c>
    </row>
    <row r="325" spans="1:30" x14ac:dyDescent="0.2">
      <c r="C325" s="449"/>
      <c r="D325" s="449"/>
      <c r="E325" s="449"/>
      <c r="F325" s="449"/>
      <c r="G325" s="449"/>
      <c r="H325" s="449"/>
      <c r="I325" s="449"/>
      <c r="J325" s="449"/>
      <c r="K325" s="449"/>
      <c r="L325" s="449"/>
      <c r="M325" s="449"/>
      <c r="N325" s="449"/>
      <c r="O325" s="449"/>
      <c r="P325" s="449"/>
      <c r="Q325" s="449"/>
      <c r="R325" s="449" t="s">
        <v>65</v>
      </c>
      <c r="S325" s="449" t="s">
        <v>65</v>
      </c>
      <c r="T325" s="449" t="s">
        <v>65</v>
      </c>
      <c r="U325" s="449"/>
      <c r="AB325" s="239"/>
      <c r="AC325" s="386"/>
    </row>
    <row r="326" spans="1:30" x14ac:dyDescent="0.2">
      <c r="T326" s="239">
        <v>109</v>
      </c>
    </row>
  </sheetData>
  <mergeCells count="51">
    <mergeCell ref="G313:M313"/>
    <mergeCell ref="N313:U313"/>
    <mergeCell ref="B313:F313"/>
    <mergeCell ref="B270:D270"/>
    <mergeCell ref="E270:L270"/>
    <mergeCell ref="M270:T270"/>
    <mergeCell ref="N299:U299"/>
    <mergeCell ref="N285:U285"/>
    <mergeCell ref="G285:M285"/>
    <mergeCell ref="G299:M299"/>
    <mergeCell ref="B285:F285"/>
    <mergeCell ref="B299:F299"/>
    <mergeCell ref="B254:O254"/>
    <mergeCell ref="P254:X254"/>
    <mergeCell ref="AC110:AD110"/>
    <mergeCell ref="B154:M154"/>
    <mergeCell ref="N154:V154"/>
    <mergeCell ref="B140:M140"/>
    <mergeCell ref="N140:V140"/>
    <mergeCell ref="N126:V126"/>
    <mergeCell ref="B110:L110"/>
    <mergeCell ref="M110:U110"/>
    <mergeCell ref="B126:M126"/>
    <mergeCell ref="Z110:AA110"/>
    <mergeCell ref="B198:O198"/>
    <mergeCell ref="P198:X198"/>
    <mergeCell ref="B240:O240"/>
    <mergeCell ref="P240:X240"/>
    <mergeCell ref="F2:I2"/>
    <mergeCell ref="B9:J9"/>
    <mergeCell ref="K9:Q9"/>
    <mergeCell ref="B23:J23"/>
    <mergeCell ref="K23:Q23"/>
    <mergeCell ref="B37:J37"/>
    <mergeCell ref="K37:Q37"/>
    <mergeCell ref="M68:U68"/>
    <mergeCell ref="B82:L82"/>
    <mergeCell ref="M82:U82"/>
    <mergeCell ref="B68:L68"/>
    <mergeCell ref="M53:S53"/>
    <mergeCell ref="B53:L53"/>
    <mergeCell ref="B226:O226"/>
    <mergeCell ref="P226:X226"/>
    <mergeCell ref="B212:O212"/>
    <mergeCell ref="P212:X212"/>
    <mergeCell ref="B96:L96"/>
    <mergeCell ref="M96:U96"/>
    <mergeCell ref="B168:M168"/>
    <mergeCell ref="N168:V168"/>
    <mergeCell ref="P184:X184"/>
    <mergeCell ref="B184:O18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2021-09-17T17:12:24Z</dcterms:modified>
</cp:coreProperties>
</file>