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AD48FA88-AF08-471E-9126-20E6FCD51DFD}" xr6:coauthVersionLast="36" xr6:coauthVersionMax="36" xr10:uidLastSave="{00000000-0000-0000-0000-000000000000}"/>
  <bookViews>
    <workbookView xWindow="0" yWindow="0" windowWidth="20490" windowHeight="7545" tabRatio="745" firstSheet="14" activeTab="25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IMPRIMIR" sheetId="2" r:id="rId26"/>
  </sheets>
  <definedNames>
    <definedName name="_xlnm.Print_Area" localSheetId="25">IMPRIMIR!$A$1:$W$43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2" l="1"/>
  <c r="O46" i="29"/>
  <c r="O51" i="29" s="1"/>
  <c r="O49" i="29"/>
  <c r="O50" i="29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H36" i="2"/>
  <c r="H37" i="2"/>
  <c r="H38" i="2"/>
  <c r="H39" i="2"/>
  <c r="H40" i="2"/>
  <c r="H4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<sst xmlns="http://schemas.openxmlformats.org/spreadsheetml/2006/main" count="2058" uniqueCount="86">
  <si>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</si>
  <si>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</si>
  <si>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</si>
  <si>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</si>
  <si>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</si>
  <si>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</si>
  <si>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</si>
  <si>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</si>
  <si>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</si>
  <si>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</si>
  <si>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</si>
  <si>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</si>
  <si>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</si>
  <si>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</si>
  <si>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</si>
  <si>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</si>
  <si>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</si>
  <si>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</si>
  <si>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</si>
  <si>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</si>
  <si>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</si>
  <si>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</si>
  <si>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</si>
  <si>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</si>
  <si>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</si>
  <si>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</si>
  <si>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</si>
  <si>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</si>
  <si>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</si>
  <si>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</si>
  <si>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</si>
  <si>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</si>
  <si>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</si>
  <si>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</si>
  <si>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</si>
  <si>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</si>
  <si>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</si>
  <si>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</si>
  <si>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</si>
  <si>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</si>
  <si>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</si>
  <si>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</si>
  <si>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</si>
  <si>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</si>
  <si>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</si>
  <si>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</si>
  <si>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</si>
  <si>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</si>
  <si>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</si>
  <si>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</si>
  <si>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</si>
  <si>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</si>
  <si>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</si>
  <si>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</si>
  <si>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</si>
  <si>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</si>
  <si>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</si>
  <si>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</si>
  <si>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</si>
  <si>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</si>
  <si>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</si>
  <si>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</si>
  <si>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</si>
  <si>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</si>
  <si>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</si>
  <si>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</si>
  <si>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</si>
  <si>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</si>
  <si>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</si>
  <si>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</si>
  <si>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</si>
  <si>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</si>
  <si>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</si>
  <si>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</si>
  <si>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</si>
  <si>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</si>
  <si>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</si>
  <si>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</si>
  <si>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</si>
  <si>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</si>
  <si>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</si>
  <si>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24 AL 30 DE SEP</t>
  </si>
  <si>
    <t>9 REC</t>
  </si>
  <si>
    <t>15 REC</t>
  </si>
  <si>
    <t>SEMANA 25</t>
  </si>
  <si>
    <t>F1 - Prepostura - Machos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</si>
</sst>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"/>
      <family val="2"/>
    </font>
    <font>
      <b/>
      <u/>
      <sz val="1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9" fillId="2" borderId="23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4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29" fillId="7" borderId="22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/>
    </xf>
    <xf numFmtId="0" fontId="29" fillId="3" borderId="33" xfId="0" applyFont="1" applyFill="1" applyBorder="1" applyAlignment="1">
      <alignment horizontal="center" vertical="center"/>
    </xf>
    <xf numFmtId="0" fontId="29" fillId="3" borderId="19" xfId="0" applyFont="1" applyFill="1" applyBorder="1" applyAlignment="1">
      <alignment horizontal="center" vertical="center"/>
    </xf>
    <xf numFmtId="0" fontId="29" fillId="3" borderId="20" xfId="0" quotePrefix="1" applyFont="1" applyFill="1" applyBorder="1" applyAlignment="1">
      <alignment horizontal="center" vertical="center"/>
    </xf>
    <xf numFmtId="0" fontId="29" fillId="3" borderId="42" xfId="0" quotePrefix="1" applyFont="1" applyFill="1" applyBorder="1" applyAlignment="1">
      <alignment horizontal="center" vertical="center"/>
    </xf>
    <xf numFmtId="0" fontId="29" fillId="9" borderId="4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4" fontId="24" fillId="0" borderId="6" xfId="0" applyNumberFormat="1" applyFont="1" applyFill="1" applyBorder="1" applyAlignment="1">
      <alignment horizontal="center" vertical="center"/>
    </xf>
    <xf numFmtId="164" fontId="24" fillId="0" borderId="16" xfId="0" applyNumberFormat="1" applyFont="1" applyFill="1" applyBorder="1" applyAlignment="1">
      <alignment horizontal="center" vertical="center"/>
    </xf>
    <xf numFmtId="164" fontId="24" fillId="0" borderId="7" xfId="0" applyNumberFormat="1" applyFont="1" applyFill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10" xfId="0" applyNumberFormat="1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4" fontId="24" fillId="0" borderId="36" xfId="0" applyNumberFormat="1" applyFont="1" applyFill="1" applyBorder="1" applyAlignment="1">
      <alignment horizontal="center" vertical="center"/>
    </xf>
    <xf numFmtId="164" fontId="24" fillId="0" borderId="26" xfId="0" applyNumberFormat="1" applyFont="1" applyFill="1" applyBorder="1" applyAlignment="1">
      <alignment horizontal="center" vertical="center"/>
    </xf>
    <xf numFmtId="164" fontId="24" fillId="0" borderId="37" xfId="0" applyNumberFormat="1" applyFont="1" applyFill="1" applyBorder="1" applyAlignment="1">
      <alignment horizontal="center" vertical="center"/>
    </xf>
    <xf numFmtId="164" fontId="24" fillId="0" borderId="12" xfId="0" applyNumberFormat="1" applyFont="1" applyFill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164" fontId="24" fillId="0" borderId="14" xfId="0" applyNumberFormat="1" applyFont="1" applyBorder="1" applyAlignment="1">
      <alignment horizontal="center" vertical="center"/>
    </xf>
    <xf numFmtId="164" fontId="24" fillId="0" borderId="39" xfId="0" applyNumberFormat="1" applyFont="1" applyFill="1" applyBorder="1" applyAlignment="1">
      <alignment horizontal="center" vertical="center"/>
    </xf>
    <xf numFmtId="0" fontId="29" fillId="9" borderId="30" xfId="0" applyFont="1" applyFill="1" applyBorder="1" applyAlignment="1">
      <alignment horizontal="center" vertical="center"/>
    </xf>
    <xf numFmtId="164" fontId="29" fillId="0" borderId="40" xfId="0" applyNumberFormat="1" applyFont="1" applyFill="1" applyBorder="1" applyAlignment="1">
      <alignment horizontal="center" vertical="center"/>
    </xf>
    <xf numFmtId="164" fontId="29" fillId="0" borderId="41" xfId="0" applyNumberFormat="1" applyFont="1" applyFill="1" applyBorder="1" applyAlignment="1">
      <alignment horizontal="center" vertical="center"/>
    </xf>
    <xf numFmtId="164" fontId="29" fillId="0" borderId="58" xfId="0" applyNumberFormat="1" applyFont="1" applyFill="1" applyBorder="1" applyAlignment="1">
      <alignment horizontal="center" vertical="center"/>
    </xf>
    <xf numFmtId="164" fontId="29" fillId="0" borderId="32" xfId="0" applyNumberFormat="1" applyFont="1" applyFill="1" applyBorder="1" applyAlignment="1">
      <alignment horizontal="center" vertical="center"/>
    </xf>
    <xf numFmtId="164" fontId="29" fillId="0" borderId="23" xfId="0" applyNumberFormat="1" applyFont="1" applyFill="1" applyBorder="1" applyAlignment="1">
      <alignment horizontal="center" vertical="center"/>
    </xf>
    <xf numFmtId="1" fontId="24" fillId="0" borderId="23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42" xfId="0" applyFont="1" applyFill="1" applyBorder="1" applyAlignment="1">
      <alignment horizontal="center" vertical="center"/>
    </xf>
    <xf numFmtId="0" fontId="29" fillId="9" borderId="43" xfId="0" applyFont="1" applyFill="1" applyBorder="1" applyAlignment="1">
      <alignment horizontal="center" vertical="center"/>
    </xf>
    <xf numFmtId="0" fontId="29" fillId="0" borderId="0" xfId="0" quotePrefix="1" applyFont="1" applyBorder="1" applyAlignment="1">
      <alignment horizontal="center" vertical="center"/>
    </xf>
    <xf numFmtId="164" fontId="24" fillId="2" borderId="7" xfId="0" applyNumberFormat="1" applyFont="1" applyFill="1" applyBorder="1" applyAlignment="1">
      <alignment horizontal="center" vertical="center"/>
    </xf>
    <xf numFmtId="164" fontId="24" fillId="2" borderId="9" xfId="0" applyNumberFormat="1" applyFont="1" applyFill="1" applyBorder="1" applyAlignment="1">
      <alignment horizontal="center" vertical="center"/>
    </xf>
    <xf numFmtId="164" fontId="24" fillId="2" borderId="10" xfId="0" applyNumberFormat="1" applyFont="1" applyFill="1" applyBorder="1" applyAlignment="1">
      <alignment horizontal="center" vertical="center"/>
    </xf>
    <xf numFmtId="164" fontId="24" fillId="2" borderId="37" xfId="0" applyNumberFormat="1" applyFont="1" applyFill="1" applyBorder="1" applyAlignment="1">
      <alignment horizontal="center" vertical="center"/>
    </xf>
    <xf numFmtId="164" fontId="24" fillId="2" borderId="38" xfId="0" applyNumberFormat="1" applyFont="1" applyFill="1" applyBorder="1" applyAlignment="1">
      <alignment horizontal="center" vertical="center"/>
    </xf>
    <xf numFmtId="164" fontId="29" fillId="2" borderId="40" xfId="0" applyNumberFormat="1" applyFont="1" applyFill="1" applyBorder="1" applyAlignment="1">
      <alignment horizontal="center" vertical="center"/>
    </xf>
    <xf numFmtId="164" fontId="29" fillId="2" borderId="44" xfId="0" applyNumberFormat="1" applyFont="1" applyFill="1" applyBorder="1" applyAlignment="1">
      <alignment horizontal="center" vertical="center"/>
    </xf>
    <xf numFmtId="164" fontId="29" fillId="2" borderId="45" xfId="0" applyNumberFormat="1" applyFont="1" applyFill="1" applyBorder="1" applyAlignment="1">
      <alignment horizontal="center" vertical="center"/>
    </xf>
    <xf numFmtId="164" fontId="29" fillId="2" borderId="32" xfId="0" applyNumberFormat="1" applyFont="1" applyFill="1" applyBorder="1" applyAlignment="1">
      <alignment horizontal="center" vertical="center"/>
    </xf>
    <xf numFmtId="0" fontId="29" fillId="7" borderId="23" xfId="0" applyFont="1" applyFill="1" applyBorder="1" applyAlignment="1">
      <alignment horizontal="center" vertical="center"/>
    </xf>
    <xf numFmtId="0" fontId="29" fillId="3" borderId="34" xfId="0" applyFont="1" applyFill="1" applyBorder="1" applyAlignment="1">
      <alignment horizontal="center" vertical="center"/>
    </xf>
    <xf numFmtId="0" fontId="29" fillId="3" borderId="35" xfId="0" applyFont="1" applyFill="1" applyBorder="1" applyAlignment="1">
      <alignment horizontal="center" vertical="center"/>
    </xf>
    <xf numFmtId="0" fontId="29" fillId="9" borderId="49" xfId="0" applyFont="1" applyFill="1" applyBorder="1" applyAlignment="1">
      <alignment horizontal="center" vertical="center"/>
    </xf>
    <xf numFmtId="0" fontId="29" fillId="0" borderId="50" xfId="0" applyFont="1" applyBorder="1" applyAlignment="1">
      <alignment horizontal="center" vertical="center"/>
    </xf>
    <xf numFmtId="164" fontId="24" fillId="0" borderId="50" xfId="0" applyNumberFormat="1" applyFont="1" applyFill="1" applyBorder="1" applyAlignment="1">
      <alignment horizontal="center" vertical="center"/>
    </xf>
    <xf numFmtId="164" fontId="24" fillId="0" borderId="37" xfId="0" applyNumberFormat="1" applyFont="1" applyBorder="1" applyAlignment="1">
      <alignment horizontal="center" vertical="center"/>
    </xf>
    <xf numFmtId="164" fontId="24" fillId="0" borderId="51" xfId="0" applyNumberFormat="1" applyFont="1" applyFill="1" applyBorder="1" applyAlignment="1">
      <alignment horizontal="center" vertical="center"/>
    </xf>
    <xf numFmtId="0" fontId="29" fillId="0" borderId="52" xfId="0" applyFont="1" applyBorder="1" applyAlignment="1">
      <alignment horizontal="center" vertical="center"/>
    </xf>
    <xf numFmtId="164" fontId="29" fillId="0" borderId="53" xfId="0" applyNumberFormat="1" applyFont="1" applyFill="1" applyBorder="1" applyAlignment="1">
      <alignment horizontal="center" vertical="center"/>
    </xf>
    <xf numFmtId="164" fontId="29" fillId="0" borderId="54" xfId="0" applyNumberFormat="1" applyFont="1" applyFill="1" applyBorder="1" applyAlignment="1">
      <alignment horizontal="center" vertical="center"/>
    </xf>
    <xf numFmtId="164" fontId="29" fillId="0" borderId="17" xfId="0" applyNumberFormat="1" applyFont="1" applyFill="1" applyBorder="1" applyAlignment="1">
      <alignment horizontal="center" vertical="center"/>
    </xf>
    <xf numFmtId="164" fontId="29" fillId="0" borderId="44" xfId="0" applyNumberFormat="1" applyFont="1" applyFill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164" fontId="29" fillId="0" borderId="60" xfId="0" applyNumberFormat="1" applyFont="1" applyFill="1" applyBorder="1" applyAlignment="1">
      <alignment horizontal="center" vertical="center"/>
    </xf>
    <xf numFmtId="164" fontId="29" fillId="0" borderId="48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9" fillId="9" borderId="17" xfId="0" applyFont="1" applyFill="1" applyBorder="1" applyAlignment="1">
      <alignment horizontal="center" vertical="center"/>
    </xf>
    <xf numFmtId="164" fontId="29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" fontId="24" fillId="0" borderId="27" xfId="0" applyNumberFormat="1" applyFont="1" applyFill="1" applyBorder="1" applyAlignment="1">
      <alignment horizontal="center" vertical="center"/>
    </xf>
    <xf numFmtId="0" fontId="9" fillId="7" borderId="0" xfId="0" applyFont="1" applyFill="1" applyBorder="1" applyAlignment="1">
      <alignment vertical="center" wrapText="1"/>
    </xf>
    <xf numFmtId="0" fontId="29" fillId="0" borderId="28" xfId="0" applyFont="1" applyFill="1" applyBorder="1" applyAlignment="1">
      <alignment horizontal="center" vertical="center"/>
    </xf>
    <xf numFmtId="0" fontId="29" fillId="11" borderId="17" xfId="0" applyFont="1" applyFill="1" applyBorder="1" applyAlignment="1">
      <alignment horizontal="center" vertical="center"/>
    </xf>
    <xf numFmtId="0" fontId="29" fillId="0" borderId="61" xfId="0" applyFont="1" applyFill="1" applyBorder="1" applyAlignment="1">
      <alignment horizontal="center" vertical="center"/>
    </xf>
    <xf numFmtId="0" fontId="29" fillId="8" borderId="17" xfId="0" applyFont="1" applyFill="1" applyBorder="1" applyAlignment="1">
      <alignment horizontal="center" vertical="center"/>
    </xf>
    <xf numFmtId="164" fontId="24" fillId="0" borderId="38" xfId="0" applyNumberFormat="1" applyFont="1" applyBorder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164" fontId="24" fillId="0" borderId="36" xfId="0" applyNumberFormat="1" applyFont="1" applyBorder="1" applyAlignment="1">
      <alignment horizontal="center" vertical="center"/>
    </xf>
    <xf numFmtId="164" fontId="29" fillId="0" borderId="45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1" fontId="24" fillId="2" borderId="46" xfId="0" applyNumberFormat="1" applyFont="1" applyFill="1" applyBorder="1" applyAlignment="1">
      <alignment horizontal="center" vertical="center"/>
    </xf>
    <xf numFmtId="1" fontId="24" fillId="2" borderId="47" xfId="0" applyNumberFormat="1" applyFont="1" applyFill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4" fillId="2" borderId="46" xfId="0" applyNumberFormat="1" applyFont="1" applyFill="1" applyBorder="1" applyAlignment="1">
      <alignment horizontal="center" vertical="center"/>
    </xf>
    <xf numFmtId="0" fontId="24" fillId="2" borderId="4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9" fillId="2" borderId="29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29" fillId="7" borderId="30" xfId="0" applyFont="1" applyFill="1" applyBorder="1" applyAlignment="1">
      <alignment horizontal="center" vertical="center"/>
    </xf>
    <xf numFmtId="0" fontId="29" fillId="7" borderId="31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46" xfId="0" applyFont="1" applyFill="1" applyBorder="1" applyAlignment="1">
      <alignment horizontal="center" vertical="center" wrapText="1"/>
    </xf>
    <xf numFmtId="0" fontId="9" fillId="7" borderId="47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9" fillId="11" borderId="30" xfId="0" applyFont="1" applyFill="1" applyBorder="1" applyAlignment="1">
      <alignment horizontal="center" vertical="center"/>
    </xf>
    <xf numFmtId="0" fontId="29" fillId="11" borderId="31" xfId="0" applyFont="1" applyFill="1" applyBorder="1" applyAlignment="1">
      <alignment horizontal="center" vertical="center"/>
    </xf>
    <xf numFmtId="0" fontId="29" fillId="11" borderId="32" xfId="0" applyFont="1" applyFill="1" applyBorder="1" applyAlignment="1">
      <alignment horizontal="center" vertical="center"/>
    </xf>
    <xf numFmtId="0" fontId="29" fillId="7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338" t="s">
        <v>5</v>
      </c>
      <c r="L11" s="338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7" t="s">
        <v>25</v>
      </c>
      <c r="C15" s="348"/>
      <c r="D15" s="348"/>
      <c r="E15" s="348"/>
      <c r="F15" s="348"/>
      <c r="G15" s="348"/>
      <c r="H15" s="348"/>
      <c r="I15" s="348"/>
      <c r="J15" s="348"/>
      <c r="K15" s="349"/>
      <c r="L15" s="341" t="s">
        <v>8</v>
      </c>
      <c r="M15" s="342"/>
      <c r="N15" s="342"/>
      <c r="O15" s="342"/>
      <c r="P15" s="342"/>
      <c r="Q15" s="342"/>
      <c r="R15" s="342"/>
      <c r="S15" s="343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25</v>
      </c>
      <c r="C36" s="340"/>
      <c r="D36" s="340"/>
      <c r="E36" s="340"/>
      <c r="F36" s="340"/>
      <c r="G36" s="340"/>
      <c r="H36" s="99"/>
      <c r="I36" s="53" t="s">
        <v>26</v>
      </c>
      <c r="J36" s="107"/>
      <c r="K36" s="345" t="s">
        <v>25</v>
      </c>
      <c r="L36" s="345"/>
      <c r="M36" s="345"/>
      <c r="N36" s="345"/>
      <c r="O36" s="33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8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S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338" t="s">
        <v>59</v>
      </c>
      <c r="L11" s="338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2"/>
      <c r="N15" s="353" t="s">
        <v>8</v>
      </c>
      <c r="O15" s="354"/>
      <c r="P15" s="354"/>
      <c r="Q15" s="354"/>
      <c r="R15" s="354"/>
      <c r="S15" s="354"/>
      <c r="T15" s="354"/>
      <c r="U15" s="354"/>
      <c r="V15" s="355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4" t="s">
        <v>8</v>
      </c>
      <c r="C36" s="345"/>
      <c r="D36" s="345"/>
      <c r="E36" s="345"/>
      <c r="F36" s="345"/>
      <c r="G36" s="345"/>
      <c r="H36" s="339"/>
      <c r="I36" s="99"/>
      <c r="J36" s="53" t="s">
        <v>26</v>
      </c>
      <c r="K36" s="107"/>
      <c r="L36" s="345" t="s">
        <v>8</v>
      </c>
      <c r="M36" s="345"/>
      <c r="N36" s="345"/>
      <c r="O36" s="345"/>
      <c r="P36" s="33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25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338" t="s">
        <v>60</v>
      </c>
      <c r="L11" s="338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2"/>
      <c r="N15" s="353" t="s">
        <v>8</v>
      </c>
      <c r="O15" s="354"/>
      <c r="P15" s="354"/>
      <c r="Q15" s="354"/>
      <c r="R15" s="354"/>
      <c r="S15" s="354"/>
      <c r="T15" s="354"/>
      <c r="U15" s="354"/>
      <c r="V15" s="355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4" t="s">
        <v>8</v>
      </c>
      <c r="C36" s="345"/>
      <c r="D36" s="345"/>
      <c r="E36" s="345"/>
      <c r="F36" s="345"/>
      <c r="G36" s="345"/>
      <c r="H36" s="339"/>
      <c r="I36" s="99"/>
      <c r="J36" s="53" t="s">
        <v>26</v>
      </c>
      <c r="K36" s="107"/>
      <c r="L36" s="345" t="s">
        <v>8</v>
      </c>
      <c r="M36" s="345"/>
      <c r="N36" s="345"/>
      <c r="O36" s="345"/>
      <c r="P36" s="33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25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338" t="s">
        <v>61</v>
      </c>
      <c r="L11" s="338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2"/>
      <c r="N15" s="353" t="s">
        <v>8</v>
      </c>
      <c r="O15" s="354"/>
      <c r="P15" s="354"/>
      <c r="Q15" s="354"/>
      <c r="R15" s="354"/>
      <c r="S15" s="354"/>
      <c r="T15" s="354"/>
      <c r="U15" s="354"/>
      <c r="V15" s="355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4" t="s">
        <v>8</v>
      </c>
      <c r="C36" s="345"/>
      <c r="D36" s="345"/>
      <c r="E36" s="345"/>
      <c r="F36" s="345"/>
      <c r="G36" s="345"/>
      <c r="H36" s="339"/>
      <c r="I36" s="99"/>
      <c r="J36" s="53" t="s">
        <v>26</v>
      </c>
      <c r="K36" s="107"/>
      <c r="L36" s="345" t="s">
        <v>8</v>
      </c>
      <c r="M36" s="345"/>
      <c r="N36" s="345"/>
      <c r="O36" s="345"/>
      <c r="P36" s="33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25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338" t="s">
        <v>62</v>
      </c>
      <c r="L11" s="338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2"/>
      <c r="P15" s="353" t="s">
        <v>8</v>
      </c>
      <c r="Q15" s="354"/>
      <c r="R15" s="354"/>
      <c r="S15" s="354"/>
      <c r="T15" s="354"/>
      <c r="U15" s="354"/>
      <c r="V15" s="354"/>
      <c r="W15" s="354"/>
      <c r="X15" s="355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4" t="s">
        <v>8</v>
      </c>
      <c r="C36" s="345"/>
      <c r="D36" s="345"/>
      <c r="E36" s="345"/>
      <c r="F36" s="345"/>
      <c r="G36" s="345"/>
      <c r="H36" s="339"/>
      <c r="I36" s="99"/>
      <c r="J36" s="53" t="s">
        <v>26</v>
      </c>
      <c r="K36" s="107"/>
      <c r="L36" s="345" t="s">
        <v>8</v>
      </c>
      <c r="M36" s="345"/>
      <c r="N36" s="345"/>
      <c r="O36" s="345"/>
      <c r="P36" s="33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25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338" t="s">
        <v>63</v>
      </c>
      <c r="L11" s="338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2"/>
      <c r="P15" s="353" t="s">
        <v>8</v>
      </c>
      <c r="Q15" s="354"/>
      <c r="R15" s="354"/>
      <c r="S15" s="354"/>
      <c r="T15" s="354"/>
      <c r="U15" s="354"/>
      <c r="V15" s="354"/>
      <c r="W15" s="354"/>
      <c r="X15" s="355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4" t="s">
        <v>8</v>
      </c>
      <c r="C36" s="345"/>
      <c r="D36" s="345"/>
      <c r="E36" s="345"/>
      <c r="F36" s="345"/>
      <c r="G36" s="345"/>
      <c r="H36" s="339"/>
      <c r="I36" s="99"/>
      <c r="J36" s="53" t="s">
        <v>26</v>
      </c>
      <c r="K36" s="107"/>
      <c r="L36" s="345" t="s">
        <v>8</v>
      </c>
      <c r="M36" s="345"/>
      <c r="N36" s="345"/>
      <c r="O36" s="345"/>
      <c r="P36" s="33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25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338" t="s">
        <v>64</v>
      </c>
      <c r="L11" s="338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2"/>
      <c r="P15" s="353" t="s">
        <v>8</v>
      </c>
      <c r="Q15" s="354"/>
      <c r="R15" s="354"/>
      <c r="S15" s="354"/>
      <c r="T15" s="354"/>
      <c r="U15" s="354"/>
      <c r="V15" s="354"/>
      <c r="W15" s="354"/>
      <c r="X15" s="355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4" t="s">
        <v>8</v>
      </c>
      <c r="C36" s="345"/>
      <c r="D36" s="345"/>
      <c r="E36" s="345"/>
      <c r="F36" s="345"/>
      <c r="G36" s="345"/>
      <c r="H36" s="339"/>
      <c r="I36" s="99"/>
      <c r="J36" s="53" t="s">
        <v>26</v>
      </c>
      <c r="K36" s="107"/>
      <c r="L36" s="345" t="s">
        <v>8</v>
      </c>
      <c r="M36" s="345"/>
      <c r="N36" s="345"/>
      <c r="O36" s="345"/>
      <c r="P36" s="33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25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338" t="s">
        <v>65</v>
      </c>
      <c r="L11" s="338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2"/>
      <c r="P15" s="353" t="s">
        <v>8</v>
      </c>
      <c r="Q15" s="354"/>
      <c r="R15" s="354"/>
      <c r="S15" s="354"/>
      <c r="T15" s="354"/>
      <c r="U15" s="354"/>
      <c r="V15" s="354"/>
      <c r="W15" s="354"/>
      <c r="X15" s="355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4" t="s">
        <v>8</v>
      </c>
      <c r="C36" s="345"/>
      <c r="D36" s="345"/>
      <c r="E36" s="345"/>
      <c r="F36" s="345"/>
      <c r="G36" s="345"/>
      <c r="H36" s="339"/>
      <c r="I36" s="99"/>
      <c r="J36" s="53" t="s">
        <v>26</v>
      </c>
      <c r="K36" s="107"/>
      <c r="L36" s="345" t="s">
        <v>8</v>
      </c>
      <c r="M36" s="345"/>
      <c r="N36" s="345"/>
      <c r="O36" s="345"/>
      <c r="P36" s="33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25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338" t="s">
        <v>66</v>
      </c>
      <c r="L11" s="338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2"/>
      <c r="P15" s="353" t="s">
        <v>8</v>
      </c>
      <c r="Q15" s="354"/>
      <c r="R15" s="354"/>
      <c r="S15" s="354"/>
      <c r="T15" s="354"/>
      <c r="U15" s="354"/>
      <c r="V15" s="354"/>
      <c r="W15" s="354"/>
      <c r="X15" s="355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4" t="s">
        <v>8</v>
      </c>
      <c r="C36" s="345"/>
      <c r="D36" s="345"/>
      <c r="E36" s="345"/>
      <c r="F36" s="345"/>
      <c r="G36" s="345"/>
      <c r="H36" s="339"/>
      <c r="I36" s="99"/>
      <c r="J36" s="53" t="s">
        <v>26</v>
      </c>
      <c r="K36" s="107"/>
      <c r="L36" s="345" t="s">
        <v>8</v>
      </c>
      <c r="M36" s="345"/>
      <c r="N36" s="345"/>
      <c r="O36" s="345"/>
      <c r="P36" s="33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25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338" t="s">
        <v>67</v>
      </c>
      <c r="L11" s="338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2"/>
      <c r="P15" s="353" t="s">
        <v>8</v>
      </c>
      <c r="Q15" s="354"/>
      <c r="R15" s="354"/>
      <c r="S15" s="354"/>
      <c r="T15" s="354"/>
      <c r="U15" s="354"/>
      <c r="V15" s="354"/>
      <c r="W15" s="354"/>
      <c r="X15" s="355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4" t="s">
        <v>8</v>
      </c>
      <c r="C36" s="345"/>
      <c r="D36" s="345"/>
      <c r="E36" s="345"/>
      <c r="F36" s="345"/>
      <c r="G36" s="345"/>
      <c r="H36" s="339"/>
      <c r="I36" s="99"/>
      <c r="J36" s="53" t="s">
        <v>26</v>
      </c>
      <c r="K36" s="107"/>
      <c r="L36" s="345" t="s">
        <v>8</v>
      </c>
      <c r="M36" s="345"/>
      <c r="N36" s="345"/>
      <c r="O36" s="345"/>
      <c r="P36" s="33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25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9C1-1DD6-4D68-B439-BA7EE35C72F8}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  <c r="Y3" s="2"/>
      <c r="Z3" s="2"/>
      <c r="AA3" s="2"/>
      <c r="AB3" s="2"/>
      <c r="AC3" s="2"/>
      <c r="AD3" s="26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7" t="s">
        <v>1</v>
      </c>
      <c r="B9" s="267"/>
      <c r="C9" s="267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7"/>
      <c r="B10" s="267"/>
      <c r="C10" s="26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7" t="s">
        <v>4</v>
      </c>
      <c r="B11" s="267"/>
      <c r="C11" s="267"/>
      <c r="D11" s="1"/>
      <c r="E11" s="268">
        <v>2</v>
      </c>
      <c r="F11" s="1"/>
      <c r="G11" s="1"/>
      <c r="H11" s="1"/>
      <c r="I11" s="1"/>
      <c r="J11" s="1"/>
      <c r="K11" s="338" t="s">
        <v>68</v>
      </c>
      <c r="L11" s="338"/>
      <c r="M11" s="269"/>
      <c r="N11" s="26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7"/>
      <c r="B12" s="267"/>
      <c r="C12" s="267"/>
      <c r="D12" s="1"/>
      <c r="E12" s="5"/>
      <c r="F12" s="1"/>
      <c r="G12" s="1"/>
      <c r="H12" s="1"/>
      <c r="I12" s="1"/>
      <c r="J12" s="1"/>
      <c r="K12" s="269"/>
      <c r="L12" s="269"/>
      <c r="M12" s="269"/>
      <c r="N12" s="26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7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1"/>
      <c r="X13" s="1"/>
      <c r="Y13" s="1"/>
    </row>
    <row r="14" spans="1:30" s="3" customFormat="1" ht="27" thickBot="1" x14ac:dyDescent="0.3">
      <c r="A14" s="26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2"/>
      <c r="P15" s="353" t="s">
        <v>8</v>
      </c>
      <c r="Q15" s="354"/>
      <c r="R15" s="354"/>
      <c r="S15" s="354"/>
      <c r="T15" s="354"/>
      <c r="U15" s="354"/>
      <c r="V15" s="354"/>
      <c r="W15" s="354"/>
      <c r="X15" s="355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4" t="s">
        <v>8</v>
      </c>
      <c r="C36" s="345"/>
      <c r="D36" s="345"/>
      <c r="E36" s="345"/>
      <c r="F36" s="345"/>
      <c r="G36" s="345"/>
      <c r="H36" s="339"/>
      <c r="I36" s="99"/>
      <c r="J36" s="53" t="s">
        <v>26</v>
      </c>
      <c r="K36" s="107"/>
      <c r="L36" s="345" t="s">
        <v>8</v>
      </c>
      <c r="M36" s="345"/>
      <c r="N36" s="345"/>
      <c r="O36" s="345"/>
      <c r="P36" s="33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25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338" t="s">
        <v>51</v>
      </c>
      <c r="L11" s="338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2"/>
      <c r="K15" s="353" t="s">
        <v>8</v>
      </c>
      <c r="L15" s="354"/>
      <c r="M15" s="354"/>
      <c r="N15" s="354"/>
      <c r="O15" s="354"/>
      <c r="P15" s="354"/>
      <c r="Q15" s="355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25</v>
      </c>
      <c r="C36" s="340"/>
      <c r="D36" s="340"/>
      <c r="E36" s="340"/>
      <c r="F36" s="340"/>
      <c r="G36" s="340"/>
      <c r="H36" s="99"/>
      <c r="I36" s="53" t="s">
        <v>26</v>
      </c>
      <c r="J36" s="107"/>
      <c r="K36" s="345" t="s">
        <v>25</v>
      </c>
      <c r="L36" s="345"/>
      <c r="M36" s="345"/>
      <c r="N36" s="345"/>
      <c r="O36" s="33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8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FD6E-E33E-4955-BF40-A1A12999577E}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"/>
      <c r="Z3" s="2"/>
      <c r="AA3" s="2"/>
      <c r="AB3" s="2"/>
      <c r="AC3" s="2"/>
      <c r="AD3" s="27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0" t="s">
        <v>1</v>
      </c>
      <c r="B9" s="270"/>
      <c r="C9" s="270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0"/>
      <c r="B10" s="270"/>
      <c r="C10" s="27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0" t="s">
        <v>4</v>
      </c>
      <c r="B11" s="270"/>
      <c r="C11" s="270"/>
      <c r="D11" s="1"/>
      <c r="E11" s="271">
        <v>2</v>
      </c>
      <c r="F11" s="1"/>
      <c r="G11" s="1"/>
      <c r="H11" s="1"/>
      <c r="I11" s="1"/>
      <c r="J11" s="1"/>
      <c r="K11" s="338" t="s">
        <v>69</v>
      </c>
      <c r="L11" s="338"/>
      <c r="M11" s="272"/>
      <c r="N11" s="2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0"/>
      <c r="B12" s="270"/>
      <c r="C12" s="270"/>
      <c r="D12" s="1"/>
      <c r="E12" s="5"/>
      <c r="F12" s="1"/>
      <c r="G12" s="1"/>
      <c r="H12" s="1"/>
      <c r="I12" s="1"/>
      <c r="J12" s="1"/>
      <c r="K12" s="272"/>
      <c r="L12" s="272"/>
      <c r="M12" s="272"/>
      <c r="N12" s="2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0"/>
      <c r="B13" s="270"/>
      <c r="C13" s="270"/>
      <c r="D13" s="270"/>
      <c r="E13" s="270"/>
      <c r="F13" s="270"/>
      <c r="G13" s="270"/>
      <c r="H13" s="270"/>
      <c r="I13" s="270"/>
      <c r="J13" s="270"/>
      <c r="K13" s="270"/>
      <c r="L13" s="272"/>
      <c r="M13" s="272"/>
      <c r="N13" s="272"/>
      <c r="O13" s="272"/>
      <c r="P13" s="272"/>
      <c r="Q13" s="272"/>
      <c r="R13" s="272"/>
      <c r="S13" s="272"/>
      <c r="T13" s="272"/>
      <c r="U13" s="272"/>
      <c r="V13" s="272"/>
      <c r="W13" s="1"/>
      <c r="X13" s="1"/>
      <c r="Y13" s="1"/>
    </row>
    <row r="14" spans="1:30" s="3" customFormat="1" ht="27" thickBot="1" x14ac:dyDescent="0.3">
      <c r="A14" s="27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70</v>
      </c>
      <c r="C15" s="351"/>
      <c r="D15" s="351"/>
      <c r="E15" s="352"/>
      <c r="F15" s="350" t="s">
        <v>71</v>
      </c>
      <c r="G15" s="351"/>
      <c r="H15" s="351"/>
      <c r="I15" s="351"/>
      <c r="J15" s="351"/>
      <c r="K15" s="351"/>
      <c r="L15" s="352"/>
      <c r="M15" s="353" t="s">
        <v>8</v>
      </c>
      <c r="N15" s="354"/>
      <c r="O15" s="354"/>
      <c r="P15" s="354"/>
      <c r="Q15" s="354"/>
      <c r="R15" s="354"/>
      <c r="S15" s="354"/>
      <c r="T15" s="355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273"/>
      <c r="F16" s="136"/>
      <c r="G16" s="137"/>
      <c r="H16" s="137"/>
      <c r="I16" s="137"/>
      <c r="J16" s="137"/>
      <c r="K16" s="137"/>
      <c r="L16" s="273"/>
      <c r="M16" s="274"/>
      <c r="N16" s="136"/>
      <c r="O16" s="136"/>
      <c r="P16" s="136"/>
      <c r="Q16" s="136"/>
      <c r="R16" s="136"/>
      <c r="S16" s="136"/>
      <c r="T16" s="273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4" t="s">
        <v>8</v>
      </c>
      <c r="C36" s="345"/>
      <c r="D36" s="345"/>
      <c r="E36" s="345"/>
      <c r="F36" s="345"/>
      <c r="G36" s="345"/>
      <c r="H36" s="339"/>
      <c r="I36" s="99"/>
      <c r="J36" s="53" t="s">
        <v>26</v>
      </c>
      <c r="K36" s="107"/>
      <c r="L36" s="345" t="s">
        <v>8</v>
      </c>
      <c r="M36" s="345"/>
      <c r="N36" s="345"/>
      <c r="O36" s="345"/>
      <c r="P36" s="33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25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E15"/>
    <mergeCell ref="M15:T15"/>
    <mergeCell ref="F15:L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2D21-4035-43D1-B1A7-38E7810B430A}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"/>
      <c r="Z3" s="2"/>
      <c r="AA3" s="2"/>
      <c r="AB3" s="2"/>
      <c r="AC3" s="2"/>
      <c r="AD3" s="2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8" t="s">
        <v>1</v>
      </c>
      <c r="B9" s="278"/>
      <c r="C9" s="278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8"/>
      <c r="B10" s="278"/>
      <c r="C10" s="2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8" t="s">
        <v>4</v>
      </c>
      <c r="B11" s="278"/>
      <c r="C11" s="278"/>
      <c r="D11" s="1"/>
      <c r="E11" s="279">
        <v>2</v>
      </c>
      <c r="F11" s="1"/>
      <c r="G11" s="1"/>
      <c r="H11" s="1"/>
      <c r="I11" s="1"/>
      <c r="J11" s="1"/>
      <c r="K11" s="338" t="s">
        <v>72</v>
      </c>
      <c r="L11" s="338"/>
      <c r="M11" s="280"/>
      <c r="N11" s="2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8"/>
      <c r="B12" s="278"/>
      <c r="C12" s="278"/>
      <c r="D12" s="1"/>
      <c r="E12" s="5"/>
      <c r="F12" s="1"/>
      <c r="G12" s="1"/>
      <c r="H12" s="1"/>
      <c r="I12" s="1"/>
      <c r="J12" s="1"/>
      <c r="K12" s="280"/>
      <c r="L12" s="280"/>
      <c r="M12" s="280"/>
      <c r="N12" s="2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8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1"/>
      <c r="X13" s="1"/>
      <c r="Y13" s="1"/>
    </row>
    <row r="14" spans="1:30" s="3" customFormat="1" ht="27" thickBot="1" x14ac:dyDescent="0.3">
      <c r="A14" s="2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70</v>
      </c>
      <c r="C15" s="351"/>
      <c r="D15" s="351"/>
      <c r="E15" s="352"/>
      <c r="F15" s="350" t="s">
        <v>71</v>
      </c>
      <c r="G15" s="351"/>
      <c r="H15" s="351"/>
      <c r="I15" s="351"/>
      <c r="J15" s="351"/>
      <c r="K15" s="351"/>
      <c r="L15" s="352"/>
      <c r="M15" s="353" t="s">
        <v>8</v>
      </c>
      <c r="N15" s="354"/>
      <c r="O15" s="354"/>
      <c r="P15" s="354"/>
      <c r="Q15" s="354"/>
      <c r="R15" s="354"/>
      <c r="S15" s="354"/>
      <c r="T15" s="355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273"/>
      <c r="F16" s="136"/>
      <c r="G16" s="137"/>
      <c r="H16" s="137"/>
      <c r="I16" s="137"/>
      <c r="J16" s="137"/>
      <c r="K16" s="137"/>
      <c r="L16" s="273"/>
      <c r="M16" s="274"/>
      <c r="N16" s="136"/>
      <c r="O16" s="136"/>
      <c r="P16" s="136"/>
      <c r="Q16" s="136"/>
      <c r="R16" s="136"/>
      <c r="S16" s="136"/>
      <c r="T16" s="273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4" t="s">
        <v>8</v>
      </c>
      <c r="C36" s="345"/>
      <c r="D36" s="345"/>
      <c r="E36" s="345"/>
      <c r="F36" s="345"/>
      <c r="G36" s="345"/>
      <c r="H36" s="339"/>
      <c r="I36" s="99"/>
      <c r="J36" s="53" t="s">
        <v>26</v>
      </c>
      <c r="K36" s="107"/>
      <c r="L36" s="345" t="s">
        <v>8</v>
      </c>
      <c r="M36" s="345"/>
      <c r="N36" s="345"/>
      <c r="O36" s="345"/>
      <c r="P36" s="33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25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E15"/>
    <mergeCell ref="F15:L15"/>
    <mergeCell ref="M15:T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9169-9B22-4082-ACCE-0DD6965BCEFE}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2</v>
      </c>
      <c r="F11" s="1"/>
      <c r="G11" s="1"/>
      <c r="H11" s="1"/>
      <c r="I11" s="1"/>
      <c r="J11" s="1"/>
      <c r="K11" s="338" t="s">
        <v>73</v>
      </c>
      <c r="L11" s="338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70</v>
      </c>
      <c r="C15" s="351"/>
      <c r="D15" s="351"/>
      <c r="E15" s="351"/>
      <c r="F15" s="352"/>
      <c r="G15" s="350" t="s">
        <v>71</v>
      </c>
      <c r="H15" s="351"/>
      <c r="I15" s="351"/>
      <c r="J15" s="351"/>
      <c r="K15" s="351"/>
      <c r="L15" s="351"/>
      <c r="M15" s="352"/>
      <c r="N15" s="353" t="s">
        <v>8</v>
      </c>
      <c r="O15" s="354"/>
      <c r="P15" s="354"/>
      <c r="Q15" s="354"/>
      <c r="R15" s="354"/>
      <c r="S15" s="354"/>
      <c r="T15" s="354"/>
      <c r="U15" s="355"/>
      <c r="V15" s="12"/>
    </row>
    <row r="16" spans="1:30" ht="39.950000000000003" customHeight="1" x14ac:dyDescent="0.25">
      <c r="A16" s="89" t="s">
        <v>9</v>
      </c>
      <c r="B16" s="294"/>
      <c r="C16" s="295"/>
      <c r="D16" s="130"/>
      <c r="E16" s="296"/>
      <c r="F16" s="131"/>
      <c r="G16" s="136"/>
      <c r="H16" s="137"/>
      <c r="I16" s="137"/>
      <c r="J16" s="137"/>
      <c r="K16" s="137"/>
      <c r="L16" s="137"/>
      <c r="M16" s="273"/>
      <c r="N16" s="274"/>
      <c r="O16" s="136"/>
      <c r="P16" s="136"/>
      <c r="Q16" s="136"/>
      <c r="R16" s="136"/>
      <c r="S16" s="136"/>
      <c r="T16" s="136"/>
      <c r="U16" s="273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87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88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89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90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91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92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93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4" t="s">
        <v>8</v>
      </c>
      <c r="C36" s="345"/>
      <c r="D36" s="345"/>
      <c r="E36" s="345"/>
      <c r="F36" s="345"/>
      <c r="G36" s="345"/>
      <c r="H36" s="339"/>
      <c r="I36" s="99"/>
      <c r="J36" s="53" t="s">
        <v>26</v>
      </c>
      <c r="K36" s="107"/>
      <c r="L36" s="345" t="s">
        <v>8</v>
      </c>
      <c r="M36" s="345"/>
      <c r="N36" s="345"/>
      <c r="O36" s="345"/>
      <c r="P36" s="33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25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G15:M15"/>
    <mergeCell ref="N15:U15"/>
    <mergeCell ref="B36:H36"/>
    <mergeCell ref="L36:P36"/>
    <mergeCell ref="J54:K54"/>
    <mergeCell ref="B55:F55"/>
    <mergeCell ref="A3:C3"/>
    <mergeCell ref="E9:G9"/>
    <mergeCell ref="B15:F15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BE4-CE05-4B4A-A65B-235F4D488F8F}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"/>
      <c r="Z3" s="2"/>
      <c r="AA3" s="2"/>
      <c r="AB3" s="2"/>
      <c r="AC3" s="2"/>
      <c r="AD3" s="2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4" t="s">
        <v>1</v>
      </c>
      <c r="B9" s="284"/>
      <c r="C9" s="284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4"/>
      <c r="B10" s="284"/>
      <c r="C10" s="2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4" t="s">
        <v>4</v>
      </c>
      <c r="B11" s="284"/>
      <c r="C11" s="284"/>
      <c r="D11" s="1"/>
      <c r="E11" s="285">
        <v>2</v>
      </c>
      <c r="F11" s="1"/>
      <c r="G11" s="1"/>
      <c r="H11" s="1"/>
      <c r="I11" s="1"/>
      <c r="J11" s="1"/>
      <c r="K11" s="338" t="s">
        <v>75</v>
      </c>
      <c r="L11" s="338"/>
      <c r="M11" s="286"/>
      <c r="N11" s="2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4"/>
      <c r="B12" s="284"/>
      <c r="C12" s="284"/>
      <c r="D12" s="1"/>
      <c r="E12" s="5"/>
      <c r="F12" s="1"/>
      <c r="G12" s="1"/>
      <c r="H12" s="1"/>
      <c r="I12" s="1"/>
      <c r="J12" s="1"/>
      <c r="K12" s="286"/>
      <c r="L12" s="286"/>
      <c r="M12" s="286"/>
      <c r="N12" s="2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4"/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1"/>
      <c r="X13" s="1"/>
      <c r="Y13" s="1"/>
    </row>
    <row r="14" spans="1:30" s="3" customFormat="1" ht="27" thickBot="1" x14ac:dyDescent="0.3">
      <c r="A14" s="2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70</v>
      </c>
      <c r="C15" s="351"/>
      <c r="D15" s="351"/>
      <c r="E15" s="351"/>
      <c r="F15" s="351"/>
      <c r="G15" s="352"/>
      <c r="H15" s="350" t="s">
        <v>71</v>
      </c>
      <c r="I15" s="351"/>
      <c r="J15" s="351"/>
      <c r="K15" s="351"/>
      <c r="L15" s="351"/>
      <c r="M15" s="351"/>
      <c r="N15" s="352"/>
      <c r="O15" s="353" t="s">
        <v>8</v>
      </c>
      <c r="P15" s="354"/>
      <c r="Q15" s="354"/>
      <c r="R15" s="354"/>
      <c r="S15" s="354"/>
      <c r="T15" s="354"/>
      <c r="U15" s="354"/>
      <c r="V15" s="355"/>
      <c r="W15" s="12"/>
    </row>
    <row r="16" spans="1:30" ht="39.950000000000003" customHeight="1" x14ac:dyDescent="0.25">
      <c r="A16" s="89" t="s">
        <v>9</v>
      </c>
      <c r="B16" s="294"/>
      <c r="C16" s="295"/>
      <c r="D16" s="130"/>
      <c r="E16" s="296"/>
      <c r="F16" s="324"/>
      <c r="G16" s="131"/>
      <c r="H16" s="136"/>
      <c r="I16" s="137"/>
      <c r="J16" s="137"/>
      <c r="K16" s="137"/>
      <c r="L16" s="137"/>
      <c r="M16" s="137"/>
      <c r="N16" s="273"/>
      <c r="O16" s="274"/>
      <c r="P16" s="136"/>
      <c r="Q16" s="136"/>
      <c r="R16" s="136"/>
      <c r="S16" s="136"/>
      <c r="T16" s="136"/>
      <c r="U16" s="136"/>
      <c r="V16" s="273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87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88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325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89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326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90">
        <v>221</v>
      </c>
      <c r="C27" s="34">
        <v>276</v>
      </c>
      <c r="D27" s="34">
        <v>448</v>
      </c>
      <c r="E27" s="34">
        <v>544</v>
      </c>
      <c r="F27" s="34">
        <v>599</v>
      </c>
      <c r="G27" s="327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91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328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92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329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93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330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4" t="s">
        <v>8</v>
      </c>
      <c r="C36" s="345"/>
      <c r="D36" s="345"/>
      <c r="E36" s="345"/>
      <c r="F36" s="345"/>
      <c r="G36" s="345"/>
      <c r="H36" s="339"/>
      <c r="I36" s="99"/>
      <c r="J36" s="53" t="s">
        <v>26</v>
      </c>
      <c r="K36" s="107"/>
      <c r="L36" s="345" t="s">
        <v>8</v>
      </c>
      <c r="M36" s="345"/>
      <c r="N36" s="345"/>
      <c r="O36" s="345"/>
      <c r="P36" s="33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311" customFormat="1" ht="33.75" customHeight="1" thickBot="1" x14ac:dyDescent="0.3">
      <c r="A55" s="118" t="s">
        <v>28</v>
      </c>
      <c r="B55" s="356" t="s">
        <v>70</v>
      </c>
      <c r="C55" s="357"/>
      <c r="D55" s="357"/>
      <c r="E55" s="357"/>
      <c r="F55" s="357"/>
      <c r="G55" s="358"/>
      <c r="H55" s="356" t="s">
        <v>71</v>
      </c>
      <c r="I55" s="357"/>
      <c r="J55" s="357"/>
      <c r="K55" s="357"/>
      <c r="L55" s="357"/>
      <c r="M55" s="358"/>
      <c r="N55" s="356" t="s">
        <v>8</v>
      </c>
      <c r="O55" s="357"/>
      <c r="P55" s="357"/>
      <c r="Q55" s="357"/>
      <c r="R55" s="357"/>
      <c r="S55" s="358"/>
      <c r="T55" s="115"/>
      <c r="U55" s="70"/>
      <c r="V55" s="70"/>
      <c r="W55" s="310"/>
      <c r="X55" s="310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312"/>
      <c r="C56" s="15"/>
      <c r="D56" s="15"/>
      <c r="E56" s="15"/>
      <c r="F56" s="15"/>
      <c r="G56" s="313"/>
      <c r="H56" s="16"/>
      <c r="I56" s="15"/>
      <c r="J56" s="15"/>
      <c r="K56" s="15"/>
      <c r="L56" s="15"/>
      <c r="M56" s="313"/>
      <c r="N56" s="16"/>
      <c r="O56" s="15"/>
      <c r="P56" s="15"/>
      <c r="Q56" s="15"/>
      <c r="R56" s="15"/>
      <c r="S56" s="313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312">
        <v>1</v>
      </c>
      <c r="C57" s="56">
        <v>2</v>
      </c>
      <c r="D57" s="56">
        <v>3</v>
      </c>
      <c r="E57" s="56">
        <v>4</v>
      </c>
      <c r="F57" s="56">
        <v>5</v>
      </c>
      <c r="G57" s="314">
        <v>6</v>
      </c>
      <c r="H57" s="312">
        <v>7</v>
      </c>
      <c r="I57" s="56">
        <v>8</v>
      </c>
      <c r="J57" s="56">
        <v>9</v>
      </c>
      <c r="K57" s="56">
        <v>10</v>
      </c>
      <c r="L57" s="56">
        <v>11</v>
      </c>
      <c r="M57" s="314">
        <v>12</v>
      </c>
      <c r="N57" s="312">
        <v>13</v>
      </c>
      <c r="O57" s="56">
        <v>14</v>
      </c>
      <c r="P57" s="56">
        <v>15</v>
      </c>
      <c r="Q57" s="56">
        <v>16</v>
      </c>
      <c r="R57" s="56">
        <v>17</v>
      </c>
      <c r="S57" s="314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315"/>
      <c r="H58" s="22"/>
      <c r="I58" s="79"/>
      <c r="J58" s="79"/>
      <c r="K58" s="79"/>
      <c r="L58" s="79"/>
      <c r="M58" s="315"/>
      <c r="N58" s="22"/>
      <c r="O58" s="79"/>
      <c r="P58" s="79"/>
      <c r="Q58" s="79"/>
      <c r="R58" s="79"/>
      <c r="S58" s="315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315"/>
      <c r="H59" s="22"/>
      <c r="I59" s="79"/>
      <c r="J59" s="79"/>
      <c r="K59" s="79"/>
      <c r="L59" s="79"/>
      <c r="M59" s="315"/>
      <c r="N59" s="22"/>
      <c r="O59" s="79"/>
      <c r="P59" s="79"/>
      <c r="Q59" s="79"/>
      <c r="R59" s="79"/>
      <c r="S59" s="315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315"/>
      <c r="H61" s="22"/>
      <c r="I61" s="79"/>
      <c r="J61" s="79"/>
      <c r="K61" s="79"/>
      <c r="L61" s="79"/>
      <c r="M61" s="315"/>
      <c r="N61" s="22"/>
      <c r="O61" s="79"/>
      <c r="P61" s="79"/>
      <c r="Q61" s="79"/>
      <c r="R61" s="79"/>
      <c r="S61" s="315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315"/>
      <c r="H62" s="22"/>
      <c r="I62" s="79"/>
      <c r="J62" s="79"/>
      <c r="K62" s="79"/>
      <c r="L62" s="79"/>
      <c r="M62" s="315"/>
      <c r="N62" s="22"/>
      <c r="O62" s="79"/>
      <c r="P62" s="79"/>
      <c r="Q62" s="79"/>
      <c r="R62" s="79"/>
      <c r="S62" s="315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315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315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315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315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315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315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316">
        <v>355</v>
      </c>
      <c r="C67" s="65">
        <v>389</v>
      </c>
      <c r="D67" s="65">
        <v>286</v>
      </c>
      <c r="E67" s="65"/>
      <c r="F67" s="65"/>
      <c r="G67" s="317"/>
      <c r="H67" s="316"/>
      <c r="I67" s="65"/>
      <c r="J67" s="65"/>
      <c r="K67" s="65"/>
      <c r="L67" s="65"/>
      <c r="M67" s="317"/>
      <c r="N67" s="316"/>
      <c r="O67" s="65"/>
      <c r="P67" s="65"/>
      <c r="Q67" s="65"/>
      <c r="R67" s="65"/>
      <c r="S67" s="317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H15:N15"/>
    <mergeCell ref="O15:V15"/>
    <mergeCell ref="B15:G15"/>
    <mergeCell ref="B55:G55"/>
    <mergeCell ref="H55:M55"/>
    <mergeCell ref="N55:S55"/>
    <mergeCell ref="B36:H36"/>
    <mergeCell ref="L36:P36"/>
    <mergeCell ref="J54:K54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0835-F526-46FF-B8D3-DFCCC0EE5DDF}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2"/>
      <c r="Z3" s="2"/>
      <c r="AA3" s="2"/>
      <c r="AB3" s="2"/>
      <c r="AC3" s="2"/>
      <c r="AD3" s="3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3" t="s">
        <v>1</v>
      </c>
      <c r="B9" s="323"/>
      <c r="C9" s="323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3"/>
      <c r="B10" s="323"/>
      <c r="C10" s="3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3" t="s">
        <v>4</v>
      </c>
      <c r="B11" s="323"/>
      <c r="C11" s="323"/>
      <c r="D11" s="1"/>
      <c r="E11" s="321">
        <v>2</v>
      </c>
      <c r="F11" s="1"/>
      <c r="G11" s="1"/>
      <c r="H11" s="1"/>
      <c r="I11" s="1"/>
      <c r="J11" s="1"/>
      <c r="K11" s="338" t="s">
        <v>80</v>
      </c>
      <c r="L11" s="338"/>
      <c r="M11" s="322"/>
      <c r="N11" s="32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3"/>
      <c r="B12" s="323"/>
      <c r="C12" s="323"/>
      <c r="D12" s="1"/>
      <c r="E12" s="5"/>
      <c r="F12" s="1"/>
      <c r="G12" s="1"/>
      <c r="H12" s="1"/>
      <c r="I12" s="1"/>
      <c r="J12" s="1"/>
      <c r="K12" s="322"/>
      <c r="L12" s="322"/>
      <c r="M12" s="322"/>
      <c r="N12" s="32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3"/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1"/>
      <c r="X13" s="1"/>
      <c r="Y13" s="1"/>
    </row>
    <row r="14" spans="1:30" s="3" customFormat="1" ht="27" thickBot="1" x14ac:dyDescent="0.3">
      <c r="A14" s="3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70</v>
      </c>
      <c r="C15" s="351"/>
      <c r="D15" s="351"/>
      <c r="E15" s="351"/>
      <c r="F15" s="351"/>
      <c r="G15" s="352"/>
      <c r="H15" s="350" t="s">
        <v>71</v>
      </c>
      <c r="I15" s="351"/>
      <c r="J15" s="351"/>
      <c r="K15" s="351"/>
      <c r="L15" s="351"/>
      <c r="M15" s="352"/>
      <c r="N15" s="353" t="s">
        <v>8</v>
      </c>
      <c r="O15" s="354"/>
      <c r="P15" s="354"/>
      <c r="Q15" s="354"/>
      <c r="R15" s="354"/>
      <c r="S15" s="355"/>
      <c r="T15" s="12"/>
    </row>
    <row r="16" spans="1:30" ht="39.950000000000003" customHeight="1" x14ac:dyDescent="0.25">
      <c r="A16" s="89" t="s">
        <v>9</v>
      </c>
      <c r="B16" s="294"/>
      <c r="C16" s="295"/>
      <c r="D16" s="130"/>
      <c r="E16" s="296"/>
      <c r="F16" s="324"/>
      <c r="G16" s="131"/>
      <c r="H16" s="136"/>
      <c r="I16" s="137"/>
      <c r="J16" s="137"/>
      <c r="K16" s="137"/>
      <c r="L16" s="137"/>
      <c r="M16" s="137"/>
      <c r="N16" s="274"/>
      <c r="O16" s="136"/>
      <c r="P16" s="136"/>
      <c r="Q16" s="136"/>
      <c r="R16" s="136"/>
      <c r="S16" s="273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87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82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83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88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325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89">
        <v>119.5</v>
      </c>
      <c r="C26" s="30">
        <v>121</v>
      </c>
      <c r="D26" s="30">
        <v>120.5</v>
      </c>
      <c r="E26" s="30">
        <v>117.5</v>
      </c>
      <c r="F26" s="30">
        <v>116</v>
      </c>
      <c r="G26" s="326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90">
        <v>764</v>
      </c>
      <c r="C27" s="34">
        <v>763</v>
      </c>
      <c r="D27" s="34">
        <v>221</v>
      </c>
      <c r="E27" s="34">
        <v>763</v>
      </c>
      <c r="F27" s="34">
        <v>763</v>
      </c>
      <c r="G27" s="327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91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328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92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329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93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330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4" t="s">
        <v>8</v>
      </c>
      <c r="C36" s="345"/>
      <c r="D36" s="345"/>
      <c r="E36" s="345"/>
      <c r="F36" s="345"/>
      <c r="G36" s="345"/>
      <c r="H36" s="339"/>
      <c r="I36" s="99"/>
      <c r="J36" s="53" t="s">
        <v>26</v>
      </c>
      <c r="K36" s="107"/>
      <c r="L36" s="345" t="s">
        <v>8</v>
      </c>
      <c r="M36" s="345"/>
      <c r="N36" s="345"/>
      <c r="O36" s="345"/>
      <c r="P36" s="33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311" customFormat="1" ht="33.75" customHeight="1" thickBot="1" x14ac:dyDescent="0.3">
      <c r="A55" s="118" t="s">
        <v>28</v>
      </c>
      <c r="B55" s="356" t="s">
        <v>70</v>
      </c>
      <c r="C55" s="357"/>
      <c r="D55" s="357"/>
      <c r="E55" s="357"/>
      <c r="F55" s="357"/>
      <c r="G55" s="358"/>
      <c r="H55" s="356" t="s">
        <v>71</v>
      </c>
      <c r="I55" s="357"/>
      <c r="J55" s="357"/>
      <c r="K55" s="357"/>
      <c r="L55" s="357"/>
      <c r="M55" s="358"/>
      <c r="N55" s="356" t="s">
        <v>8</v>
      </c>
      <c r="O55" s="357"/>
      <c r="P55" s="357"/>
      <c r="Q55" s="357"/>
      <c r="R55" s="357"/>
      <c r="S55" s="358"/>
      <c r="T55" s="115"/>
      <c r="U55" s="70"/>
      <c r="V55" s="70"/>
      <c r="W55" s="310"/>
      <c r="X55" s="310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312"/>
      <c r="C56" s="15"/>
      <c r="D56" s="15"/>
      <c r="E56" s="15"/>
      <c r="F56" s="15"/>
      <c r="G56" s="313"/>
      <c r="H56" s="16"/>
      <c r="I56" s="15"/>
      <c r="J56" s="15"/>
      <c r="K56" s="15"/>
      <c r="L56" s="15"/>
      <c r="M56" s="313"/>
      <c r="N56" s="16"/>
      <c r="O56" s="15"/>
      <c r="P56" s="15"/>
      <c r="Q56" s="15"/>
      <c r="R56" s="15"/>
      <c r="S56" s="313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312">
        <v>1</v>
      </c>
      <c r="C57" s="56">
        <v>2</v>
      </c>
      <c r="D57" s="56">
        <v>3</v>
      </c>
      <c r="E57" s="56">
        <v>4</v>
      </c>
      <c r="F57" s="56">
        <v>5</v>
      </c>
      <c r="G57" s="314">
        <v>6</v>
      </c>
      <c r="H57" s="312">
        <v>7</v>
      </c>
      <c r="I57" s="56">
        <v>8</v>
      </c>
      <c r="J57" s="56">
        <v>9</v>
      </c>
      <c r="K57" s="56">
        <v>10</v>
      </c>
      <c r="L57" s="56">
        <v>11</v>
      </c>
      <c r="M57" s="314">
        <v>12</v>
      </c>
      <c r="N57" s="312">
        <v>13</v>
      </c>
      <c r="O57" s="56">
        <v>14</v>
      </c>
      <c r="P57" s="56">
        <v>15</v>
      </c>
      <c r="Q57" s="56">
        <v>16</v>
      </c>
      <c r="R57" s="56">
        <v>17</v>
      </c>
      <c r="S57" s="314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315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315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315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315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315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315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316">
        <v>65</v>
      </c>
      <c r="C67" s="65">
        <v>65</v>
      </c>
      <c r="D67" s="65">
        <v>19</v>
      </c>
      <c r="E67" s="65">
        <v>65</v>
      </c>
      <c r="F67" s="65">
        <v>65</v>
      </c>
      <c r="G67" s="317">
        <v>65</v>
      </c>
      <c r="H67" s="316">
        <v>65</v>
      </c>
      <c r="I67" s="65">
        <v>65</v>
      </c>
      <c r="J67" s="65">
        <v>18</v>
      </c>
      <c r="K67" s="65">
        <v>65</v>
      </c>
      <c r="L67" s="65">
        <v>65</v>
      </c>
      <c r="M67" s="317">
        <v>65</v>
      </c>
      <c r="N67" s="316">
        <v>65</v>
      </c>
      <c r="O67" s="65">
        <v>65</v>
      </c>
      <c r="P67" s="65">
        <v>18</v>
      </c>
      <c r="Q67" s="65">
        <v>65</v>
      </c>
      <c r="R67" s="65">
        <v>65</v>
      </c>
      <c r="S67" s="317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P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90CB-C470-48F1-A7AA-510831483C74}">
  <dimension ref="A1:AQ239"/>
  <sheetViews>
    <sheetView view="pageBreakPreview" topLeftCell="A26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2"/>
      <c r="Z3" s="2"/>
      <c r="AA3" s="2"/>
      <c r="AB3" s="2"/>
      <c r="AC3" s="2"/>
      <c r="AD3" s="3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1" t="s">
        <v>1</v>
      </c>
      <c r="B9" s="331"/>
      <c r="C9" s="331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1"/>
      <c r="B10" s="331"/>
      <c r="C10" s="3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1" t="s">
        <v>4</v>
      </c>
      <c r="B11" s="331"/>
      <c r="C11" s="331"/>
      <c r="D11" s="1"/>
      <c r="E11" s="332">
        <v>2</v>
      </c>
      <c r="F11" s="1"/>
      <c r="G11" s="1"/>
      <c r="H11" s="1"/>
      <c r="I11" s="1"/>
      <c r="J11" s="1"/>
      <c r="K11" s="338" t="s">
        <v>84</v>
      </c>
      <c r="L11" s="338"/>
      <c r="M11" s="333"/>
      <c r="N11" s="3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1"/>
      <c r="B12" s="331"/>
      <c r="C12" s="331"/>
      <c r="D12" s="1"/>
      <c r="E12" s="5"/>
      <c r="F12" s="1"/>
      <c r="G12" s="1"/>
      <c r="H12" s="1"/>
      <c r="I12" s="1"/>
      <c r="J12" s="1"/>
      <c r="K12" s="333"/>
      <c r="L12" s="333"/>
      <c r="M12" s="333"/>
      <c r="N12" s="3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1"/>
      <c r="B13" s="331"/>
      <c r="C13" s="331"/>
      <c r="D13" s="331"/>
      <c r="E13" s="331"/>
      <c r="F13" s="331"/>
      <c r="G13" s="331"/>
      <c r="H13" s="331"/>
      <c r="I13" s="331"/>
      <c r="J13" s="331"/>
      <c r="K13" s="331"/>
      <c r="L13" s="333"/>
      <c r="M13" s="333"/>
      <c r="N13" s="333"/>
      <c r="O13" s="333"/>
      <c r="P13" s="333"/>
      <c r="Q13" s="333"/>
      <c r="R13" s="333"/>
      <c r="S13" s="333"/>
      <c r="T13" s="333"/>
      <c r="U13" s="333"/>
      <c r="V13" s="333"/>
      <c r="W13" s="1"/>
      <c r="X13" s="1"/>
      <c r="Y13" s="1"/>
    </row>
    <row r="14" spans="1:30" s="3" customFormat="1" ht="27" thickBot="1" x14ac:dyDescent="0.3">
      <c r="A14" s="3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70</v>
      </c>
      <c r="C15" s="351"/>
      <c r="D15" s="351"/>
      <c r="E15" s="351"/>
      <c r="F15" s="351"/>
      <c r="G15" s="352"/>
      <c r="H15" s="350" t="s">
        <v>71</v>
      </c>
      <c r="I15" s="351"/>
      <c r="J15" s="351"/>
      <c r="K15" s="351"/>
      <c r="L15" s="351"/>
      <c r="M15" s="352"/>
      <c r="N15" s="353" t="s">
        <v>8</v>
      </c>
      <c r="O15" s="354"/>
      <c r="P15" s="354"/>
      <c r="Q15" s="354"/>
      <c r="R15" s="354"/>
      <c r="S15" s="355"/>
      <c r="T15" s="12"/>
    </row>
    <row r="16" spans="1:30" ht="39.950000000000003" customHeight="1" x14ac:dyDescent="0.25">
      <c r="A16" s="89" t="s">
        <v>9</v>
      </c>
      <c r="B16" s="294"/>
      <c r="C16" s="295"/>
      <c r="D16" s="130"/>
      <c r="E16" s="296"/>
      <c r="F16" s="324"/>
      <c r="G16" s="131"/>
      <c r="H16" s="136"/>
      <c r="I16" s="137"/>
      <c r="J16" s="137"/>
      <c r="K16" s="137"/>
      <c r="L16" s="137"/>
      <c r="M16" s="137"/>
      <c r="N16" s="274"/>
      <c r="O16" s="136"/>
      <c r="P16" s="136"/>
      <c r="Q16" s="136"/>
      <c r="R16" s="136"/>
      <c r="S16" s="273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87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82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83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88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325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89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326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90">
        <v>761</v>
      </c>
      <c r="C27" s="34">
        <v>763</v>
      </c>
      <c r="D27" s="34">
        <v>221</v>
      </c>
      <c r="E27" s="34">
        <v>763</v>
      </c>
      <c r="F27" s="34">
        <v>763</v>
      </c>
      <c r="G27" s="327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91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328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92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329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93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330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4" t="s">
        <v>8</v>
      </c>
      <c r="C36" s="345"/>
      <c r="D36" s="345"/>
      <c r="E36" s="345"/>
      <c r="F36" s="345"/>
      <c r="G36" s="345"/>
      <c r="H36" s="339"/>
      <c r="I36" s="99"/>
      <c r="J36" s="53" t="s">
        <v>26</v>
      </c>
      <c r="K36" s="107"/>
      <c r="L36" s="344" t="s">
        <v>8</v>
      </c>
      <c r="M36" s="345"/>
      <c r="N36" s="345"/>
      <c r="O36" s="345"/>
      <c r="P36" s="345"/>
      <c r="Q36" s="33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>SUM(L40:Q40)</f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80.524799999999999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422.48470000000003</v>
      </c>
      <c r="J41" s="2"/>
      <c r="K41" s="91" t="s">
        <v>14</v>
      </c>
      <c r="L41" s="79">
        <v>7.3</v>
      </c>
      <c r="M41" s="79">
        <v>7.2</v>
      </c>
      <c r="N41" s="79">
        <v>2.2999999999999998</v>
      </c>
      <c r="O41" s="79">
        <v>7.1</v>
      </c>
      <c r="P41" s="79">
        <v>7.1</v>
      </c>
      <c r="Q41" s="23">
        <v>7.1</v>
      </c>
      <c r="R41" s="101">
        <f>SUM(L41:Q41)</f>
        <v>38.1</v>
      </c>
      <c r="S41" s="2"/>
      <c r="T41" s="61"/>
      <c r="U41" s="52"/>
      <c r="V41" s="2"/>
      <c r="W41" s="60"/>
      <c r="X41" s="60"/>
      <c r="Y41" s="2"/>
      <c r="Z41" s="2"/>
      <c r="AA41" s="2"/>
      <c r="AB41" s="2"/>
    </row>
    <row r="42" spans="1:30" ht="33.75" customHeight="1" x14ac:dyDescent="0.25">
      <c r="A42" s="92" t="s">
        <v>15</v>
      </c>
      <c r="B42" s="79">
        <v>80.524799999999999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422.48470000000003</v>
      </c>
      <c r="J42" s="2"/>
      <c r="K42" s="92" t="s">
        <v>15</v>
      </c>
      <c r="L42" s="79">
        <v>7.3</v>
      </c>
      <c r="M42" s="79">
        <v>7.2</v>
      </c>
      <c r="N42" s="79">
        <v>2.2999999999999998</v>
      </c>
      <c r="O42" s="79">
        <v>7.1</v>
      </c>
      <c r="P42" s="79">
        <v>7.1</v>
      </c>
      <c r="Q42" s="23">
        <v>7.1</v>
      </c>
      <c r="R42" s="101">
        <f>SUM(L42:Q42)</f>
        <v>38.1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80.524799999999999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422.48470000000003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7.1</v>
      </c>
      <c r="Q43" s="23">
        <v>7.1</v>
      </c>
      <c r="R43" s="101">
        <f>SUM(L43:Q43)</f>
        <v>38.200000000000003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80.524799999999999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422.48470000000003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7.1</v>
      </c>
      <c r="Q44" s="23">
        <v>7.1</v>
      </c>
      <c r="R44" s="101">
        <f>SUM(L44:Q44)</f>
        <v>38.4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80.524799999999999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422.48470000000003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7.2</v>
      </c>
      <c r="P45" s="79">
        <v>7.1</v>
      </c>
      <c r="Q45" s="23">
        <v>7.1</v>
      </c>
      <c r="R45" s="101">
        <f>SUM(L45:Q45)</f>
        <v>38.5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4">SUM(B39:B45)</f>
        <v>557.42400000000009</v>
      </c>
      <c r="C46" s="27">
        <f t="shared" si="14"/>
        <v>560.85400000000004</v>
      </c>
      <c r="D46" s="27">
        <f t="shared" si="14"/>
        <v>183.0395</v>
      </c>
      <c r="E46" s="27">
        <f t="shared" si="14"/>
        <v>550.53599999999983</v>
      </c>
      <c r="F46" s="27">
        <f t="shared" si="14"/>
        <v>547.35450000000003</v>
      </c>
      <c r="G46" s="27">
        <f t="shared" si="14"/>
        <v>542.6155</v>
      </c>
      <c r="H46" s="27">
        <f t="shared" si="14"/>
        <v>0</v>
      </c>
      <c r="I46" s="101">
        <f t="shared" si="13"/>
        <v>2941.8235</v>
      </c>
      <c r="K46" s="77" t="s">
        <v>10</v>
      </c>
      <c r="L46" s="81">
        <f>SUM(L39:L45)</f>
        <v>50.699999999999996</v>
      </c>
      <c r="M46" s="27">
        <f>SUM(M39:M45)</f>
        <v>50.29999999999999</v>
      </c>
      <c r="N46" s="27">
        <f>SUM(N39:N45)</f>
        <v>16</v>
      </c>
      <c r="O46" s="27">
        <f>SUM(O39:O45)</f>
        <v>49.70000000000001</v>
      </c>
      <c r="P46" s="27">
        <f>SUM(P39:P45)</f>
        <v>49.500000000000007</v>
      </c>
      <c r="Q46" s="27">
        <f>SUM(Q39:Q45)</f>
        <v>49.500000000000007</v>
      </c>
      <c r="R46" s="101">
        <f>SUM(L46:Q46)</f>
        <v>265.7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118.5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116.73902777777778</v>
      </c>
      <c r="K47" s="110" t="s">
        <v>19</v>
      </c>
      <c r="L47" s="82">
        <v>127</v>
      </c>
      <c r="M47" s="30">
        <v>126</v>
      </c>
      <c r="N47" s="30">
        <v>127</v>
      </c>
      <c r="O47" s="30">
        <v>124.5</v>
      </c>
      <c r="P47" s="30">
        <v>124</v>
      </c>
      <c r="Q47" s="30">
        <v>124</v>
      </c>
      <c r="R47" s="102">
        <f>+((R46/R48)/7)*1000</f>
        <v>125.27109853842528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5">((B48*B47)*7/1000-B39-B40)/5</f>
        <v>80.524799999999999</v>
      </c>
      <c r="C49" s="38">
        <f t="shared" si="15"/>
        <v>80.890800000000013</v>
      </c>
      <c r="D49" s="38">
        <f t="shared" si="15"/>
        <v>26.607900000000001</v>
      </c>
      <c r="E49" s="38">
        <f t="shared" si="15"/>
        <v>78.867199999999983</v>
      </c>
      <c r="F49" s="38">
        <f t="shared" si="15"/>
        <v>78.270900000000012</v>
      </c>
      <c r="G49" s="38">
        <f t="shared" si="15"/>
        <v>77.323099999999997</v>
      </c>
      <c r="H49" s="38">
        <f t="shared" si="15"/>
        <v>0</v>
      </c>
      <c r="I49" s="104">
        <f>((I46*1000)/I48)/7</f>
        <v>116.73902777777778</v>
      </c>
      <c r="K49" s="95" t="s">
        <v>21</v>
      </c>
      <c r="L49" s="84">
        <f t="shared" ref="L49:Q49" si="16">((L48*L47)*7/1000-L39-L40)/5</f>
        <v>7.3346</v>
      </c>
      <c r="M49" s="38">
        <f t="shared" si="16"/>
        <v>7.2548000000000004</v>
      </c>
      <c r="N49" s="38">
        <f t="shared" si="16"/>
        <v>2.3204000000000002</v>
      </c>
      <c r="O49" s="38">
        <f t="shared" ref="O49" si="17">((O48*O47)*7/1000-O39-O40)/5</f>
        <v>7.1350999999999996</v>
      </c>
      <c r="P49" s="38">
        <f t="shared" si="16"/>
        <v>7.0952000000000002</v>
      </c>
      <c r="Q49" s="38">
        <f t="shared" si="16"/>
        <v>7.0952000000000002</v>
      </c>
      <c r="R49" s="113">
        <f>((R46*1000)/R48)/7</f>
        <v>125.27109853842526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8">((B48*B47)*7)/1000</f>
        <v>557.42399999999998</v>
      </c>
      <c r="C50" s="42">
        <f t="shared" si="18"/>
        <v>560.85400000000004</v>
      </c>
      <c r="D50" s="42">
        <f t="shared" si="18"/>
        <v>183.0395</v>
      </c>
      <c r="E50" s="42">
        <f t="shared" si="18"/>
        <v>550.53599999999994</v>
      </c>
      <c r="F50" s="42">
        <f t="shared" si="18"/>
        <v>547.35450000000003</v>
      </c>
      <c r="G50" s="42">
        <f t="shared" si="18"/>
        <v>542.6155</v>
      </c>
      <c r="H50" s="42">
        <f t="shared" si="18"/>
        <v>0</v>
      </c>
      <c r="I50" s="87"/>
      <c r="K50" s="96" t="s">
        <v>22</v>
      </c>
      <c r="L50" s="85">
        <f>((L48*L47)*7)/1000</f>
        <v>50.673000000000002</v>
      </c>
      <c r="M50" s="42">
        <f>((M48*M47)*7)/1000</f>
        <v>50.274000000000001</v>
      </c>
      <c r="N50" s="42">
        <f>((N48*N47)*7)/1000</f>
        <v>16.001999999999999</v>
      </c>
      <c r="O50" s="42">
        <f>((O48*O47)*7)/1000</f>
        <v>49.6755</v>
      </c>
      <c r="P50" s="42">
        <f>((P48*P47)*7)/1000</f>
        <v>49.475999999999999</v>
      </c>
      <c r="Q50" s="42">
        <f>((Q48*Q47)*7)/1000</f>
        <v>49.475999999999999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118.50000000000003</v>
      </c>
      <c r="C51" s="47">
        <f t="shared" si="19"/>
        <v>118.00000000000001</v>
      </c>
      <c r="D51" s="47">
        <f t="shared" si="19"/>
        <v>120.50000000000001</v>
      </c>
      <c r="E51" s="47">
        <f t="shared" si="19"/>
        <v>115.99999999999996</v>
      </c>
      <c r="F51" s="47">
        <f t="shared" si="19"/>
        <v>115.5</v>
      </c>
      <c r="G51" s="47">
        <f t="shared" si="19"/>
        <v>114.5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127.0676691729323</v>
      </c>
      <c r="M51" s="47">
        <f>+(M46/M48)/7*1000</f>
        <v>126.06516290726816</v>
      </c>
      <c r="N51" s="47">
        <f>+(N46/N48)/7*1000</f>
        <v>126.98412698412697</v>
      </c>
      <c r="O51" s="47">
        <f>+(O46/O48)/7*1000</f>
        <v>124.56140350877196</v>
      </c>
      <c r="P51" s="47">
        <f>+(P46/P48)/7*1000</f>
        <v>124.06015037593987</v>
      </c>
      <c r="Q51" s="47">
        <f>+(Q46/Q48)/7*1000</f>
        <v>124.06015037593987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311" customFormat="1" ht="33.75" customHeight="1" thickBot="1" x14ac:dyDescent="0.3">
      <c r="A55" s="118" t="s">
        <v>28</v>
      </c>
      <c r="B55" s="356" t="s">
        <v>70</v>
      </c>
      <c r="C55" s="357"/>
      <c r="D55" s="357"/>
      <c r="E55" s="357"/>
      <c r="F55" s="357"/>
      <c r="G55" s="358"/>
      <c r="H55" s="356" t="s">
        <v>71</v>
      </c>
      <c r="I55" s="357"/>
      <c r="J55" s="357"/>
      <c r="K55" s="357"/>
      <c r="L55" s="357"/>
      <c r="M55" s="358"/>
      <c r="N55" s="356" t="s">
        <v>8</v>
      </c>
      <c r="O55" s="357"/>
      <c r="P55" s="357"/>
      <c r="Q55" s="357"/>
      <c r="R55" s="357"/>
      <c r="S55" s="358"/>
      <c r="T55" s="115"/>
      <c r="U55" s="70"/>
      <c r="V55" s="70"/>
      <c r="W55" s="310"/>
      <c r="X55" s="310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312"/>
      <c r="C56" s="15"/>
      <c r="D56" s="15"/>
      <c r="E56" s="15"/>
      <c r="F56" s="15"/>
      <c r="G56" s="313"/>
      <c r="H56" s="16"/>
      <c r="I56" s="15"/>
      <c r="J56" s="15"/>
      <c r="K56" s="15"/>
      <c r="L56" s="15"/>
      <c r="M56" s="313"/>
      <c r="N56" s="16"/>
      <c r="O56" s="15"/>
      <c r="P56" s="15"/>
      <c r="Q56" s="15"/>
      <c r="R56" s="15"/>
      <c r="S56" s="313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312">
        <v>1</v>
      </c>
      <c r="C57" s="56">
        <v>2</v>
      </c>
      <c r="D57" s="56">
        <v>3</v>
      </c>
      <c r="E57" s="56">
        <v>4</v>
      </c>
      <c r="F57" s="56">
        <v>5</v>
      </c>
      <c r="G57" s="314">
        <v>6</v>
      </c>
      <c r="H57" s="312">
        <v>7</v>
      </c>
      <c r="I57" s="56">
        <v>8</v>
      </c>
      <c r="J57" s="56">
        <v>9</v>
      </c>
      <c r="K57" s="56">
        <v>10</v>
      </c>
      <c r="L57" s="56">
        <v>11</v>
      </c>
      <c r="M57" s="314">
        <v>12</v>
      </c>
      <c r="N57" s="312">
        <v>13</v>
      </c>
      <c r="O57" s="56">
        <v>14</v>
      </c>
      <c r="P57" s="56">
        <v>15</v>
      </c>
      <c r="Q57" s="56">
        <v>16</v>
      </c>
      <c r="R57" s="56">
        <v>17</v>
      </c>
      <c r="S57" s="314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315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315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315">
        <v>8.1999999999999993</v>
      </c>
      <c r="T58" s="101">
        <f t="shared" ref="T58:T65" si="20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315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315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315">
        <v>8.1999999999999993</v>
      </c>
      <c r="T59" s="101">
        <f t="shared" si="20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0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0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0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0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0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1">SUM(C58:C64)</f>
        <v>58.9</v>
      </c>
      <c r="D65" s="27">
        <f t="shared" si="21"/>
        <v>17</v>
      </c>
      <c r="E65" s="27">
        <f t="shared" si="21"/>
        <v>58.9</v>
      </c>
      <c r="F65" s="27">
        <f t="shared" si="21"/>
        <v>58.9</v>
      </c>
      <c r="G65" s="28">
        <f t="shared" si="21"/>
        <v>57.300000000000011</v>
      </c>
      <c r="H65" s="26">
        <f t="shared" si="21"/>
        <v>58.199999999999996</v>
      </c>
      <c r="I65" s="27">
        <f t="shared" si="21"/>
        <v>58.199999999999996</v>
      </c>
      <c r="J65" s="27">
        <f t="shared" si="21"/>
        <v>16.3</v>
      </c>
      <c r="K65" s="27">
        <f t="shared" si="21"/>
        <v>57.999999999999993</v>
      </c>
      <c r="L65" s="27">
        <f t="shared" si="21"/>
        <v>57.8</v>
      </c>
      <c r="M65" s="28">
        <f t="shared" si="21"/>
        <v>57.8</v>
      </c>
      <c r="N65" s="26">
        <f t="shared" si="21"/>
        <v>57.999999999999993</v>
      </c>
      <c r="O65" s="27">
        <f t="shared" si="21"/>
        <v>57.999999999999993</v>
      </c>
      <c r="P65" s="27">
        <f t="shared" si="21"/>
        <v>16.3</v>
      </c>
      <c r="Q65" s="27">
        <f t="shared" si="21"/>
        <v>57.999999999999993</v>
      </c>
      <c r="R65" s="27">
        <f t="shared" si="21"/>
        <v>57.8</v>
      </c>
      <c r="S65" s="28">
        <f t="shared" si="21"/>
        <v>57.8</v>
      </c>
      <c r="T65" s="101">
        <f t="shared" si="20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316">
        <v>65</v>
      </c>
      <c r="C67" s="65">
        <v>65</v>
      </c>
      <c r="D67" s="65">
        <v>19</v>
      </c>
      <c r="E67" s="65">
        <v>65</v>
      </c>
      <c r="F67" s="65">
        <v>65</v>
      </c>
      <c r="G67" s="317">
        <v>64</v>
      </c>
      <c r="H67" s="316">
        <v>65</v>
      </c>
      <c r="I67" s="65">
        <v>65</v>
      </c>
      <c r="J67" s="65">
        <v>18</v>
      </c>
      <c r="K67" s="65">
        <v>65</v>
      </c>
      <c r="L67" s="65">
        <v>65</v>
      </c>
      <c r="M67" s="317">
        <v>65</v>
      </c>
      <c r="N67" s="316">
        <v>65</v>
      </c>
      <c r="O67" s="65">
        <v>65</v>
      </c>
      <c r="P67" s="65">
        <v>18</v>
      </c>
      <c r="Q67" s="65">
        <v>65</v>
      </c>
      <c r="R67" s="65">
        <v>65</v>
      </c>
      <c r="S67" s="317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8.4245000000000001</v>
      </c>
      <c r="C68" s="38">
        <f t="shared" si="22"/>
        <v>8.4245000000000001</v>
      </c>
      <c r="D68" s="38">
        <f t="shared" si="22"/>
        <v>2.4048000000000003</v>
      </c>
      <c r="E68" s="38">
        <f t="shared" si="22"/>
        <v>8.4245000000000001</v>
      </c>
      <c r="F68" s="38">
        <f t="shared" si="22"/>
        <v>8.4245000000000001</v>
      </c>
      <c r="G68" s="39">
        <f t="shared" si="22"/>
        <v>8.1487999999999996</v>
      </c>
      <c r="H68" s="37">
        <f t="shared" si="22"/>
        <v>8.3279999999999994</v>
      </c>
      <c r="I68" s="38">
        <f t="shared" si="22"/>
        <v>8.3279999999999994</v>
      </c>
      <c r="J68" s="38">
        <f t="shared" si="22"/>
        <v>2.3033999999999999</v>
      </c>
      <c r="K68" s="38">
        <f t="shared" si="22"/>
        <v>8.3224999999999998</v>
      </c>
      <c r="L68" s="38">
        <f t="shared" si="22"/>
        <v>8.2769999999999975</v>
      </c>
      <c r="M68" s="39">
        <f t="shared" si="22"/>
        <v>8.2769999999999975</v>
      </c>
      <c r="N68" s="37">
        <f t="shared" si="22"/>
        <v>8.3224999999999998</v>
      </c>
      <c r="O68" s="38">
        <f t="shared" si="22"/>
        <v>8.3224999999999998</v>
      </c>
      <c r="P68" s="38">
        <f t="shared" si="22"/>
        <v>2.3033999999999999</v>
      </c>
      <c r="Q68" s="38">
        <f t="shared" si="22"/>
        <v>8.3224999999999998</v>
      </c>
      <c r="R68" s="38">
        <f t="shared" si="22"/>
        <v>8.2769999999999975</v>
      </c>
      <c r="S68" s="39">
        <f t="shared" si="22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3">((E67*E66)*7)/1000</f>
        <v>58.922499999999999</v>
      </c>
      <c r="F69" s="42">
        <f t="shared" si="23"/>
        <v>58.922499999999999</v>
      </c>
      <c r="G69" s="87">
        <f t="shared" si="23"/>
        <v>57.344000000000001</v>
      </c>
      <c r="H69" s="41">
        <f t="shared" si="23"/>
        <v>58.24</v>
      </c>
      <c r="I69" s="42">
        <f t="shared" si="23"/>
        <v>58.24</v>
      </c>
      <c r="J69" s="42">
        <f t="shared" si="23"/>
        <v>16.317</v>
      </c>
      <c r="K69" s="42">
        <f t="shared" si="23"/>
        <v>58.012500000000003</v>
      </c>
      <c r="L69" s="42">
        <f t="shared" si="23"/>
        <v>57.784999999999997</v>
      </c>
      <c r="M69" s="87">
        <f t="shared" si="23"/>
        <v>57.784999999999997</v>
      </c>
      <c r="N69" s="41">
        <f t="shared" si="23"/>
        <v>58.012500000000003</v>
      </c>
      <c r="O69" s="42">
        <f t="shared" si="23"/>
        <v>58.012500000000003</v>
      </c>
      <c r="P69" s="42">
        <f t="shared" si="23"/>
        <v>16.317</v>
      </c>
      <c r="Q69" s="42">
        <f t="shared" si="23"/>
        <v>58.012500000000003</v>
      </c>
      <c r="R69" s="42">
        <f t="shared" si="23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4">+(E65/E67)/7*1000</f>
        <v>129.45054945054943</v>
      </c>
      <c r="F70" s="47">
        <f t="shared" si="24"/>
        <v>129.45054945054943</v>
      </c>
      <c r="G70" s="48">
        <f t="shared" si="24"/>
        <v>127.90178571428574</v>
      </c>
      <c r="H70" s="46">
        <f t="shared" si="24"/>
        <v>127.91208791208791</v>
      </c>
      <c r="I70" s="47">
        <f t="shared" si="24"/>
        <v>127.91208791208791</v>
      </c>
      <c r="J70" s="47">
        <f t="shared" si="24"/>
        <v>129.36507936507937</v>
      </c>
      <c r="K70" s="47">
        <f t="shared" si="24"/>
        <v>127.47252747252746</v>
      </c>
      <c r="L70" s="47">
        <f t="shared" si="24"/>
        <v>127.03296703296701</v>
      </c>
      <c r="M70" s="48">
        <f t="shared" si="24"/>
        <v>127.03296703296701</v>
      </c>
      <c r="N70" s="46">
        <f t="shared" si="24"/>
        <v>127.47252747252746</v>
      </c>
      <c r="O70" s="47">
        <f t="shared" si="24"/>
        <v>127.47252747252746</v>
      </c>
      <c r="P70" s="47">
        <f t="shared" si="24"/>
        <v>129.36507936507937</v>
      </c>
      <c r="Q70" s="47">
        <f t="shared" si="24"/>
        <v>127.47252747252746</v>
      </c>
      <c r="R70" s="47">
        <f t="shared" si="24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J54:K54"/>
    <mergeCell ref="B55:G55"/>
    <mergeCell ref="H55:M55"/>
    <mergeCell ref="N55:S55"/>
    <mergeCell ref="L36:Q36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9"/>
  <sheetViews>
    <sheetView showGridLines="0" tabSelected="1" view="pageBreakPreview" zoomScale="50" zoomScaleNormal="70" zoomScaleSheetLayoutView="50" workbookViewId="0">
      <selection activeCell="W17" sqref="W17"/>
    </sheetView>
  </sheetViews>
  <sheetFormatPr baseColWidth="10" defaultColWidth="11.42578125" defaultRowHeight="23.25" x14ac:dyDescent="0.25"/>
  <cols>
    <col min="1" max="1" width="44.28515625" style="191" customWidth="1"/>
    <col min="2" max="6" width="11.5703125" style="191" customWidth="1"/>
    <col min="7" max="8" width="17.5703125" style="191" customWidth="1"/>
    <col min="9" max="9" width="20.5703125" style="191" bestFit="1" customWidth="1"/>
    <col min="10" max="19" width="13.42578125" style="191" customWidth="1"/>
    <col min="20" max="20" width="14.7109375" style="191" customWidth="1"/>
    <col min="21" max="25" width="13.42578125" style="191" customWidth="1"/>
    <col min="26" max="16384" width="11.42578125" style="191"/>
  </cols>
  <sheetData>
    <row r="1" spans="1:28" ht="29.45" customHeight="1" x14ac:dyDescent="0.25">
      <c r="A1" s="359"/>
      <c r="B1" s="362" t="s">
        <v>29</v>
      </c>
      <c r="C1" s="363"/>
      <c r="D1" s="363"/>
      <c r="E1" s="363"/>
      <c r="F1" s="363"/>
      <c r="G1" s="363"/>
      <c r="H1" s="363"/>
      <c r="I1" s="363"/>
      <c r="J1" s="363"/>
      <c r="K1" s="363"/>
      <c r="L1" s="364"/>
      <c r="M1" s="365" t="s">
        <v>30</v>
      </c>
      <c r="N1" s="365"/>
      <c r="O1" s="365"/>
      <c r="P1" s="365"/>
      <c r="Q1" s="189"/>
      <c r="R1" s="189"/>
      <c r="S1" s="189"/>
      <c r="T1" s="189"/>
      <c r="U1" s="189"/>
      <c r="V1" s="189"/>
      <c r="W1" s="190"/>
      <c r="X1" s="189"/>
      <c r="Y1" s="192"/>
      <c r="Z1" s="192"/>
      <c r="AA1" s="192"/>
    </row>
    <row r="2" spans="1:28" ht="29.45" customHeight="1" x14ac:dyDescent="0.25">
      <c r="A2" s="360"/>
      <c r="B2" s="366" t="s">
        <v>31</v>
      </c>
      <c r="C2" s="367"/>
      <c r="D2" s="367"/>
      <c r="E2" s="367"/>
      <c r="F2" s="367"/>
      <c r="G2" s="367"/>
      <c r="H2" s="367"/>
      <c r="I2" s="367"/>
      <c r="J2" s="367"/>
      <c r="K2" s="367"/>
      <c r="L2" s="368"/>
      <c r="M2" s="372" t="s">
        <v>32</v>
      </c>
      <c r="N2" s="372"/>
      <c r="O2" s="372"/>
      <c r="P2" s="372"/>
      <c r="Q2" s="192"/>
      <c r="R2" s="192"/>
      <c r="S2" s="192"/>
      <c r="T2" s="192"/>
      <c r="U2" s="192"/>
      <c r="V2" s="192"/>
      <c r="W2" s="193"/>
      <c r="X2" s="192"/>
      <c r="Y2" s="192"/>
      <c r="Z2" s="192"/>
      <c r="AA2" s="192"/>
    </row>
    <row r="3" spans="1:28" ht="29.45" customHeight="1" x14ac:dyDescent="0.25">
      <c r="A3" s="361"/>
      <c r="B3" s="369"/>
      <c r="C3" s="370"/>
      <c r="D3" s="370"/>
      <c r="E3" s="370"/>
      <c r="F3" s="370"/>
      <c r="G3" s="370"/>
      <c r="H3" s="370"/>
      <c r="I3" s="370"/>
      <c r="J3" s="370"/>
      <c r="K3" s="370"/>
      <c r="L3" s="371"/>
      <c r="M3" s="372" t="s">
        <v>33</v>
      </c>
      <c r="N3" s="372"/>
      <c r="O3" s="372"/>
      <c r="P3" s="372"/>
      <c r="Q3" s="194"/>
      <c r="R3" s="194"/>
      <c r="S3" s="194"/>
      <c r="T3" s="194"/>
      <c r="U3" s="194"/>
      <c r="V3" s="194"/>
      <c r="W3" s="195"/>
      <c r="X3" s="194"/>
      <c r="Y3" s="194"/>
      <c r="Z3" s="192"/>
      <c r="AA3" s="192"/>
    </row>
    <row r="4" spans="1:28" ht="30.75" customHeight="1" x14ac:dyDescent="0.25">
      <c r="A4" s="196"/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2"/>
      <c r="R4" s="192"/>
      <c r="S4" s="192"/>
      <c r="T4" s="192"/>
      <c r="U4" s="192"/>
      <c r="V4" s="192"/>
      <c r="W4" s="193"/>
      <c r="X4" s="192"/>
      <c r="Y4" s="192"/>
      <c r="Z4" s="192"/>
      <c r="AA4" s="192"/>
    </row>
    <row r="5" spans="1:28" s="75" customFormat="1" ht="30.75" customHeight="1" x14ac:dyDescent="0.25">
      <c r="A5" s="198" t="s">
        <v>34</v>
      </c>
      <c r="B5" s="369">
        <v>2</v>
      </c>
      <c r="C5" s="370"/>
      <c r="D5" s="199"/>
      <c r="E5" s="199"/>
      <c r="F5" s="199" t="s">
        <v>35</v>
      </c>
      <c r="G5" s="385" t="s">
        <v>50</v>
      </c>
      <c r="H5" s="385"/>
      <c r="I5" s="200"/>
      <c r="J5" s="199" t="s">
        <v>36</v>
      </c>
      <c r="K5" s="370">
        <v>25</v>
      </c>
      <c r="L5" s="370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2"/>
      <c r="X5" s="201"/>
      <c r="Y5" s="201"/>
      <c r="Z5" s="201"/>
      <c r="AA5" s="201"/>
    </row>
    <row r="6" spans="1:28" s="75" customFormat="1" ht="30.75" customHeight="1" x14ac:dyDescent="0.25">
      <c r="A6" s="198"/>
      <c r="B6" s="198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201"/>
      <c r="R6" s="201"/>
      <c r="S6" s="201"/>
      <c r="T6" s="201"/>
      <c r="U6" s="201"/>
      <c r="V6" s="201"/>
      <c r="W6" s="202"/>
      <c r="X6" s="201"/>
      <c r="Y6" s="201"/>
      <c r="Z6" s="201"/>
      <c r="AA6" s="201"/>
    </row>
    <row r="7" spans="1:28" s="75" customFormat="1" ht="30.75" customHeight="1" x14ac:dyDescent="0.25">
      <c r="A7" s="198" t="s">
        <v>37</v>
      </c>
      <c r="B7" s="386" t="s">
        <v>2</v>
      </c>
      <c r="C7" s="387"/>
      <c r="D7" s="203"/>
      <c r="E7" s="203"/>
      <c r="F7" s="199" t="s">
        <v>38</v>
      </c>
      <c r="G7" s="385" t="s">
        <v>81</v>
      </c>
      <c r="H7" s="385"/>
      <c r="I7" s="204"/>
      <c r="J7" s="199" t="s">
        <v>39</v>
      </c>
      <c r="K7" s="201"/>
      <c r="L7" s="370" t="s">
        <v>85</v>
      </c>
      <c r="M7" s="370"/>
      <c r="N7" s="370"/>
      <c r="O7" s="205"/>
      <c r="P7" s="205"/>
      <c r="Q7" s="201"/>
      <c r="R7" s="201"/>
      <c r="S7" s="201"/>
      <c r="T7" s="201"/>
      <c r="U7" s="201"/>
      <c r="V7" s="201"/>
      <c r="W7" s="202"/>
      <c r="X7" s="201"/>
      <c r="Y7" s="201"/>
      <c r="Z7" s="201"/>
      <c r="AA7" s="201"/>
      <c r="AB7" s="201"/>
    </row>
    <row r="8" spans="1:28" s="75" customFormat="1" ht="30.75" customHeight="1" thickBot="1" x14ac:dyDescent="0.3">
      <c r="A8" s="198"/>
      <c r="B8" s="198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201"/>
      <c r="R8" s="201"/>
      <c r="S8" s="201"/>
      <c r="T8" s="201"/>
      <c r="U8" s="201"/>
      <c r="V8" s="201"/>
      <c r="W8" s="202"/>
      <c r="X8" s="201"/>
      <c r="Y8" s="201"/>
      <c r="Z8" s="201"/>
      <c r="AA8" s="201"/>
      <c r="AB8" s="201"/>
    </row>
    <row r="9" spans="1:28" s="75" customFormat="1" ht="30.75" customHeight="1" thickBot="1" x14ac:dyDescent="0.3">
      <c r="A9" s="305" t="s">
        <v>40</v>
      </c>
      <c r="B9" s="373" t="s">
        <v>70</v>
      </c>
      <c r="C9" s="374"/>
      <c r="D9" s="374"/>
      <c r="E9" s="374"/>
      <c r="F9" s="374"/>
      <c r="G9" s="375"/>
      <c r="H9" s="373" t="s">
        <v>71</v>
      </c>
      <c r="I9" s="374"/>
      <c r="J9" s="374"/>
      <c r="K9" s="374"/>
      <c r="L9" s="374"/>
      <c r="M9" s="375"/>
      <c r="N9" s="373" t="s">
        <v>8</v>
      </c>
      <c r="O9" s="374"/>
      <c r="P9" s="374"/>
      <c r="Q9" s="374"/>
      <c r="R9" s="374"/>
      <c r="S9" s="375"/>
      <c r="T9" s="206"/>
      <c r="U9" s="207"/>
      <c r="V9" s="201"/>
      <c r="W9" s="391"/>
      <c r="X9" s="207"/>
      <c r="Y9" s="201"/>
      <c r="Z9" s="201"/>
    </row>
    <row r="10" spans="1:28" ht="30.75" customHeight="1" x14ac:dyDescent="0.25">
      <c r="A10" s="304" t="s">
        <v>41</v>
      </c>
      <c r="B10" s="209">
        <v>1</v>
      </c>
      <c r="C10" s="209">
        <v>2</v>
      </c>
      <c r="D10" s="209" t="s">
        <v>79</v>
      </c>
      <c r="E10" s="209">
        <v>4</v>
      </c>
      <c r="F10" s="209">
        <v>5</v>
      </c>
      <c r="G10" s="275">
        <v>6</v>
      </c>
      <c r="H10" s="208">
        <v>7</v>
      </c>
      <c r="I10" s="209">
        <v>8</v>
      </c>
      <c r="J10" s="209" t="s">
        <v>82</v>
      </c>
      <c r="K10" s="209">
        <v>10</v>
      </c>
      <c r="L10" s="209">
        <v>11</v>
      </c>
      <c r="M10" s="209">
        <v>12</v>
      </c>
      <c r="N10" s="208">
        <v>13</v>
      </c>
      <c r="O10" s="210">
        <v>14</v>
      </c>
      <c r="P10" s="210" t="s">
        <v>83</v>
      </c>
      <c r="Q10" s="210">
        <v>16</v>
      </c>
      <c r="R10" s="210">
        <v>17</v>
      </c>
      <c r="S10" s="211">
        <v>18</v>
      </c>
      <c r="T10" s="212" t="s">
        <v>10</v>
      </c>
      <c r="U10" s="192"/>
      <c r="V10" s="201"/>
      <c r="W10" s="193"/>
      <c r="X10" s="192"/>
      <c r="Y10" s="201"/>
      <c r="Z10" s="192"/>
    </row>
    <row r="11" spans="1:28" ht="30.75" customHeight="1" x14ac:dyDescent="0.25">
      <c r="A11" s="257" t="s">
        <v>42</v>
      </c>
      <c r="B11" s="215">
        <v>92.537199999999999</v>
      </c>
      <c r="C11" s="215">
        <v>93.532200000000003</v>
      </c>
      <c r="D11" s="215">
        <v>26.762699999999995</v>
      </c>
      <c r="E11" s="215">
        <v>90.913499999999999</v>
      </c>
      <c r="F11" s="215">
        <v>89.311200000000014</v>
      </c>
      <c r="G11" s="219">
        <v>90.339399999999998</v>
      </c>
      <c r="H11" s="214">
        <v>89.828800000000015</v>
      </c>
      <c r="I11" s="215">
        <v>88.762</v>
      </c>
      <c r="J11" s="215">
        <v>25.619999999999997</v>
      </c>
      <c r="K11" s="215">
        <v>88.1083</v>
      </c>
      <c r="L11" s="215">
        <v>87.161799999999999</v>
      </c>
      <c r="M11" s="216">
        <v>86.095000000000013</v>
      </c>
      <c r="N11" s="214">
        <v>91.562400000000011</v>
      </c>
      <c r="O11" s="217">
        <v>90.045299999999997</v>
      </c>
      <c r="P11" s="217">
        <v>27.193999999999996</v>
      </c>
      <c r="Q11" s="217">
        <v>88.895400000000009</v>
      </c>
      <c r="R11" s="217">
        <v>87.828600000000023</v>
      </c>
      <c r="S11" s="218">
        <v>86.228399999999993</v>
      </c>
      <c r="T11" s="219">
        <f t="shared" ref="T11:T17" si="0">SUM(B11:S11)</f>
        <v>1420.7262000000001</v>
      </c>
      <c r="U11" s="192"/>
      <c r="V11" s="201"/>
      <c r="W11" s="193"/>
      <c r="X11" s="192"/>
      <c r="Y11" s="201"/>
      <c r="Z11" s="192"/>
    </row>
    <row r="12" spans="1:28" ht="30.75" customHeight="1" x14ac:dyDescent="0.25">
      <c r="A12" s="257" t="s">
        <v>43</v>
      </c>
      <c r="B12" s="215">
        <v>92.537199999999999</v>
      </c>
      <c r="C12" s="215">
        <v>93.532200000000003</v>
      </c>
      <c r="D12" s="215">
        <v>26.762699999999995</v>
      </c>
      <c r="E12" s="215">
        <v>90.913499999999999</v>
      </c>
      <c r="F12" s="215">
        <v>89.311200000000014</v>
      </c>
      <c r="G12" s="219">
        <v>90.339399999999998</v>
      </c>
      <c r="H12" s="214">
        <v>89.828800000000015</v>
      </c>
      <c r="I12" s="215">
        <v>88.762</v>
      </c>
      <c r="J12" s="215">
        <v>25.619999999999997</v>
      </c>
      <c r="K12" s="215">
        <v>88.1083</v>
      </c>
      <c r="L12" s="215">
        <v>87.161799999999999</v>
      </c>
      <c r="M12" s="216">
        <v>86.095000000000013</v>
      </c>
      <c r="N12" s="214">
        <v>91.562400000000011</v>
      </c>
      <c r="O12" s="217">
        <v>90.045299999999997</v>
      </c>
      <c r="P12" s="217">
        <v>27.193999999999996</v>
      </c>
      <c r="Q12" s="217">
        <v>88.895400000000009</v>
      </c>
      <c r="R12" s="217">
        <v>87.828600000000023</v>
      </c>
      <c r="S12" s="218">
        <v>86.228399999999993</v>
      </c>
      <c r="T12" s="219">
        <f t="shared" si="0"/>
        <v>1420.7262000000001</v>
      </c>
      <c r="U12" s="192"/>
      <c r="V12" s="201"/>
      <c r="W12" s="193"/>
      <c r="X12" s="192"/>
      <c r="Y12" s="201"/>
      <c r="Z12" s="192"/>
    </row>
    <row r="13" spans="1:28" ht="30.75" customHeight="1" x14ac:dyDescent="0.25">
      <c r="A13" s="257" t="s">
        <v>44</v>
      </c>
      <c r="B13" s="215">
        <v>94.562020000000004</v>
      </c>
      <c r="C13" s="215">
        <v>95.578020000000009</v>
      </c>
      <c r="D13" s="215">
        <v>27.81522</v>
      </c>
      <c r="E13" s="215">
        <v>92.886799999999994</v>
      </c>
      <c r="F13" s="215">
        <v>91.925420000000003</v>
      </c>
      <c r="G13" s="219">
        <v>92.582340000000016</v>
      </c>
      <c r="H13" s="214">
        <v>91.551079999999999</v>
      </c>
      <c r="I13" s="215">
        <v>90.212400000000017</v>
      </c>
      <c r="J13" s="215">
        <v>26.095999999999997</v>
      </c>
      <c r="K13" s="215">
        <v>89.941180000000003</v>
      </c>
      <c r="L13" s="215">
        <v>89.417479999999998</v>
      </c>
      <c r="M13" s="216">
        <v>88.777399999999986</v>
      </c>
      <c r="N13" s="214">
        <v>92.991239999999991</v>
      </c>
      <c r="O13" s="217">
        <v>92.165879999999987</v>
      </c>
      <c r="P13" s="217">
        <v>27.314400000000006</v>
      </c>
      <c r="Q13" s="217">
        <v>91.391040000000004</v>
      </c>
      <c r="R13" s="217">
        <v>90.217559999999978</v>
      </c>
      <c r="S13" s="218">
        <v>89.790840000000003</v>
      </c>
      <c r="T13" s="219">
        <f t="shared" si="0"/>
        <v>1455.21632</v>
      </c>
      <c r="U13" s="192"/>
      <c r="V13" s="201"/>
      <c r="W13" s="193"/>
      <c r="X13" s="192"/>
      <c r="Y13" s="201"/>
      <c r="Z13" s="192"/>
    </row>
    <row r="14" spans="1:28" ht="30.75" customHeight="1" x14ac:dyDescent="0.25">
      <c r="A14" s="257" t="s">
        <v>45</v>
      </c>
      <c r="B14" s="215">
        <v>94.562020000000004</v>
      </c>
      <c r="C14" s="215">
        <v>95.578020000000009</v>
      </c>
      <c r="D14" s="215">
        <v>27.81522</v>
      </c>
      <c r="E14" s="215">
        <v>92.886799999999994</v>
      </c>
      <c r="F14" s="215">
        <v>91.925420000000003</v>
      </c>
      <c r="G14" s="219">
        <v>92.582340000000016</v>
      </c>
      <c r="H14" s="214">
        <v>91.551079999999999</v>
      </c>
      <c r="I14" s="215">
        <v>90.212400000000017</v>
      </c>
      <c r="J14" s="215">
        <v>26.095999999999997</v>
      </c>
      <c r="K14" s="215">
        <v>89.941180000000003</v>
      </c>
      <c r="L14" s="215">
        <v>89.417479999999998</v>
      </c>
      <c r="M14" s="216">
        <v>88.777399999999986</v>
      </c>
      <c r="N14" s="214">
        <v>92.991239999999991</v>
      </c>
      <c r="O14" s="217">
        <v>92.165879999999987</v>
      </c>
      <c r="P14" s="217">
        <v>27.314400000000006</v>
      </c>
      <c r="Q14" s="217">
        <v>91.391040000000004</v>
      </c>
      <c r="R14" s="217">
        <v>90.217559999999978</v>
      </c>
      <c r="S14" s="218">
        <v>89.790840000000003</v>
      </c>
      <c r="T14" s="219">
        <f t="shared" si="0"/>
        <v>1455.21632</v>
      </c>
      <c r="U14" s="192"/>
      <c r="V14" s="201"/>
      <c r="W14" s="193"/>
      <c r="X14" s="192"/>
      <c r="Y14" s="201"/>
      <c r="Z14" s="192"/>
    </row>
    <row r="15" spans="1:28" ht="30.75" customHeight="1" x14ac:dyDescent="0.25">
      <c r="A15" s="257" t="s">
        <v>46</v>
      </c>
      <c r="B15" s="215">
        <v>94.562020000000004</v>
      </c>
      <c r="C15" s="215">
        <v>95.578020000000009</v>
      </c>
      <c r="D15" s="215">
        <v>27.81522</v>
      </c>
      <c r="E15" s="215">
        <v>92.886799999999994</v>
      </c>
      <c r="F15" s="215">
        <v>91.925420000000003</v>
      </c>
      <c r="G15" s="219">
        <v>92.582340000000016</v>
      </c>
      <c r="H15" s="214">
        <v>91.551079999999999</v>
      </c>
      <c r="I15" s="215">
        <v>90.212400000000017</v>
      </c>
      <c r="J15" s="215">
        <v>26.095999999999997</v>
      </c>
      <c r="K15" s="215">
        <v>89.941180000000003</v>
      </c>
      <c r="L15" s="215">
        <v>89.417479999999998</v>
      </c>
      <c r="M15" s="216">
        <v>88.777399999999986</v>
      </c>
      <c r="N15" s="214">
        <v>92.991239999999991</v>
      </c>
      <c r="O15" s="217">
        <v>92.165879999999987</v>
      </c>
      <c r="P15" s="217">
        <v>27.314400000000006</v>
      </c>
      <c r="Q15" s="217">
        <v>91.391040000000004</v>
      </c>
      <c r="R15" s="217">
        <v>90.217559999999978</v>
      </c>
      <c r="S15" s="218">
        <v>89.790840000000003</v>
      </c>
      <c r="T15" s="219">
        <f t="shared" si="0"/>
        <v>1455.21632</v>
      </c>
      <c r="U15" s="192"/>
      <c r="V15" s="201"/>
      <c r="W15" s="193"/>
      <c r="X15" s="192"/>
      <c r="Y15" s="201"/>
      <c r="Z15" s="192"/>
    </row>
    <row r="16" spans="1:28" ht="30.75" customHeight="1" x14ac:dyDescent="0.25">
      <c r="A16" s="257" t="s">
        <v>47</v>
      </c>
      <c r="B16" s="215">
        <v>94.562020000000004</v>
      </c>
      <c r="C16" s="215">
        <v>95.578020000000009</v>
      </c>
      <c r="D16" s="215">
        <v>27.81522</v>
      </c>
      <c r="E16" s="215">
        <v>92.886799999999994</v>
      </c>
      <c r="F16" s="215">
        <v>91.925420000000003</v>
      </c>
      <c r="G16" s="219">
        <v>92.582340000000016</v>
      </c>
      <c r="H16" s="214">
        <v>91.551079999999999</v>
      </c>
      <c r="I16" s="215">
        <v>90.212400000000017</v>
      </c>
      <c r="J16" s="215">
        <v>26.095999999999997</v>
      </c>
      <c r="K16" s="215">
        <v>89.941180000000003</v>
      </c>
      <c r="L16" s="215">
        <v>89.417479999999998</v>
      </c>
      <c r="M16" s="216">
        <v>88.777399999999986</v>
      </c>
      <c r="N16" s="214">
        <v>92.991239999999991</v>
      </c>
      <c r="O16" s="217">
        <v>92.165879999999987</v>
      </c>
      <c r="P16" s="217">
        <v>27.314400000000006</v>
      </c>
      <c r="Q16" s="217">
        <v>91.391040000000004</v>
      </c>
      <c r="R16" s="217">
        <v>90.217559999999978</v>
      </c>
      <c r="S16" s="218">
        <v>89.790840000000003</v>
      </c>
      <c r="T16" s="219">
        <f t="shared" si="0"/>
        <v>1455.21632</v>
      </c>
      <c r="U16" s="192"/>
      <c r="V16" s="201"/>
      <c r="W16" s="193"/>
      <c r="X16" s="192"/>
      <c r="Y16" s="201"/>
      <c r="Z16" s="192"/>
    </row>
    <row r="17" spans="1:33" ht="30.75" customHeight="1" thickBot="1" x14ac:dyDescent="0.3">
      <c r="A17" s="261" t="s">
        <v>48</v>
      </c>
      <c r="B17" s="222">
        <v>94.562020000000004</v>
      </c>
      <c r="C17" s="222">
        <v>95.578020000000009</v>
      </c>
      <c r="D17" s="222">
        <v>27.81522</v>
      </c>
      <c r="E17" s="222">
        <v>92.886799999999994</v>
      </c>
      <c r="F17" s="222">
        <v>91.925420000000003</v>
      </c>
      <c r="G17" s="227">
        <v>92.582340000000016</v>
      </c>
      <c r="H17" s="221">
        <v>91.551079999999999</v>
      </c>
      <c r="I17" s="222">
        <v>90.212400000000017</v>
      </c>
      <c r="J17" s="222">
        <v>26.095999999999997</v>
      </c>
      <c r="K17" s="222">
        <v>89.941180000000003</v>
      </c>
      <c r="L17" s="222">
        <v>89.417479999999998</v>
      </c>
      <c r="M17" s="223">
        <v>88.777399999999986</v>
      </c>
      <c r="N17" s="224">
        <v>92.991239999999991</v>
      </c>
      <c r="O17" s="225">
        <v>92.165879999999987</v>
      </c>
      <c r="P17" s="225">
        <v>27.314400000000006</v>
      </c>
      <c r="Q17" s="225">
        <v>91.391040000000004</v>
      </c>
      <c r="R17" s="225">
        <v>90.217559999999978</v>
      </c>
      <c r="S17" s="226">
        <v>89.790840000000003</v>
      </c>
      <c r="T17" s="227">
        <f t="shared" si="0"/>
        <v>1455.21632</v>
      </c>
      <c r="U17" s="192"/>
      <c r="V17" s="201"/>
      <c r="W17" s="193"/>
      <c r="X17" s="192"/>
      <c r="Y17" s="201"/>
      <c r="Z17" s="192"/>
    </row>
    <row r="18" spans="1:33" ht="30.75" customHeight="1" thickBot="1" x14ac:dyDescent="0.3">
      <c r="A18" s="297" t="s">
        <v>10</v>
      </c>
      <c r="B18" s="230">
        <f t="shared" ref="B18:S18" si="1">SUM(B11:B17)</f>
        <v>657.8845</v>
      </c>
      <c r="C18" s="230">
        <f t="shared" si="1"/>
        <v>664.95450000000017</v>
      </c>
      <c r="D18" s="230">
        <f t="shared" si="1"/>
        <v>192.60150000000002</v>
      </c>
      <c r="E18" s="230">
        <f t="shared" si="1"/>
        <v>646.26099999999997</v>
      </c>
      <c r="F18" s="230">
        <f t="shared" si="1"/>
        <v>638.24950000000013</v>
      </c>
      <c r="G18" s="232">
        <f t="shared" si="1"/>
        <v>643.59050000000013</v>
      </c>
      <c r="H18" s="229">
        <f t="shared" si="1"/>
        <v>637.41300000000001</v>
      </c>
      <c r="I18" s="230">
        <f t="shared" si="1"/>
        <v>628.58600000000001</v>
      </c>
      <c r="J18" s="230">
        <f t="shared" si="1"/>
        <v>181.72</v>
      </c>
      <c r="K18" s="230">
        <f t="shared" si="1"/>
        <v>625.92250000000013</v>
      </c>
      <c r="L18" s="230">
        <f t="shared" si="1"/>
        <v>621.41099999999994</v>
      </c>
      <c r="M18" s="230">
        <f t="shared" si="1"/>
        <v>616.07699999999988</v>
      </c>
      <c r="N18" s="276">
        <f t="shared" si="1"/>
        <v>648.0809999999999</v>
      </c>
      <c r="O18" s="231">
        <f t="shared" si="1"/>
        <v>640.92000000000007</v>
      </c>
      <c r="P18" s="231">
        <f t="shared" si="1"/>
        <v>190.96000000000004</v>
      </c>
      <c r="Q18" s="231">
        <f t="shared" si="1"/>
        <v>634.74599999999998</v>
      </c>
      <c r="R18" s="231">
        <f t="shared" si="1"/>
        <v>626.74499999999989</v>
      </c>
      <c r="S18" s="277">
        <f t="shared" si="1"/>
        <v>621.41099999999994</v>
      </c>
      <c r="T18" s="232">
        <f>SUM(T11:T17)</f>
        <v>10117.533999999998</v>
      </c>
      <c r="U18" s="192"/>
      <c r="V18" s="201"/>
      <c r="W18" s="193"/>
      <c r="X18" s="192"/>
      <c r="Y18" s="201"/>
      <c r="Z18" s="192"/>
    </row>
    <row r="19" spans="1:33" ht="30.75" customHeight="1" x14ac:dyDescent="0.25">
      <c r="A19" s="233"/>
      <c r="B19" s="234">
        <v>761</v>
      </c>
      <c r="C19" s="235">
        <v>763</v>
      </c>
      <c r="D19" s="235">
        <v>221</v>
      </c>
      <c r="E19" s="235">
        <v>763</v>
      </c>
      <c r="F19" s="235">
        <v>763</v>
      </c>
      <c r="G19" s="235">
        <v>763</v>
      </c>
      <c r="H19" s="235">
        <v>762</v>
      </c>
      <c r="I19" s="235">
        <v>761</v>
      </c>
      <c r="J19" s="235">
        <v>220</v>
      </c>
      <c r="K19" s="235">
        <v>761</v>
      </c>
      <c r="L19" s="235">
        <v>762</v>
      </c>
      <c r="M19" s="235">
        <v>762</v>
      </c>
      <c r="N19" s="235">
        <v>762</v>
      </c>
      <c r="O19" s="235">
        <v>763</v>
      </c>
      <c r="P19" s="235">
        <v>220</v>
      </c>
      <c r="Q19" s="235">
        <v>762</v>
      </c>
      <c r="R19" s="235">
        <v>762</v>
      </c>
      <c r="S19" s="235">
        <v>762</v>
      </c>
      <c r="T19" s="235"/>
      <c r="U19" s="235"/>
      <c r="V19" s="235"/>
      <c r="W19" s="300"/>
      <c r="X19" s="235"/>
      <c r="Y19" s="235"/>
      <c r="Z19" s="235"/>
      <c r="AA19" s="298"/>
      <c r="AB19" s="201"/>
      <c r="AC19" s="192"/>
    </row>
    <row r="20" spans="1:33" ht="30.75" customHeight="1" thickBot="1" x14ac:dyDescent="0.3">
      <c r="A20" s="233"/>
      <c r="B20" s="234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300"/>
      <c r="X20" s="235"/>
      <c r="Y20" s="235"/>
      <c r="Z20" s="298"/>
      <c r="AA20" s="201"/>
      <c r="AB20" s="192"/>
    </row>
    <row r="21" spans="1:33" ht="30.75" customHeight="1" thickBot="1" x14ac:dyDescent="0.3">
      <c r="A21" s="305" t="s">
        <v>49</v>
      </c>
      <c r="B21" s="373" t="s">
        <v>70</v>
      </c>
      <c r="C21" s="374"/>
      <c r="D21" s="374"/>
      <c r="E21" s="374"/>
      <c r="F21" s="374"/>
      <c r="G21" s="375"/>
      <c r="H21" s="373" t="s">
        <v>71</v>
      </c>
      <c r="I21" s="374"/>
      <c r="J21" s="374"/>
      <c r="K21" s="374"/>
      <c r="L21" s="374"/>
      <c r="M21" s="375"/>
      <c r="N21" s="374" t="s">
        <v>8</v>
      </c>
      <c r="O21" s="374"/>
      <c r="P21" s="374"/>
      <c r="Q21" s="374"/>
      <c r="R21" s="374"/>
      <c r="S21" s="375"/>
      <c r="T21" s="238"/>
      <c r="U21" s="207"/>
      <c r="V21" s="192"/>
      <c r="W21" s="193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</row>
    <row r="22" spans="1:33" ht="30.75" customHeight="1" x14ac:dyDescent="0.25">
      <c r="A22" s="304" t="s">
        <v>41</v>
      </c>
      <c r="B22" s="209">
        <v>1</v>
      </c>
      <c r="C22" s="209">
        <v>2</v>
      </c>
      <c r="D22" s="209" t="s">
        <v>79</v>
      </c>
      <c r="E22" s="209">
        <v>4</v>
      </c>
      <c r="F22" s="209">
        <v>5</v>
      </c>
      <c r="G22" s="275">
        <v>6</v>
      </c>
      <c r="H22" s="208">
        <v>7</v>
      </c>
      <c r="I22" s="209">
        <v>8</v>
      </c>
      <c r="J22" s="209" t="s">
        <v>82</v>
      </c>
      <c r="K22" s="209">
        <v>10</v>
      </c>
      <c r="L22" s="209">
        <v>11</v>
      </c>
      <c r="M22" s="209">
        <v>12</v>
      </c>
      <c r="N22" s="208">
        <v>13</v>
      </c>
      <c r="O22" s="210">
        <v>14</v>
      </c>
      <c r="P22" s="210" t="s">
        <v>83</v>
      </c>
      <c r="Q22" s="210">
        <v>16</v>
      </c>
      <c r="R22" s="210">
        <v>17</v>
      </c>
      <c r="S22" s="211">
        <v>18</v>
      </c>
      <c r="T22" s="256" t="s">
        <v>10</v>
      </c>
      <c r="U22" s="207"/>
      <c r="V22" s="192"/>
      <c r="W22" s="193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</row>
    <row r="23" spans="1:33" s="192" customFormat="1" ht="30.75" customHeight="1" x14ac:dyDescent="0.25">
      <c r="A23" s="257" t="s">
        <v>42</v>
      </c>
      <c r="B23" s="214">
        <v>8.4</v>
      </c>
      <c r="C23" s="244">
        <v>8.4</v>
      </c>
      <c r="D23" s="259">
        <v>2.5</v>
      </c>
      <c r="E23" s="259">
        <v>8.4</v>
      </c>
      <c r="F23" s="259">
        <v>8.4</v>
      </c>
      <c r="G23" s="306">
        <v>8.3000000000000007</v>
      </c>
      <c r="H23" s="308">
        <v>8.3000000000000007</v>
      </c>
      <c r="I23" s="259">
        <v>8.3000000000000007</v>
      </c>
      <c r="J23" s="259">
        <v>2.4</v>
      </c>
      <c r="K23" s="259">
        <v>8.1999999999999993</v>
      </c>
      <c r="L23" s="259">
        <v>8.1999999999999993</v>
      </c>
      <c r="M23" s="306">
        <v>8.1999999999999993</v>
      </c>
      <c r="N23" s="308">
        <v>8.1999999999999993</v>
      </c>
      <c r="O23" s="259">
        <v>8.1999999999999993</v>
      </c>
      <c r="P23" s="259">
        <v>2.4</v>
      </c>
      <c r="Q23" s="259">
        <v>8.1999999999999993</v>
      </c>
      <c r="R23" s="259">
        <v>8.1999999999999993</v>
      </c>
      <c r="S23" s="306">
        <v>8.1999999999999993</v>
      </c>
      <c r="T23" s="258">
        <f t="shared" ref="T23:T30" si="2">SUM(B23:S23)</f>
        <v>131.4</v>
      </c>
      <c r="U23" s="253"/>
      <c r="W23" s="193"/>
    </row>
    <row r="24" spans="1:33" s="192" customFormat="1" ht="30.75" customHeight="1" x14ac:dyDescent="0.25">
      <c r="A24" s="257" t="s">
        <v>43</v>
      </c>
      <c r="B24" s="307">
        <v>8.4</v>
      </c>
      <c r="C24" s="217">
        <v>8.4</v>
      </c>
      <c r="D24" s="217">
        <v>2.5</v>
      </c>
      <c r="E24" s="217">
        <v>8.4</v>
      </c>
      <c r="F24" s="217">
        <v>8.4</v>
      </c>
      <c r="G24" s="218">
        <v>8.3000000000000007</v>
      </c>
      <c r="H24" s="307">
        <v>8.3000000000000007</v>
      </c>
      <c r="I24" s="217">
        <v>8.3000000000000007</v>
      </c>
      <c r="J24" s="217">
        <v>2.4</v>
      </c>
      <c r="K24" s="217">
        <v>8.1999999999999993</v>
      </c>
      <c r="L24" s="217">
        <v>8.1999999999999993</v>
      </c>
      <c r="M24" s="218">
        <v>8.1999999999999993</v>
      </c>
      <c r="N24" s="307">
        <v>8.1999999999999993</v>
      </c>
      <c r="O24" s="217">
        <v>8.1999999999999993</v>
      </c>
      <c r="P24" s="217">
        <v>2.4</v>
      </c>
      <c r="Q24" s="217">
        <v>8.1999999999999993</v>
      </c>
      <c r="R24" s="217">
        <v>8.1999999999999993</v>
      </c>
      <c r="S24" s="218">
        <v>8.1999999999999993</v>
      </c>
      <c r="T24" s="258">
        <f t="shared" si="2"/>
        <v>131.4</v>
      </c>
      <c r="U24" s="253"/>
      <c r="W24" s="193"/>
    </row>
    <row r="25" spans="1:33" s="192" customFormat="1" ht="30.75" customHeight="1" x14ac:dyDescent="0.25">
      <c r="A25" s="257" t="s">
        <v>44</v>
      </c>
      <c r="B25" s="307">
        <v>8.4</v>
      </c>
      <c r="C25" s="217">
        <v>8.4</v>
      </c>
      <c r="D25" s="217">
        <v>2.4</v>
      </c>
      <c r="E25" s="217">
        <v>8.4</v>
      </c>
      <c r="F25" s="217">
        <v>8.4</v>
      </c>
      <c r="G25" s="218">
        <v>8.1</v>
      </c>
      <c r="H25" s="307">
        <v>8.3000000000000007</v>
      </c>
      <c r="I25" s="217">
        <v>8.3000000000000007</v>
      </c>
      <c r="J25" s="217">
        <v>2.2999999999999998</v>
      </c>
      <c r="K25" s="217">
        <v>8.3000000000000007</v>
      </c>
      <c r="L25" s="217">
        <v>8.1999999999999993</v>
      </c>
      <c r="M25" s="218">
        <v>8.1999999999999993</v>
      </c>
      <c r="N25" s="307">
        <v>8.3000000000000007</v>
      </c>
      <c r="O25" s="217">
        <v>8.3000000000000007</v>
      </c>
      <c r="P25" s="217">
        <v>2.2999999999999998</v>
      </c>
      <c r="Q25" s="217">
        <v>8.3000000000000007</v>
      </c>
      <c r="R25" s="217">
        <v>8.1999999999999993</v>
      </c>
      <c r="S25" s="218">
        <v>8.1999999999999993</v>
      </c>
      <c r="T25" s="258">
        <f t="shared" si="2"/>
        <v>131.29999999999998</v>
      </c>
      <c r="U25" s="253"/>
      <c r="W25" s="193"/>
    </row>
    <row r="26" spans="1:33" s="192" customFormat="1" ht="30.75" customHeight="1" x14ac:dyDescent="0.25">
      <c r="A26" s="257" t="s">
        <v>45</v>
      </c>
      <c r="B26" s="214">
        <v>8.4</v>
      </c>
      <c r="C26" s="244">
        <v>8.4</v>
      </c>
      <c r="D26" s="217">
        <v>2.4</v>
      </c>
      <c r="E26" s="217">
        <v>8.4</v>
      </c>
      <c r="F26" s="217">
        <v>8.4</v>
      </c>
      <c r="G26" s="218">
        <v>8.1</v>
      </c>
      <c r="H26" s="307">
        <v>8.3000000000000007</v>
      </c>
      <c r="I26" s="217">
        <v>8.3000000000000007</v>
      </c>
      <c r="J26" s="217">
        <v>2.2999999999999998</v>
      </c>
      <c r="K26" s="217">
        <v>8.3000000000000007</v>
      </c>
      <c r="L26" s="217">
        <v>8.3000000000000007</v>
      </c>
      <c r="M26" s="218">
        <v>8.3000000000000007</v>
      </c>
      <c r="N26" s="307">
        <v>8.3000000000000007</v>
      </c>
      <c r="O26" s="217">
        <v>8.3000000000000007</v>
      </c>
      <c r="P26" s="217">
        <v>2.2999999999999998</v>
      </c>
      <c r="Q26" s="217">
        <v>8.3000000000000007</v>
      </c>
      <c r="R26" s="217">
        <v>8.3000000000000007</v>
      </c>
      <c r="S26" s="218">
        <v>8.3000000000000007</v>
      </c>
      <c r="T26" s="258">
        <f t="shared" si="2"/>
        <v>131.69999999999999</v>
      </c>
      <c r="U26" s="253"/>
      <c r="W26" s="193"/>
    </row>
    <row r="27" spans="1:33" s="192" customFormat="1" ht="30.75" customHeight="1" x14ac:dyDescent="0.25">
      <c r="A27" s="257" t="s">
        <v>46</v>
      </c>
      <c r="B27" s="307">
        <v>8.4</v>
      </c>
      <c r="C27" s="217">
        <v>8.4</v>
      </c>
      <c r="D27" s="217">
        <v>2.4</v>
      </c>
      <c r="E27" s="217">
        <v>8.4</v>
      </c>
      <c r="F27" s="217">
        <v>8.4</v>
      </c>
      <c r="G27" s="218">
        <v>8.1</v>
      </c>
      <c r="H27" s="307">
        <v>8.3000000000000007</v>
      </c>
      <c r="I27" s="217">
        <v>8.3000000000000007</v>
      </c>
      <c r="J27" s="217">
        <v>2.2999999999999998</v>
      </c>
      <c r="K27" s="217">
        <v>8.3000000000000007</v>
      </c>
      <c r="L27" s="217">
        <v>8.3000000000000007</v>
      </c>
      <c r="M27" s="218">
        <v>8.3000000000000007</v>
      </c>
      <c r="N27" s="307">
        <v>8.3000000000000007</v>
      </c>
      <c r="O27" s="217">
        <v>8.3000000000000007</v>
      </c>
      <c r="P27" s="217">
        <v>2.2999999999999998</v>
      </c>
      <c r="Q27" s="217">
        <v>8.3000000000000007</v>
      </c>
      <c r="R27" s="217">
        <v>8.3000000000000007</v>
      </c>
      <c r="S27" s="218">
        <v>8.3000000000000007</v>
      </c>
      <c r="T27" s="258">
        <f t="shared" si="2"/>
        <v>131.69999999999999</v>
      </c>
      <c r="U27" s="253"/>
      <c r="W27" s="193"/>
    </row>
    <row r="28" spans="1:33" s="192" customFormat="1" ht="30.75" customHeight="1" x14ac:dyDescent="0.25">
      <c r="A28" s="257" t="s">
        <v>47</v>
      </c>
      <c r="B28" s="307">
        <v>8.4</v>
      </c>
      <c r="C28" s="217">
        <v>8.4</v>
      </c>
      <c r="D28" s="217">
        <v>2.4</v>
      </c>
      <c r="E28" s="217">
        <v>8.4</v>
      </c>
      <c r="F28" s="217">
        <v>8.4</v>
      </c>
      <c r="G28" s="218">
        <v>8.1999999999999993</v>
      </c>
      <c r="H28" s="307">
        <v>8.3000000000000007</v>
      </c>
      <c r="I28" s="217">
        <v>8.3000000000000007</v>
      </c>
      <c r="J28" s="217">
        <v>2.2999999999999998</v>
      </c>
      <c r="K28" s="217">
        <v>8.3000000000000007</v>
      </c>
      <c r="L28" s="217">
        <v>8.3000000000000007</v>
      </c>
      <c r="M28" s="218">
        <v>8.3000000000000007</v>
      </c>
      <c r="N28" s="307">
        <v>8.3000000000000007</v>
      </c>
      <c r="O28" s="217">
        <v>8.3000000000000007</v>
      </c>
      <c r="P28" s="217">
        <v>2.2999999999999998</v>
      </c>
      <c r="Q28" s="217">
        <v>8.3000000000000007</v>
      </c>
      <c r="R28" s="217">
        <v>8.3000000000000007</v>
      </c>
      <c r="S28" s="218">
        <v>8.3000000000000007</v>
      </c>
      <c r="T28" s="258">
        <f t="shared" si="2"/>
        <v>131.79999999999998</v>
      </c>
      <c r="U28" s="253"/>
      <c r="W28" s="193"/>
    </row>
    <row r="29" spans="1:33" s="192" customFormat="1" ht="30.75" customHeight="1" thickBot="1" x14ac:dyDescent="0.3">
      <c r="A29" s="261" t="s">
        <v>48</v>
      </c>
      <c r="B29" s="308">
        <v>8.5</v>
      </c>
      <c r="C29" s="259">
        <v>8.5</v>
      </c>
      <c r="D29" s="259">
        <v>2.4</v>
      </c>
      <c r="E29" s="259">
        <v>8.5</v>
      </c>
      <c r="F29" s="259">
        <v>8.5</v>
      </c>
      <c r="G29" s="306">
        <v>8.1999999999999993</v>
      </c>
      <c r="H29" s="308">
        <v>8.4</v>
      </c>
      <c r="I29" s="259">
        <v>8.4</v>
      </c>
      <c r="J29" s="259">
        <v>2.2999999999999998</v>
      </c>
      <c r="K29" s="259">
        <v>8.4</v>
      </c>
      <c r="L29" s="259">
        <v>8.3000000000000007</v>
      </c>
      <c r="M29" s="306">
        <v>8.3000000000000007</v>
      </c>
      <c r="N29" s="308">
        <v>8.4</v>
      </c>
      <c r="O29" s="259">
        <v>8.4</v>
      </c>
      <c r="P29" s="259">
        <v>2.2999999999999998</v>
      </c>
      <c r="Q29" s="259">
        <v>8.4</v>
      </c>
      <c r="R29" s="259">
        <v>8.3000000000000007</v>
      </c>
      <c r="S29" s="306">
        <v>8.3000000000000007</v>
      </c>
      <c r="T29" s="260">
        <f t="shared" si="2"/>
        <v>132.80000000000001</v>
      </c>
      <c r="U29" s="253"/>
      <c r="W29" s="193"/>
    </row>
    <row r="30" spans="1:33" s="192" customFormat="1" ht="30.75" customHeight="1" thickBot="1" x14ac:dyDescent="0.3">
      <c r="A30" s="297" t="s">
        <v>10</v>
      </c>
      <c r="B30" s="229">
        <f>SUM(B23:B29)</f>
        <v>58.9</v>
      </c>
      <c r="C30" s="265">
        <f t="shared" ref="C30:S30" si="3">SUM(C23:C29)</f>
        <v>58.9</v>
      </c>
      <c r="D30" s="265">
        <f t="shared" si="3"/>
        <v>17</v>
      </c>
      <c r="E30" s="265">
        <f t="shared" si="3"/>
        <v>58.9</v>
      </c>
      <c r="F30" s="265">
        <f t="shared" si="3"/>
        <v>58.9</v>
      </c>
      <c r="G30" s="309">
        <f t="shared" si="3"/>
        <v>57.300000000000011</v>
      </c>
      <c r="H30" s="229">
        <f t="shared" si="3"/>
        <v>58.199999999999996</v>
      </c>
      <c r="I30" s="265">
        <f t="shared" si="3"/>
        <v>58.199999999999996</v>
      </c>
      <c r="J30" s="265">
        <f t="shared" si="3"/>
        <v>16.3</v>
      </c>
      <c r="K30" s="265">
        <f t="shared" si="3"/>
        <v>57.999999999999993</v>
      </c>
      <c r="L30" s="265">
        <f t="shared" si="3"/>
        <v>57.8</v>
      </c>
      <c r="M30" s="309">
        <f t="shared" si="3"/>
        <v>57.8</v>
      </c>
      <c r="N30" s="229">
        <f t="shared" si="3"/>
        <v>57.999999999999993</v>
      </c>
      <c r="O30" s="265">
        <f t="shared" si="3"/>
        <v>57.999999999999993</v>
      </c>
      <c r="P30" s="265">
        <f t="shared" si="3"/>
        <v>16.3</v>
      </c>
      <c r="Q30" s="265">
        <f t="shared" si="3"/>
        <v>57.999999999999993</v>
      </c>
      <c r="R30" s="265">
        <f t="shared" si="3"/>
        <v>57.8</v>
      </c>
      <c r="S30" s="309">
        <f t="shared" si="3"/>
        <v>57.8</v>
      </c>
      <c r="T30" s="264">
        <f t="shared" si="2"/>
        <v>922.0999999999998</v>
      </c>
      <c r="U30" s="253"/>
      <c r="W30" s="193"/>
    </row>
    <row r="31" spans="1:33" ht="30.75" customHeight="1" x14ac:dyDescent="0.25">
      <c r="A31" s="233"/>
      <c r="B31" s="234">
        <v>65</v>
      </c>
      <c r="C31" s="235">
        <v>65</v>
      </c>
      <c r="D31" s="235">
        <v>19</v>
      </c>
      <c r="E31" s="235">
        <v>65</v>
      </c>
      <c r="F31" s="235">
        <v>65</v>
      </c>
      <c r="G31" s="235">
        <v>64</v>
      </c>
      <c r="H31" s="235">
        <v>65</v>
      </c>
      <c r="I31" s="235">
        <v>65</v>
      </c>
      <c r="J31" s="235">
        <v>18</v>
      </c>
      <c r="K31" s="235">
        <v>65</v>
      </c>
      <c r="L31" s="235">
        <v>65</v>
      </c>
      <c r="M31" s="235">
        <v>65</v>
      </c>
      <c r="N31" s="235">
        <v>65</v>
      </c>
      <c r="O31" s="235">
        <v>65</v>
      </c>
      <c r="P31" s="235">
        <v>18</v>
      </c>
      <c r="Q31" s="235">
        <v>65</v>
      </c>
      <c r="R31" s="235">
        <v>65</v>
      </c>
      <c r="S31" s="235">
        <v>65</v>
      </c>
      <c r="T31" s="235"/>
      <c r="U31" s="235"/>
      <c r="V31" s="235"/>
      <c r="W31" s="300"/>
      <c r="X31" s="235"/>
      <c r="Y31" s="235"/>
      <c r="Z31" s="298"/>
      <c r="AA31" s="201"/>
      <c r="AB31" s="192"/>
    </row>
    <row r="32" spans="1:33" ht="30.75" customHeight="1" thickBot="1" x14ac:dyDescent="0.3">
      <c r="A32" s="236"/>
      <c r="B32" s="236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192"/>
      <c r="Q32" s="237"/>
      <c r="R32" s="192"/>
      <c r="S32" s="237"/>
      <c r="T32" s="192"/>
      <c r="U32" s="192"/>
      <c r="V32" s="192"/>
      <c r="W32" s="193"/>
      <c r="X32" s="192"/>
      <c r="Y32" s="192"/>
      <c r="Z32" s="192"/>
      <c r="AA32" s="201"/>
      <c r="AB32" s="192"/>
    </row>
    <row r="33" spans="1:47" ht="30.75" customHeight="1" thickBot="1" x14ac:dyDescent="0.3">
      <c r="A33" s="303" t="s">
        <v>77</v>
      </c>
      <c r="B33" s="388" t="s">
        <v>78</v>
      </c>
      <c r="C33" s="389"/>
      <c r="D33" s="389"/>
      <c r="E33" s="389"/>
      <c r="F33" s="389"/>
      <c r="G33" s="389"/>
      <c r="H33" s="390"/>
      <c r="I33" s="207"/>
      <c r="J33" s="388" t="s">
        <v>76</v>
      </c>
      <c r="K33" s="389"/>
      <c r="L33" s="389"/>
      <c r="M33" s="389"/>
      <c r="N33" s="389"/>
      <c r="O33" s="389"/>
      <c r="P33" s="390"/>
      <c r="Q33" s="301"/>
      <c r="R33" s="376"/>
      <c r="S33" s="377"/>
      <c r="T33" s="377"/>
      <c r="U33" s="377"/>
      <c r="V33" s="377"/>
      <c r="W33" s="378"/>
      <c r="X33" s="299"/>
      <c r="Y33" s="299"/>
      <c r="Z33" s="299"/>
      <c r="AA33" s="299"/>
      <c r="AB33" s="29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</row>
    <row r="34" spans="1:47" ht="30.75" customHeight="1" x14ac:dyDescent="0.25">
      <c r="A34" s="302" t="s">
        <v>41</v>
      </c>
      <c r="B34" s="208">
        <v>1</v>
      </c>
      <c r="C34" s="240">
        <v>2</v>
      </c>
      <c r="D34" s="240">
        <v>3</v>
      </c>
      <c r="E34" s="240">
        <v>4</v>
      </c>
      <c r="F34" s="240">
        <v>5</v>
      </c>
      <c r="G34" s="241">
        <v>6</v>
      </c>
      <c r="H34" s="242" t="s">
        <v>10</v>
      </c>
      <c r="I34" s="243"/>
      <c r="J34" s="254">
        <v>1</v>
      </c>
      <c r="K34" s="255">
        <v>2</v>
      </c>
      <c r="L34" s="255">
        <v>3</v>
      </c>
      <c r="M34" s="255">
        <v>4</v>
      </c>
      <c r="N34" s="255">
        <v>5</v>
      </c>
      <c r="O34" s="255">
        <v>6</v>
      </c>
      <c r="P34" s="256" t="s">
        <v>10</v>
      </c>
      <c r="Q34" s="301"/>
      <c r="R34" s="379"/>
      <c r="S34" s="380"/>
      <c r="T34" s="380"/>
      <c r="U34" s="380"/>
      <c r="V34" s="380"/>
      <c r="W34" s="381"/>
      <c r="X34" s="192"/>
      <c r="Y34" s="192"/>
      <c r="Z34" s="192"/>
      <c r="AA34" s="192"/>
      <c r="AB34" s="192"/>
    </row>
    <row r="35" spans="1:47" ht="30.75" customHeight="1" x14ac:dyDescent="0.25">
      <c r="A35" s="213" t="s">
        <v>42</v>
      </c>
      <c r="B35" s="214">
        <v>77.400000000000006</v>
      </c>
      <c r="C35" s="244">
        <v>78.2</v>
      </c>
      <c r="D35" s="244">
        <v>25</v>
      </c>
      <c r="E35" s="244">
        <v>78.099999999999994</v>
      </c>
      <c r="F35" s="244">
        <v>78</v>
      </c>
      <c r="G35" s="245">
        <v>78</v>
      </c>
      <c r="H35" s="246">
        <f t="shared" ref="H35:H41" si="4">SUM(B35:G35)</f>
        <v>414.70000000000005</v>
      </c>
      <c r="I35" s="199"/>
      <c r="J35" s="214">
        <v>7</v>
      </c>
      <c r="K35" s="216">
        <v>7</v>
      </c>
      <c r="L35" s="216">
        <v>2.2000000000000002</v>
      </c>
      <c r="M35" s="216">
        <v>7</v>
      </c>
      <c r="N35" s="216">
        <v>7</v>
      </c>
      <c r="O35" s="216">
        <v>7</v>
      </c>
      <c r="P35" s="258">
        <f>SUM(J35:O35)</f>
        <v>37.200000000000003</v>
      </c>
      <c r="Q35" s="301"/>
      <c r="R35" s="379"/>
      <c r="S35" s="380"/>
      <c r="T35" s="380"/>
      <c r="U35" s="380"/>
      <c r="V35" s="380"/>
      <c r="W35" s="381"/>
      <c r="X35" s="192"/>
      <c r="Y35" s="192"/>
      <c r="Z35" s="192"/>
      <c r="AA35" s="192"/>
      <c r="AB35" s="192"/>
    </row>
    <row r="36" spans="1:47" ht="30.75" customHeight="1" x14ac:dyDescent="0.25">
      <c r="A36" s="213" t="s">
        <v>43</v>
      </c>
      <c r="B36" s="214">
        <v>77.400000000000006</v>
      </c>
      <c r="C36" s="244">
        <v>78.2</v>
      </c>
      <c r="D36" s="244">
        <v>25</v>
      </c>
      <c r="E36" s="244">
        <v>78.099999999999994</v>
      </c>
      <c r="F36" s="244">
        <v>78</v>
      </c>
      <c r="G36" s="245">
        <v>78</v>
      </c>
      <c r="H36" s="246">
        <f t="shared" si="4"/>
        <v>414.70000000000005</v>
      </c>
      <c r="I36" s="204"/>
      <c r="J36" s="214">
        <v>7</v>
      </c>
      <c r="K36" s="216">
        <v>7</v>
      </c>
      <c r="L36" s="216">
        <v>2.2000000000000002</v>
      </c>
      <c r="M36" s="216">
        <v>7</v>
      </c>
      <c r="N36" s="216">
        <v>7</v>
      </c>
      <c r="O36" s="216">
        <v>7</v>
      </c>
      <c r="P36" s="258">
        <f>SUM(J36:O36)</f>
        <v>37.200000000000003</v>
      </c>
      <c r="Q36" s="301"/>
      <c r="R36" s="379"/>
      <c r="S36" s="380"/>
      <c r="T36" s="380"/>
      <c r="U36" s="380"/>
      <c r="V36" s="380"/>
      <c r="W36" s="381"/>
      <c r="X36" s="192"/>
      <c r="Y36" s="192"/>
      <c r="Z36" s="192"/>
      <c r="AA36" s="192"/>
      <c r="AB36" s="192"/>
    </row>
    <row r="37" spans="1:47" ht="30.75" customHeight="1" x14ac:dyDescent="0.25">
      <c r="A37" s="213" t="s">
        <v>44</v>
      </c>
      <c r="B37" s="214">
        <v>80.524799999999999</v>
      </c>
      <c r="C37" s="244">
        <v>80.890800000000013</v>
      </c>
      <c r="D37" s="244">
        <v>26.607900000000001</v>
      </c>
      <c r="E37" s="244">
        <v>78.867199999999983</v>
      </c>
      <c r="F37" s="244">
        <v>78.270900000000012</v>
      </c>
      <c r="G37" s="245">
        <v>77.323099999999997</v>
      </c>
      <c r="H37" s="246">
        <f t="shared" si="4"/>
        <v>422.48470000000003</v>
      </c>
      <c r="I37" s="204"/>
      <c r="J37" s="214">
        <v>7.3</v>
      </c>
      <c r="K37" s="216">
        <v>7.2</v>
      </c>
      <c r="L37" s="216">
        <v>2.2999999999999998</v>
      </c>
      <c r="M37" s="216">
        <v>7.1</v>
      </c>
      <c r="N37" s="216">
        <v>7.1</v>
      </c>
      <c r="O37" s="216">
        <v>7.1</v>
      </c>
      <c r="P37" s="258">
        <f>SUM(J37:O37)</f>
        <v>38.1</v>
      </c>
      <c r="Q37" s="301"/>
      <c r="R37" s="379"/>
      <c r="S37" s="380"/>
      <c r="T37" s="380"/>
      <c r="U37" s="380"/>
      <c r="V37" s="380"/>
      <c r="W37" s="381"/>
      <c r="X37" s="192"/>
      <c r="Y37" s="192"/>
      <c r="Z37" s="192"/>
      <c r="AA37" s="192"/>
      <c r="AB37" s="192"/>
    </row>
    <row r="38" spans="1:47" ht="30.75" customHeight="1" x14ac:dyDescent="0.25">
      <c r="A38" s="213" t="s">
        <v>45</v>
      </c>
      <c r="B38" s="214">
        <v>80.524799999999999</v>
      </c>
      <c r="C38" s="244">
        <v>80.890800000000013</v>
      </c>
      <c r="D38" s="244">
        <v>26.607900000000001</v>
      </c>
      <c r="E38" s="244">
        <v>78.867199999999983</v>
      </c>
      <c r="F38" s="244">
        <v>78.270900000000012</v>
      </c>
      <c r="G38" s="245">
        <v>77.323099999999997</v>
      </c>
      <c r="H38" s="246">
        <f t="shared" si="4"/>
        <v>422.48470000000003</v>
      </c>
      <c r="I38" s="204"/>
      <c r="J38" s="214">
        <v>7.3</v>
      </c>
      <c r="K38" s="216">
        <v>7.2</v>
      </c>
      <c r="L38" s="216">
        <v>2.2999999999999998</v>
      </c>
      <c r="M38" s="216">
        <v>7.1</v>
      </c>
      <c r="N38" s="216">
        <v>7.1</v>
      </c>
      <c r="O38" s="216">
        <v>7.1</v>
      </c>
      <c r="P38" s="258">
        <f>SUM(J38:O38)</f>
        <v>38.1</v>
      </c>
      <c r="Q38" s="301"/>
      <c r="R38" s="379"/>
      <c r="S38" s="380"/>
      <c r="T38" s="380"/>
      <c r="U38" s="380"/>
      <c r="V38" s="380"/>
      <c r="W38" s="381"/>
      <c r="X38" s="192"/>
      <c r="Y38" s="192"/>
      <c r="Z38" s="192"/>
      <c r="AA38" s="192"/>
      <c r="AB38" s="192"/>
    </row>
    <row r="39" spans="1:47" ht="30.75" customHeight="1" x14ac:dyDescent="0.25">
      <c r="A39" s="213" t="s">
        <v>46</v>
      </c>
      <c r="B39" s="214">
        <v>80.524799999999999</v>
      </c>
      <c r="C39" s="244">
        <v>80.890800000000013</v>
      </c>
      <c r="D39" s="244">
        <v>26.607900000000001</v>
      </c>
      <c r="E39" s="244">
        <v>78.867199999999983</v>
      </c>
      <c r="F39" s="244">
        <v>78.270900000000012</v>
      </c>
      <c r="G39" s="245">
        <v>77.323099999999997</v>
      </c>
      <c r="H39" s="246">
        <f t="shared" si="4"/>
        <v>422.48470000000003</v>
      </c>
      <c r="I39" s="204"/>
      <c r="J39" s="214">
        <v>7.3</v>
      </c>
      <c r="K39" s="216">
        <v>7.3</v>
      </c>
      <c r="L39" s="216">
        <v>2.2999999999999998</v>
      </c>
      <c r="M39" s="216">
        <v>7.1</v>
      </c>
      <c r="N39" s="216">
        <v>7.1</v>
      </c>
      <c r="O39" s="216">
        <v>7.1</v>
      </c>
      <c r="P39" s="258">
        <f>SUM(J39:O39)</f>
        <v>38.200000000000003</v>
      </c>
      <c r="Q39" s="301"/>
      <c r="R39" s="379"/>
      <c r="S39" s="380"/>
      <c r="T39" s="380"/>
      <c r="U39" s="380"/>
      <c r="V39" s="380"/>
      <c r="W39" s="381"/>
      <c r="X39" s="192"/>
      <c r="Y39" s="192"/>
      <c r="Z39" s="192"/>
      <c r="AA39" s="192"/>
      <c r="AB39" s="192"/>
    </row>
    <row r="40" spans="1:47" ht="30.75" customHeight="1" x14ac:dyDescent="0.25">
      <c r="A40" s="213" t="s">
        <v>47</v>
      </c>
      <c r="B40" s="214">
        <v>80.524799999999999</v>
      </c>
      <c r="C40" s="244">
        <v>80.890800000000013</v>
      </c>
      <c r="D40" s="244">
        <v>26.607900000000001</v>
      </c>
      <c r="E40" s="244">
        <v>78.867199999999983</v>
      </c>
      <c r="F40" s="244">
        <v>78.270900000000012</v>
      </c>
      <c r="G40" s="245">
        <v>77.323099999999997</v>
      </c>
      <c r="H40" s="246">
        <f t="shared" si="4"/>
        <v>422.48470000000003</v>
      </c>
      <c r="I40" s="204"/>
      <c r="J40" s="214">
        <v>7.4</v>
      </c>
      <c r="K40" s="216">
        <v>7.3</v>
      </c>
      <c r="L40" s="216">
        <v>2.2999999999999998</v>
      </c>
      <c r="M40" s="216">
        <v>7.2</v>
      </c>
      <c r="N40" s="216">
        <v>7.1</v>
      </c>
      <c r="O40" s="216">
        <v>7.1</v>
      </c>
      <c r="P40" s="258">
        <f>SUM(J40:O40)</f>
        <v>38.4</v>
      </c>
      <c r="Q40" s="301"/>
      <c r="R40" s="379"/>
      <c r="S40" s="380"/>
      <c r="T40" s="380"/>
      <c r="U40" s="380"/>
      <c r="V40" s="380"/>
      <c r="W40" s="381"/>
      <c r="X40" s="192"/>
      <c r="Y40" s="192"/>
      <c r="Z40" s="192"/>
      <c r="AA40" s="192"/>
      <c r="AB40" s="192"/>
    </row>
    <row r="41" spans="1:47" ht="30.75" customHeight="1" thickBot="1" x14ac:dyDescent="0.3">
      <c r="A41" s="220" t="s">
        <v>48</v>
      </c>
      <c r="B41" s="221">
        <v>80.524799999999999</v>
      </c>
      <c r="C41" s="247">
        <v>80.890800000000013</v>
      </c>
      <c r="D41" s="247">
        <v>26.607900000000001</v>
      </c>
      <c r="E41" s="247">
        <v>78.867199999999983</v>
      </c>
      <c r="F41" s="247">
        <v>78.270900000000012</v>
      </c>
      <c r="G41" s="248">
        <v>77.323099999999997</v>
      </c>
      <c r="H41" s="246">
        <f t="shared" si="4"/>
        <v>422.48470000000003</v>
      </c>
      <c r="I41" s="204"/>
      <c r="J41" s="221">
        <v>7.4</v>
      </c>
      <c r="K41" s="223">
        <v>7.3</v>
      </c>
      <c r="L41" s="223">
        <v>2.4</v>
      </c>
      <c r="M41" s="223">
        <v>7.2</v>
      </c>
      <c r="N41" s="223">
        <v>7.1</v>
      </c>
      <c r="O41" s="223">
        <v>7.1</v>
      </c>
      <c r="P41" s="260">
        <f>SUM(J41:O41)</f>
        <v>38.5</v>
      </c>
      <c r="Q41" s="301"/>
      <c r="R41" s="379"/>
      <c r="S41" s="380"/>
      <c r="T41" s="380"/>
      <c r="U41" s="380"/>
      <c r="V41" s="380"/>
      <c r="W41" s="381"/>
      <c r="X41" s="192"/>
      <c r="Y41" s="192"/>
      <c r="Z41" s="192"/>
      <c r="AA41" s="192"/>
      <c r="AB41" s="192"/>
    </row>
    <row r="42" spans="1:47" ht="30.75" customHeight="1" thickBot="1" x14ac:dyDescent="0.3">
      <c r="A42" s="228" t="s">
        <v>10</v>
      </c>
      <c r="B42" s="249">
        <f t="shared" ref="B42:H42" si="5">SUM(B35:B41)</f>
        <v>557.42400000000009</v>
      </c>
      <c r="C42" s="250">
        <f t="shared" si="5"/>
        <v>560.85400000000004</v>
      </c>
      <c r="D42" s="250">
        <f t="shared" si="5"/>
        <v>183.0395</v>
      </c>
      <c r="E42" s="250">
        <f t="shared" si="5"/>
        <v>550.53599999999983</v>
      </c>
      <c r="F42" s="250">
        <f t="shared" si="5"/>
        <v>547.35450000000003</v>
      </c>
      <c r="G42" s="251">
        <f t="shared" si="5"/>
        <v>542.6155</v>
      </c>
      <c r="H42" s="252">
        <f t="shared" si="5"/>
        <v>2941.8235</v>
      </c>
      <c r="I42" s="199"/>
      <c r="J42" s="262">
        <f>SUM(J35:J41)</f>
        <v>50.699999999999996</v>
      </c>
      <c r="K42" s="263">
        <f>SUM(K35:K41)</f>
        <v>50.29999999999999</v>
      </c>
      <c r="L42" s="263">
        <f t="shared" ref="L42:O42" si="6">SUM(L35:L41)</f>
        <v>16</v>
      </c>
      <c r="M42" s="263">
        <f t="shared" si="6"/>
        <v>49.70000000000001</v>
      </c>
      <c r="N42" s="263">
        <f t="shared" si="6"/>
        <v>49.500000000000007</v>
      </c>
      <c r="O42" s="263">
        <f t="shared" si="6"/>
        <v>49.500000000000007</v>
      </c>
      <c r="P42" s="264">
        <f>SUM(J42:O42)</f>
        <v>265.7</v>
      </c>
      <c r="Q42" s="301"/>
      <c r="R42" s="382"/>
      <c r="S42" s="383"/>
      <c r="T42" s="383"/>
      <c r="U42" s="383"/>
      <c r="V42" s="383"/>
      <c r="W42" s="384"/>
      <c r="X42" s="192"/>
      <c r="Y42" s="192"/>
      <c r="Z42" s="192"/>
      <c r="AA42" s="192"/>
      <c r="AB42" s="192"/>
    </row>
    <row r="43" spans="1:47" ht="30.75" customHeight="1" thickBot="1" x14ac:dyDescent="0.3">
      <c r="A43" s="334"/>
      <c r="B43" s="318">
        <v>672</v>
      </c>
      <c r="C43" s="319">
        <v>679</v>
      </c>
      <c r="D43" s="319">
        <v>217</v>
      </c>
      <c r="E43" s="319">
        <v>678</v>
      </c>
      <c r="F43" s="319">
        <v>677</v>
      </c>
      <c r="G43" s="319">
        <v>677</v>
      </c>
      <c r="H43" s="319"/>
      <c r="I43" s="319"/>
      <c r="J43" s="335">
        <v>57</v>
      </c>
      <c r="K43" s="335">
        <v>57</v>
      </c>
      <c r="L43" s="335">
        <v>18</v>
      </c>
      <c r="M43" s="335">
        <v>57</v>
      </c>
      <c r="N43" s="335">
        <v>57</v>
      </c>
      <c r="O43" s="335">
        <v>57</v>
      </c>
      <c r="P43" s="335"/>
      <c r="Q43" s="335"/>
      <c r="R43" s="335"/>
      <c r="S43" s="266"/>
      <c r="T43" s="266"/>
      <c r="U43" s="266"/>
      <c r="V43" s="266"/>
      <c r="W43" s="320"/>
      <c r="X43" s="192"/>
      <c r="Y43" s="192"/>
      <c r="Z43" s="192"/>
      <c r="AA43" s="192"/>
      <c r="AB43" s="192"/>
    </row>
    <row r="44" spans="1:47" ht="30.75" customHeight="1" x14ac:dyDescent="0.25">
      <c r="A44" s="207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1"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37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338" t="s">
        <v>52</v>
      </c>
      <c r="L11" s="338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2"/>
      <c r="K15" s="353" t="s">
        <v>8</v>
      </c>
      <c r="L15" s="354"/>
      <c r="M15" s="354"/>
      <c r="N15" s="354"/>
      <c r="O15" s="354"/>
      <c r="P15" s="354"/>
      <c r="Q15" s="355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25</v>
      </c>
      <c r="C36" s="340"/>
      <c r="D36" s="340"/>
      <c r="E36" s="340"/>
      <c r="F36" s="340"/>
      <c r="G36" s="340"/>
      <c r="H36" s="99"/>
      <c r="I36" s="53" t="s">
        <v>26</v>
      </c>
      <c r="J36" s="107"/>
      <c r="K36" s="345" t="s">
        <v>25</v>
      </c>
      <c r="L36" s="345"/>
      <c r="M36" s="345"/>
      <c r="N36" s="345"/>
      <c r="O36" s="33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8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338" t="s">
        <v>53</v>
      </c>
      <c r="L11" s="338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2"/>
      <c r="K15" s="353" t="s">
        <v>8</v>
      </c>
      <c r="L15" s="354"/>
      <c r="M15" s="354"/>
      <c r="N15" s="354"/>
      <c r="O15" s="354"/>
      <c r="P15" s="354"/>
      <c r="Q15" s="355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25</v>
      </c>
      <c r="C36" s="340"/>
      <c r="D36" s="340"/>
      <c r="E36" s="340"/>
      <c r="F36" s="340"/>
      <c r="G36" s="340"/>
      <c r="H36" s="99"/>
      <c r="I36" s="53" t="s">
        <v>26</v>
      </c>
      <c r="J36" s="107"/>
      <c r="K36" s="345" t="s">
        <v>25</v>
      </c>
      <c r="L36" s="345"/>
      <c r="M36" s="345"/>
      <c r="N36" s="345"/>
      <c r="O36" s="33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8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338" t="s">
        <v>54</v>
      </c>
      <c r="L11" s="338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M15" s="353" t="s">
        <v>8</v>
      </c>
      <c r="N15" s="354"/>
      <c r="O15" s="354"/>
      <c r="P15" s="354"/>
      <c r="Q15" s="354"/>
      <c r="R15" s="354"/>
      <c r="S15" s="354"/>
      <c r="T15" s="354"/>
      <c r="U15" s="355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25</v>
      </c>
      <c r="C36" s="340"/>
      <c r="D36" s="340"/>
      <c r="E36" s="340"/>
      <c r="F36" s="340"/>
      <c r="G36" s="340"/>
      <c r="H36" s="99"/>
      <c r="I36" s="53" t="s">
        <v>26</v>
      </c>
      <c r="J36" s="107"/>
      <c r="K36" s="345" t="s">
        <v>25</v>
      </c>
      <c r="L36" s="345"/>
      <c r="M36" s="345"/>
      <c r="N36" s="345"/>
      <c r="O36" s="33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8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338" t="s">
        <v>55</v>
      </c>
      <c r="L11" s="338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M15" s="353" t="s">
        <v>8</v>
      </c>
      <c r="N15" s="354"/>
      <c r="O15" s="354"/>
      <c r="P15" s="354"/>
      <c r="Q15" s="354"/>
      <c r="R15" s="354"/>
      <c r="S15" s="354"/>
      <c r="T15" s="354"/>
      <c r="U15" s="355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25</v>
      </c>
      <c r="C36" s="340"/>
      <c r="D36" s="340"/>
      <c r="E36" s="340"/>
      <c r="F36" s="340"/>
      <c r="G36" s="340"/>
      <c r="H36" s="99"/>
      <c r="I36" s="53" t="s">
        <v>26</v>
      </c>
      <c r="J36" s="107"/>
      <c r="K36" s="345" t="s">
        <v>25</v>
      </c>
      <c r="L36" s="345"/>
      <c r="M36" s="345"/>
      <c r="N36" s="345"/>
      <c r="O36" s="33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8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338" t="s">
        <v>56</v>
      </c>
      <c r="L11" s="338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M15" s="353" t="s">
        <v>8</v>
      </c>
      <c r="N15" s="354"/>
      <c r="O15" s="354"/>
      <c r="P15" s="354"/>
      <c r="Q15" s="354"/>
      <c r="R15" s="354"/>
      <c r="S15" s="354"/>
      <c r="T15" s="354"/>
      <c r="U15" s="355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25</v>
      </c>
      <c r="C36" s="340"/>
      <c r="D36" s="340"/>
      <c r="E36" s="340"/>
      <c r="F36" s="340"/>
      <c r="G36" s="340"/>
      <c r="H36" s="99"/>
      <c r="I36" s="53" t="s">
        <v>26</v>
      </c>
      <c r="J36" s="107"/>
      <c r="K36" s="345" t="s">
        <v>25</v>
      </c>
      <c r="L36" s="345"/>
      <c r="M36" s="345"/>
      <c r="N36" s="345"/>
      <c r="O36" s="33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8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338" t="s">
        <v>57</v>
      </c>
      <c r="L11" s="338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M15" s="353" t="s">
        <v>8</v>
      </c>
      <c r="N15" s="354"/>
      <c r="O15" s="354"/>
      <c r="P15" s="354"/>
      <c r="Q15" s="354"/>
      <c r="R15" s="354"/>
      <c r="S15" s="354"/>
      <c r="T15" s="354"/>
      <c r="U15" s="355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8</v>
      </c>
      <c r="C36" s="340"/>
      <c r="D36" s="340"/>
      <c r="E36" s="340"/>
      <c r="F36" s="340"/>
      <c r="G36" s="340"/>
      <c r="H36" s="99"/>
      <c r="I36" s="53" t="s">
        <v>26</v>
      </c>
      <c r="J36" s="107"/>
      <c r="K36" s="345" t="s">
        <v>8</v>
      </c>
      <c r="L36" s="345"/>
      <c r="M36" s="345"/>
      <c r="N36" s="345"/>
      <c r="O36" s="33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8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6" t="s">
        <v>0</v>
      </c>
      <c r="B3" s="336"/>
      <c r="C3" s="336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338" t="s">
        <v>58</v>
      </c>
      <c r="L11" s="338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0" t="s">
        <v>25</v>
      </c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2"/>
      <c r="N15" s="353" t="s">
        <v>8</v>
      </c>
      <c r="O15" s="354"/>
      <c r="P15" s="354"/>
      <c r="Q15" s="354"/>
      <c r="R15" s="354"/>
      <c r="S15" s="354"/>
      <c r="T15" s="354"/>
      <c r="U15" s="354"/>
      <c r="V15" s="355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4" t="s">
        <v>25</v>
      </c>
      <c r="C36" s="345"/>
      <c r="D36" s="345"/>
      <c r="E36" s="345"/>
      <c r="F36" s="345"/>
      <c r="G36" s="345"/>
      <c r="H36" s="339"/>
      <c r="I36" s="99"/>
      <c r="J36" s="53" t="s">
        <v>26</v>
      </c>
      <c r="K36" s="107"/>
      <c r="L36" s="345" t="s">
        <v>25</v>
      </c>
      <c r="M36" s="345"/>
      <c r="N36" s="345"/>
      <c r="O36" s="345"/>
      <c r="P36" s="33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6"/>
      <c r="K54" s="346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44" t="s">
        <v>8</v>
      </c>
      <c r="C55" s="345"/>
      <c r="D55" s="345"/>
      <c r="E55" s="345"/>
      <c r="F55" s="33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8</vt:i4>
      </vt:variant>
    </vt:vector>
  </HeadingPairs>
  <TitlesOfParts>
    <vt:vector size="34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IMPRIMIR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2021-09-24T21:15:01Z</cp:lastPrinted>
  <dcterms:created xsi:type="dcterms:W3CDTF">2021-03-04T08:17:33Z</dcterms:created>
  <dcterms:modified xsi:type="dcterms:W3CDTF">2021-10-02T03:47:32Z</dcterms:modified>
</cp:coreProperties>
</file>