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B2BC560E-D359-4E3F-BBF1-CF6C85F0BEE9}" xr6:coauthVersionLast="36" xr6:coauthVersionMax="36" xr10:uidLastSave="{00000000-0000-0000-0000-000000000000}"/>
  <bookViews>
    <workbookView xWindow="0" yWindow="0" windowWidth="20490" windowHeight="7545" tabRatio="745" firstSheet="20" activeTab="27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IMPRIMIR" sheetId="2" r:id="rId28"/>
    <sheet name="Calcio" sheetId="32" r:id="rId29"/>
    <sheet name="CARBONATO DE CALCIO" sheetId="33" r:id="rId30"/>
  </sheets>
  <definedNames>
    <definedName name="_xlnm.Print_Area" localSheetId="29">'CARBONATO DE CALCIO'!$A$1:$D$10</definedName>
    <definedName name="_xlnm.Print_Area" localSheetId="27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31" l="1"/>
  <c r="G49" i="31"/>
  <c r="F49" i="31"/>
  <c r="E49" i="31"/>
  <c r="D49" i="31"/>
  <c r="C49" i="31"/>
  <c r="B49" i="31"/>
  <c r="E24" i="32" l="1"/>
  <c r="B10" i="33"/>
  <c r="B9" i="33"/>
  <c r="B7" i="33"/>
  <c r="B4" i="33"/>
  <c r="B3" i="33"/>
  <c r="K25" i="32"/>
  <c r="E25" i="32"/>
  <c r="K23" i="32"/>
  <c r="E23" i="32"/>
  <c r="K22" i="32"/>
  <c r="E22" i="32"/>
  <c r="K21" i="32"/>
  <c r="E21" i="32"/>
  <c r="K20" i="32"/>
  <c r="E20" i="32"/>
  <c r="K19" i="32"/>
  <c r="E19" i="32"/>
  <c r="K18" i="32"/>
  <c r="E18" i="32"/>
  <c r="K17" i="32"/>
  <c r="E17" i="32"/>
  <c r="K16" i="32"/>
  <c r="E16" i="32"/>
  <c r="K15" i="32"/>
  <c r="E15" i="32"/>
  <c r="K14" i="32"/>
  <c r="E14" i="32"/>
  <c r="K13" i="32"/>
  <c r="E13" i="32"/>
  <c r="K12" i="32"/>
  <c r="E12" i="32"/>
  <c r="K11" i="32"/>
  <c r="E11" i="32"/>
  <c r="K10" i="32"/>
  <c r="E10" i="32"/>
  <c r="K9" i="32"/>
  <c r="E9" i="32"/>
  <c r="K8" i="32"/>
  <c r="E8" i="32"/>
  <c r="K7" i="32"/>
  <c r="E7" i="32"/>
  <c r="K6" i="32"/>
  <c r="E6" i="32"/>
  <c r="K5" i="32"/>
  <c r="E5" i="32"/>
  <c r="K4" i="32"/>
  <c r="E4" i="32"/>
  <c r="K3" i="32"/>
  <c r="E3" i="32"/>
  <c r="K2" i="32"/>
  <c r="E2" i="32"/>
  <c r="S28" i="31" l="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<sst xmlns="http://schemas.openxmlformats.org/spreadsheetml/2006/main" count="2269" uniqueCount="116">
  <si>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</si>
  <si>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</si>
  <si>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</si>
  <si>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</si>
  <si>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</si>
  <si>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</si>
  <si>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</si>
  <si>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</si>
  <si>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</si>
  <si>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</si>
  <si>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</si>
  <si>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</si>
  <si>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</si>
  <si>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</si>
  <si>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</si>
  <si>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</si>
  <si>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</si>
  <si>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</si>
  <si>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</si>
  <si>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</si>
  <si>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</si>
  <si>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</si>
  <si>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</si>
  <si>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</si>
  <si>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</si>
  <si>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</si>
  <si>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</si>
  <si>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</si>
  <si>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</si>
  <si>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</si>
  <si>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</si>
  <si>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</si>
  <si>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</si>
  <si>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</si>
  <si>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</si>
  <si>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</si>
  <si>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</si>
  <si>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</si>
  <si>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</si>
  <si>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</si>
  <si>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</si>
  <si>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</si>
  <si>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</si>
  <si>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</si>
  <si>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</si>
  <si>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</si>
  <si>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</si>
  <si>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</si>
  <si>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</si>
  <si>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</si>
  <si>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</si>
  <si>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</si>
  <si>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</si>
  <si>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</si>
  <si>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</si>
  <si>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</si>
  <si>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</si>
  <si>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</si>
  <si>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</si>
  <si>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</si>
  <si>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</si>
  <si>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</si>
  <si>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</si>
  <si>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</si>
  <si>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</si>
  <si>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</si>
  <si>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</si>
  <si>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</si>
  <si>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</si>
  <si>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</si>
  <si>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</si>
  <si>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</si>
  <si>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</si>
  <si>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</si>
  <si>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</si>
  <si>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</si>
  <si>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</si>
  <si>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</si>
  <si>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</si>
  <si>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</si>
  <si>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</si>
  <si>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</si>
  <si>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</si>
  <si>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</si>
  <si>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</si>
  <si>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F1 - F2 - Machos</t>
  </si>
  <si>
    <t>15 AL 21 DE SEP</t>
  </si>
  <si>
    <t>Saldo Hembras</t>
  </si>
  <si>
    <t>Saldo Machos</t>
  </si>
  <si>
    <t>Grs Calcio</t>
  </si>
  <si>
    <t>Total calcio Kgs</t>
  </si>
  <si>
    <t>Caseta C</t>
  </si>
  <si>
    <t>Caseta D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</si>
  <si>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</si>
  <si>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</si>
  <si>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</si>
  <si>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</si>
  <si>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</si>
  <si>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</si>
  <si>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</si>
  <si>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</si>
  <si>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</si>
  <si>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</si>
  <si>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</si>
  <si>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</si>
  <si>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</si>
  <si>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</si>
  <si>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</si>
  <si>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</si>
  <si>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</si>
  <si>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</si>
  <si>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</si>
  <si>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</si>
  <si>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</si>
  <si>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</si>
  <si>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Por favor sacar huevo fertil de todos los corrales de la linea macho, iniciar con el peso de huevo y suministrar calcio a todos los corrales de la linea macho y hembra como ultima labor del 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</si>
</sst>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38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22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92" t="s">
        <v>5</v>
      </c>
      <c r="L11" s="39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87" t="s">
        <v>25</v>
      </c>
      <c r="C15" s="388"/>
      <c r="D15" s="388"/>
      <c r="E15" s="388"/>
      <c r="F15" s="388"/>
      <c r="G15" s="388"/>
      <c r="H15" s="388"/>
      <c r="I15" s="388"/>
      <c r="J15" s="388"/>
      <c r="K15" s="389"/>
      <c r="L15" s="394" t="s">
        <v>8</v>
      </c>
      <c r="M15" s="395"/>
      <c r="N15" s="395"/>
      <c r="O15" s="395"/>
      <c r="P15" s="395"/>
      <c r="Q15" s="395"/>
      <c r="R15" s="395"/>
      <c r="S15" s="396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5" t="s">
        <v>25</v>
      </c>
      <c r="C36" s="393"/>
      <c r="D36" s="393"/>
      <c r="E36" s="393"/>
      <c r="F36" s="393"/>
      <c r="G36" s="393"/>
      <c r="H36" s="99"/>
      <c r="I36" s="53" t="s">
        <v>26</v>
      </c>
      <c r="J36" s="107"/>
      <c r="K36" s="384" t="s">
        <v>25</v>
      </c>
      <c r="L36" s="384"/>
      <c r="M36" s="384"/>
      <c r="N36" s="384"/>
      <c r="O36" s="38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92" t="s">
        <v>59</v>
      </c>
      <c r="L11" s="392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1"/>
      <c r="T15" s="401"/>
      <c r="U15" s="401"/>
      <c r="V15" s="40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92" t="s">
        <v>60</v>
      </c>
      <c r="L11" s="392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1"/>
      <c r="T15" s="401"/>
      <c r="U15" s="401"/>
      <c r="V15" s="40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92" t="s">
        <v>61</v>
      </c>
      <c r="L11" s="392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1"/>
      <c r="T15" s="401"/>
      <c r="U15" s="401"/>
      <c r="V15" s="40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92" t="s">
        <v>62</v>
      </c>
      <c r="L11" s="392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9"/>
      <c r="P15" s="400" t="s">
        <v>8</v>
      </c>
      <c r="Q15" s="401"/>
      <c r="R15" s="401"/>
      <c r="S15" s="401"/>
      <c r="T15" s="401"/>
      <c r="U15" s="401"/>
      <c r="V15" s="401"/>
      <c r="W15" s="401"/>
      <c r="X15" s="40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92" t="s">
        <v>63</v>
      </c>
      <c r="L11" s="392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9"/>
      <c r="P15" s="400" t="s">
        <v>8</v>
      </c>
      <c r="Q15" s="401"/>
      <c r="R15" s="401"/>
      <c r="S15" s="401"/>
      <c r="T15" s="401"/>
      <c r="U15" s="401"/>
      <c r="V15" s="401"/>
      <c r="W15" s="401"/>
      <c r="X15" s="40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92" t="s">
        <v>64</v>
      </c>
      <c r="L11" s="392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9"/>
      <c r="P15" s="400" t="s">
        <v>8</v>
      </c>
      <c r="Q15" s="401"/>
      <c r="R15" s="401"/>
      <c r="S15" s="401"/>
      <c r="T15" s="401"/>
      <c r="U15" s="401"/>
      <c r="V15" s="401"/>
      <c r="W15" s="401"/>
      <c r="X15" s="40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92" t="s">
        <v>65</v>
      </c>
      <c r="L11" s="392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9"/>
      <c r="P15" s="400" t="s">
        <v>8</v>
      </c>
      <c r="Q15" s="401"/>
      <c r="R15" s="401"/>
      <c r="S15" s="401"/>
      <c r="T15" s="401"/>
      <c r="U15" s="401"/>
      <c r="V15" s="401"/>
      <c r="W15" s="401"/>
      <c r="X15" s="40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92" t="s">
        <v>66</v>
      </c>
      <c r="L11" s="392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9"/>
      <c r="P15" s="400" t="s">
        <v>8</v>
      </c>
      <c r="Q15" s="401"/>
      <c r="R15" s="401"/>
      <c r="S15" s="401"/>
      <c r="T15" s="401"/>
      <c r="U15" s="401"/>
      <c r="V15" s="401"/>
      <c r="W15" s="401"/>
      <c r="X15" s="40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92" t="s">
        <v>67</v>
      </c>
      <c r="L11" s="392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9"/>
      <c r="P15" s="400" t="s">
        <v>8</v>
      </c>
      <c r="Q15" s="401"/>
      <c r="R15" s="401"/>
      <c r="S15" s="401"/>
      <c r="T15" s="401"/>
      <c r="U15" s="401"/>
      <c r="V15" s="401"/>
      <c r="W15" s="401"/>
      <c r="X15" s="40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392" t="s">
        <v>68</v>
      </c>
      <c r="L11" s="392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9"/>
      <c r="P15" s="400" t="s">
        <v>8</v>
      </c>
      <c r="Q15" s="401"/>
      <c r="R15" s="401"/>
      <c r="S15" s="401"/>
      <c r="T15" s="401"/>
      <c r="U15" s="401"/>
      <c r="V15" s="401"/>
      <c r="W15" s="401"/>
      <c r="X15" s="40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92" t="s">
        <v>51</v>
      </c>
      <c r="L11" s="392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9"/>
      <c r="K15" s="400" t="s">
        <v>8</v>
      </c>
      <c r="L15" s="401"/>
      <c r="M15" s="401"/>
      <c r="N15" s="401"/>
      <c r="O15" s="401"/>
      <c r="P15" s="401"/>
      <c r="Q15" s="40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5" t="s">
        <v>25</v>
      </c>
      <c r="C36" s="393"/>
      <c r="D36" s="393"/>
      <c r="E36" s="393"/>
      <c r="F36" s="393"/>
      <c r="G36" s="393"/>
      <c r="H36" s="99"/>
      <c r="I36" s="53" t="s">
        <v>26</v>
      </c>
      <c r="J36" s="107"/>
      <c r="K36" s="384" t="s">
        <v>25</v>
      </c>
      <c r="L36" s="384"/>
      <c r="M36" s="384"/>
      <c r="N36" s="384"/>
      <c r="O36" s="38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392" t="s">
        <v>69</v>
      </c>
      <c r="L11" s="392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70</v>
      </c>
      <c r="C15" s="398"/>
      <c r="D15" s="398"/>
      <c r="E15" s="399"/>
      <c r="F15" s="397" t="s">
        <v>71</v>
      </c>
      <c r="G15" s="398"/>
      <c r="H15" s="398"/>
      <c r="I15" s="398"/>
      <c r="J15" s="398"/>
      <c r="K15" s="398"/>
      <c r="L15" s="399"/>
      <c r="M15" s="400" t="s">
        <v>8</v>
      </c>
      <c r="N15" s="401"/>
      <c r="O15" s="401"/>
      <c r="P15" s="401"/>
      <c r="Q15" s="401"/>
      <c r="R15" s="401"/>
      <c r="S15" s="401"/>
      <c r="T15" s="402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392" t="s">
        <v>72</v>
      </c>
      <c r="L11" s="392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70</v>
      </c>
      <c r="C15" s="398"/>
      <c r="D15" s="398"/>
      <c r="E15" s="399"/>
      <c r="F15" s="397" t="s">
        <v>71</v>
      </c>
      <c r="G15" s="398"/>
      <c r="H15" s="398"/>
      <c r="I15" s="398"/>
      <c r="J15" s="398"/>
      <c r="K15" s="398"/>
      <c r="L15" s="399"/>
      <c r="M15" s="400" t="s">
        <v>8</v>
      </c>
      <c r="N15" s="401"/>
      <c r="O15" s="401"/>
      <c r="P15" s="401"/>
      <c r="Q15" s="401"/>
      <c r="R15" s="401"/>
      <c r="S15" s="401"/>
      <c r="T15" s="402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392" t="s">
        <v>73</v>
      </c>
      <c r="L11" s="392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70</v>
      </c>
      <c r="C15" s="398"/>
      <c r="D15" s="398"/>
      <c r="E15" s="398"/>
      <c r="F15" s="399"/>
      <c r="G15" s="397" t="s">
        <v>71</v>
      </c>
      <c r="H15" s="398"/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1"/>
      <c r="T15" s="401"/>
      <c r="U15" s="402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25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392" t="s">
        <v>75</v>
      </c>
      <c r="L11" s="392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70</v>
      </c>
      <c r="C15" s="398"/>
      <c r="D15" s="398"/>
      <c r="E15" s="398"/>
      <c r="F15" s="398"/>
      <c r="G15" s="399"/>
      <c r="H15" s="397" t="s">
        <v>71</v>
      </c>
      <c r="I15" s="398"/>
      <c r="J15" s="398"/>
      <c r="K15" s="398"/>
      <c r="L15" s="398"/>
      <c r="M15" s="398"/>
      <c r="N15" s="399"/>
      <c r="O15" s="400" t="s">
        <v>8</v>
      </c>
      <c r="P15" s="401"/>
      <c r="Q15" s="401"/>
      <c r="R15" s="401"/>
      <c r="S15" s="401"/>
      <c r="T15" s="401"/>
      <c r="U15" s="401"/>
      <c r="V15" s="402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3" t="s">
        <v>70</v>
      </c>
      <c r="C55" s="404"/>
      <c r="D55" s="404"/>
      <c r="E55" s="404"/>
      <c r="F55" s="404"/>
      <c r="G55" s="405"/>
      <c r="H55" s="403" t="s">
        <v>71</v>
      </c>
      <c r="I55" s="404"/>
      <c r="J55" s="404"/>
      <c r="K55" s="404"/>
      <c r="L55" s="404"/>
      <c r="M55" s="405"/>
      <c r="N55" s="403" t="s">
        <v>8</v>
      </c>
      <c r="O55" s="404"/>
      <c r="P55" s="404"/>
      <c r="Q55" s="404"/>
      <c r="R55" s="404"/>
      <c r="S55" s="40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392" t="s">
        <v>80</v>
      </c>
      <c r="L11" s="392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70</v>
      </c>
      <c r="C15" s="398"/>
      <c r="D15" s="398"/>
      <c r="E15" s="398"/>
      <c r="F15" s="398"/>
      <c r="G15" s="399"/>
      <c r="H15" s="397" t="s">
        <v>71</v>
      </c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8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3" t="s">
        <v>70</v>
      </c>
      <c r="C55" s="404"/>
      <c r="D55" s="404"/>
      <c r="E55" s="404"/>
      <c r="F55" s="404"/>
      <c r="G55" s="405"/>
      <c r="H55" s="403" t="s">
        <v>71</v>
      </c>
      <c r="I55" s="404"/>
      <c r="J55" s="404"/>
      <c r="K55" s="404"/>
      <c r="L55" s="404"/>
      <c r="M55" s="405"/>
      <c r="N55" s="403" t="s">
        <v>8</v>
      </c>
      <c r="O55" s="404"/>
      <c r="P55" s="404"/>
      <c r="Q55" s="404"/>
      <c r="R55" s="404"/>
      <c r="S55" s="40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392" t="s">
        <v>83</v>
      </c>
      <c r="L11" s="392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70</v>
      </c>
      <c r="C15" s="398"/>
      <c r="D15" s="398"/>
      <c r="E15" s="398"/>
      <c r="F15" s="398"/>
      <c r="G15" s="399"/>
      <c r="H15" s="397" t="s">
        <v>71</v>
      </c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3" t="s">
        <v>8</v>
      </c>
      <c r="M36" s="384"/>
      <c r="N36" s="384"/>
      <c r="O36" s="384"/>
      <c r="P36" s="384"/>
      <c r="Q36" s="38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3" t="s">
        <v>70</v>
      </c>
      <c r="C55" s="404"/>
      <c r="D55" s="404"/>
      <c r="E55" s="404"/>
      <c r="F55" s="404"/>
      <c r="G55" s="405"/>
      <c r="H55" s="403" t="s">
        <v>71</v>
      </c>
      <c r="I55" s="404"/>
      <c r="J55" s="404"/>
      <c r="K55" s="404"/>
      <c r="L55" s="404"/>
      <c r="M55" s="405"/>
      <c r="N55" s="403" t="s">
        <v>8</v>
      </c>
      <c r="O55" s="404"/>
      <c r="P55" s="404"/>
      <c r="Q55" s="404"/>
      <c r="R55" s="404"/>
      <c r="S55" s="40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392" t="s">
        <v>84</v>
      </c>
      <c r="L11" s="392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70</v>
      </c>
      <c r="C15" s="398"/>
      <c r="D15" s="398"/>
      <c r="E15" s="398"/>
      <c r="F15" s="398"/>
      <c r="G15" s="399"/>
      <c r="H15" s="397" t="s">
        <v>71</v>
      </c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3" t="s">
        <v>8</v>
      </c>
      <c r="M36" s="384"/>
      <c r="N36" s="384"/>
      <c r="O36" s="384"/>
      <c r="P36" s="384"/>
      <c r="Q36" s="38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3" t="s">
        <v>70</v>
      </c>
      <c r="C55" s="404"/>
      <c r="D55" s="404"/>
      <c r="E55" s="404"/>
      <c r="F55" s="404"/>
      <c r="G55" s="405"/>
      <c r="H55" s="403" t="s">
        <v>71</v>
      </c>
      <c r="I55" s="404"/>
      <c r="J55" s="404"/>
      <c r="K55" s="404"/>
      <c r="L55" s="404"/>
      <c r="M55" s="405"/>
      <c r="N55" s="403" t="s">
        <v>8</v>
      </c>
      <c r="O55" s="404"/>
      <c r="P55" s="404"/>
      <c r="Q55" s="404"/>
      <c r="R55" s="404"/>
      <c r="S55" s="40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2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392" t="s">
        <v>84</v>
      </c>
      <c r="L11" s="392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70</v>
      </c>
      <c r="C15" s="398"/>
      <c r="D15" s="398"/>
      <c r="E15" s="398"/>
      <c r="F15" s="398"/>
      <c r="G15" s="399"/>
      <c r="H15" s="397" t="s">
        <v>71</v>
      </c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2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8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3" t="s">
        <v>8</v>
      </c>
      <c r="M36" s="384"/>
      <c r="N36" s="384"/>
      <c r="O36" s="384"/>
      <c r="P36" s="384"/>
      <c r="Q36" s="38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3" t="s">
        <v>70</v>
      </c>
      <c r="C55" s="404"/>
      <c r="D55" s="404"/>
      <c r="E55" s="404"/>
      <c r="F55" s="404"/>
      <c r="G55" s="405"/>
      <c r="H55" s="403" t="s">
        <v>71</v>
      </c>
      <c r="I55" s="404"/>
      <c r="J55" s="404"/>
      <c r="K55" s="404"/>
      <c r="L55" s="404"/>
      <c r="M55" s="405"/>
      <c r="N55" s="403" t="s">
        <v>8</v>
      </c>
      <c r="O55" s="404"/>
      <c r="P55" s="404"/>
      <c r="Q55" s="404"/>
      <c r="R55" s="404"/>
      <c r="S55" s="405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zoomScale="50" zoomScaleNormal="70" zoomScaleSheetLayoutView="50" workbookViewId="0">
      <selection activeCell="S47" sqref="S47"/>
    </sheetView>
  </sheetViews>
  <sheetFormatPr baseColWidth="10" defaultColWidth="11.42578125" defaultRowHeight="27.75" x14ac:dyDescent="0.25"/>
  <cols>
    <col min="1" max="1" width="54" style="285" bestFit="1" customWidth="1"/>
    <col min="2" max="6" width="11.5703125" style="285" customWidth="1"/>
    <col min="7" max="8" width="17.5703125" style="285" customWidth="1"/>
    <col min="9" max="9" width="20.5703125" style="285" bestFit="1" customWidth="1"/>
    <col min="10" max="19" width="13.42578125" style="285" customWidth="1"/>
    <col min="20" max="20" width="16.7109375" style="285" bestFit="1" customWidth="1"/>
    <col min="21" max="25" width="13.42578125" style="285" customWidth="1"/>
    <col min="26" max="16384" width="11.42578125" style="285"/>
  </cols>
  <sheetData>
    <row r="1" spans="1:28" ht="29.45" customHeight="1" x14ac:dyDescent="0.25">
      <c r="A1" s="406"/>
      <c r="B1" s="409" t="s">
        <v>29</v>
      </c>
      <c r="C1" s="410"/>
      <c r="D1" s="410"/>
      <c r="E1" s="410"/>
      <c r="F1" s="410"/>
      <c r="G1" s="410"/>
      <c r="H1" s="410"/>
      <c r="I1" s="410"/>
      <c r="J1" s="410"/>
      <c r="K1" s="410"/>
      <c r="L1" s="411"/>
      <c r="M1" s="412" t="s">
        <v>30</v>
      </c>
      <c r="N1" s="412"/>
      <c r="O1" s="412"/>
      <c r="P1" s="412"/>
      <c r="Q1" s="282"/>
      <c r="R1" s="282"/>
      <c r="S1" s="282"/>
      <c r="T1" s="282"/>
      <c r="U1" s="282"/>
      <c r="V1" s="282"/>
      <c r="W1" s="283"/>
      <c r="X1" s="282"/>
      <c r="Y1" s="284"/>
      <c r="Z1" s="284"/>
      <c r="AA1" s="284"/>
    </row>
    <row r="2" spans="1:28" ht="29.45" customHeight="1" x14ac:dyDescent="0.25">
      <c r="A2" s="407"/>
      <c r="B2" s="413" t="s">
        <v>31</v>
      </c>
      <c r="C2" s="414"/>
      <c r="D2" s="414"/>
      <c r="E2" s="414"/>
      <c r="F2" s="414"/>
      <c r="G2" s="414"/>
      <c r="H2" s="414"/>
      <c r="I2" s="414"/>
      <c r="J2" s="414"/>
      <c r="K2" s="414"/>
      <c r="L2" s="415"/>
      <c r="M2" s="419" t="s">
        <v>32</v>
      </c>
      <c r="N2" s="419"/>
      <c r="O2" s="419"/>
      <c r="P2" s="419"/>
      <c r="Q2" s="284"/>
      <c r="R2" s="284"/>
      <c r="S2" s="284"/>
      <c r="T2" s="284"/>
      <c r="U2" s="284"/>
      <c r="V2" s="284"/>
      <c r="W2" s="286"/>
      <c r="X2" s="284"/>
      <c r="Y2" s="284"/>
      <c r="Z2" s="284"/>
      <c r="AA2" s="284"/>
    </row>
    <row r="3" spans="1:28" ht="29.45" customHeight="1" x14ac:dyDescent="0.25">
      <c r="A3" s="408"/>
      <c r="B3" s="416"/>
      <c r="C3" s="417"/>
      <c r="D3" s="417"/>
      <c r="E3" s="417"/>
      <c r="F3" s="417"/>
      <c r="G3" s="417"/>
      <c r="H3" s="417"/>
      <c r="I3" s="417"/>
      <c r="J3" s="417"/>
      <c r="K3" s="417"/>
      <c r="L3" s="418"/>
      <c r="M3" s="419" t="s">
        <v>33</v>
      </c>
      <c r="N3" s="419"/>
      <c r="O3" s="419"/>
      <c r="P3" s="419"/>
      <c r="Q3" s="287"/>
      <c r="R3" s="287"/>
      <c r="S3" s="287"/>
      <c r="T3" s="287"/>
      <c r="U3" s="287"/>
      <c r="V3" s="287"/>
      <c r="W3" s="288"/>
      <c r="X3" s="287"/>
      <c r="Y3" s="287"/>
      <c r="Z3" s="284"/>
      <c r="AA3" s="284"/>
    </row>
    <row r="4" spans="1:28" ht="30.75" customHeight="1" x14ac:dyDescent="0.25">
      <c r="A4" s="289"/>
      <c r="B4" s="28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84"/>
      <c r="R4" s="284"/>
      <c r="S4" s="284"/>
      <c r="T4" s="284"/>
      <c r="U4" s="284"/>
      <c r="V4" s="284"/>
      <c r="W4" s="286"/>
      <c r="X4" s="284"/>
      <c r="Y4" s="284"/>
      <c r="Z4" s="284"/>
      <c r="AA4" s="284"/>
    </row>
    <row r="5" spans="1:28" s="296" customFormat="1" ht="30.75" customHeight="1" x14ac:dyDescent="0.25">
      <c r="A5" s="291" t="s">
        <v>34</v>
      </c>
      <c r="B5" s="416">
        <v>2</v>
      </c>
      <c r="C5" s="417"/>
      <c r="D5" s="292"/>
      <c r="E5" s="292"/>
      <c r="F5" s="292" t="s">
        <v>35</v>
      </c>
      <c r="G5" s="432" t="s">
        <v>50</v>
      </c>
      <c r="H5" s="432"/>
      <c r="I5" s="293"/>
      <c r="J5" s="292" t="s">
        <v>36</v>
      </c>
      <c r="K5" s="417">
        <v>27</v>
      </c>
      <c r="L5" s="417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5"/>
      <c r="X5" s="294"/>
      <c r="Y5" s="294"/>
      <c r="Z5" s="294"/>
      <c r="AA5" s="294"/>
    </row>
    <row r="6" spans="1:28" s="296" customFormat="1" ht="30.75" customHeight="1" x14ac:dyDescent="0.25">
      <c r="A6" s="291"/>
      <c r="B6" s="291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4"/>
      <c r="R6" s="294"/>
      <c r="S6" s="294"/>
      <c r="T6" s="294"/>
      <c r="U6" s="294"/>
      <c r="V6" s="294"/>
      <c r="W6" s="295"/>
      <c r="X6" s="294"/>
      <c r="Y6" s="294"/>
      <c r="Z6" s="294"/>
      <c r="AA6" s="294"/>
    </row>
    <row r="7" spans="1:28" s="296" customFormat="1" ht="30.75" customHeight="1" x14ac:dyDescent="0.25">
      <c r="A7" s="291" t="s">
        <v>37</v>
      </c>
      <c r="B7" s="433" t="s">
        <v>2</v>
      </c>
      <c r="C7" s="434"/>
      <c r="D7" s="297"/>
      <c r="E7" s="297"/>
      <c r="F7" s="292" t="s">
        <v>38</v>
      </c>
      <c r="G7" s="432" t="s">
        <v>86</v>
      </c>
      <c r="H7" s="432"/>
      <c r="I7" s="298"/>
      <c r="J7" s="292" t="s">
        <v>39</v>
      </c>
      <c r="K7" s="294"/>
      <c r="L7" s="417" t="s">
        <v>85</v>
      </c>
      <c r="M7" s="417"/>
      <c r="N7" s="417"/>
      <c r="O7" s="299"/>
      <c r="P7" s="299"/>
      <c r="Q7" s="294"/>
      <c r="R7" s="294"/>
      <c r="S7" s="294"/>
      <c r="T7" s="294"/>
      <c r="U7" s="294"/>
      <c r="V7" s="294"/>
      <c r="W7" s="295"/>
      <c r="X7" s="294"/>
      <c r="Y7" s="294"/>
      <c r="Z7" s="294"/>
      <c r="AA7" s="294"/>
      <c r="AB7" s="294"/>
    </row>
    <row r="8" spans="1:28" s="296" customFormat="1" ht="30.75" customHeight="1" thickBot="1" x14ac:dyDescent="0.3">
      <c r="A8" s="291"/>
      <c r="B8" s="291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4"/>
      <c r="R8" s="294"/>
      <c r="S8" s="294"/>
      <c r="T8" s="294"/>
      <c r="U8" s="294"/>
      <c r="V8" s="294"/>
      <c r="W8" s="295"/>
      <c r="X8" s="294"/>
      <c r="Y8" s="294"/>
      <c r="Z8" s="294"/>
      <c r="AA8" s="294"/>
      <c r="AB8" s="294"/>
    </row>
    <row r="9" spans="1:28" s="296" customFormat="1" ht="30.75" customHeight="1" thickBot="1" x14ac:dyDescent="0.3">
      <c r="A9" s="300" t="s">
        <v>40</v>
      </c>
      <c r="B9" s="429" t="s">
        <v>70</v>
      </c>
      <c r="C9" s="430"/>
      <c r="D9" s="430"/>
      <c r="E9" s="430"/>
      <c r="F9" s="430"/>
      <c r="G9" s="431"/>
      <c r="H9" s="429" t="s">
        <v>71</v>
      </c>
      <c r="I9" s="430"/>
      <c r="J9" s="430"/>
      <c r="K9" s="430"/>
      <c r="L9" s="430"/>
      <c r="M9" s="431"/>
      <c r="N9" s="429" t="s">
        <v>8</v>
      </c>
      <c r="O9" s="430"/>
      <c r="P9" s="430"/>
      <c r="Q9" s="430"/>
      <c r="R9" s="430"/>
      <c r="S9" s="431"/>
      <c r="T9" s="301"/>
      <c r="U9" s="302"/>
      <c r="V9" s="294"/>
      <c r="W9" s="303"/>
      <c r="X9" s="302"/>
      <c r="Y9" s="294"/>
      <c r="Z9" s="294"/>
    </row>
    <row r="10" spans="1:28" ht="30.75" customHeight="1" x14ac:dyDescent="0.25">
      <c r="A10" s="304" t="s">
        <v>41</v>
      </c>
      <c r="B10" s="305">
        <v>1</v>
      </c>
      <c r="C10" s="305">
        <v>2</v>
      </c>
      <c r="D10" s="305" t="s">
        <v>79</v>
      </c>
      <c r="E10" s="305">
        <v>4</v>
      </c>
      <c r="F10" s="305">
        <v>5</v>
      </c>
      <c r="G10" s="306">
        <v>6</v>
      </c>
      <c r="H10" s="307">
        <v>7</v>
      </c>
      <c r="I10" s="305">
        <v>8</v>
      </c>
      <c r="J10" s="305" t="s">
        <v>81</v>
      </c>
      <c r="K10" s="305">
        <v>10</v>
      </c>
      <c r="L10" s="305">
        <v>11</v>
      </c>
      <c r="M10" s="305">
        <v>12</v>
      </c>
      <c r="N10" s="307">
        <v>13</v>
      </c>
      <c r="O10" s="308">
        <v>14</v>
      </c>
      <c r="P10" s="308" t="s">
        <v>82</v>
      </c>
      <c r="Q10" s="308">
        <v>16</v>
      </c>
      <c r="R10" s="308">
        <v>17</v>
      </c>
      <c r="S10" s="309">
        <v>18</v>
      </c>
      <c r="T10" s="310" t="s">
        <v>10</v>
      </c>
      <c r="U10" s="284"/>
      <c r="V10" s="294"/>
      <c r="W10" s="286"/>
      <c r="X10" s="284"/>
      <c r="Y10" s="294"/>
      <c r="Z10" s="284"/>
    </row>
    <row r="11" spans="1:28" ht="30.75" customHeight="1" x14ac:dyDescent="0.25">
      <c r="A11" s="311" t="s">
        <v>42</v>
      </c>
      <c r="B11" s="312">
        <v>96.415592000000004</v>
      </c>
      <c r="C11" s="312">
        <v>99</v>
      </c>
      <c r="D11" s="312">
        <v>27.4</v>
      </c>
      <c r="E11" s="312">
        <v>96.8</v>
      </c>
      <c r="F11" s="312">
        <v>95.4</v>
      </c>
      <c r="G11" s="313">
        <v>96.1</v>
      </c>
      <c r="H11" s="314">
        <v>95.3</v>
      </c>
      <c r="I11" s="312">
        <v>94.4</v>
      </c>
      <c r="J11" s="312">
        <v>26.966799999999999</v>
      </c>
      <c r="K11" s="312">
        <v>94.1</v>
      </c>
      <c r="L11" s="312">
        <v>93.5</v>
      </c>
      <c r="M11" s="315">
        <v>90.904840000000007</v>
      </c>
      <c r="N11" s="314">
        <v>96.153504000000012</v>
      </c>
      <c r="O11" s="316">
        <v>94.52224799999999</v>
      </c>
      <c r="P11" s="316">
        <v>27.327839999999998</v>
      </c>
      <c r="Q11" s="316">
        <v>94.9</v>
      </c>
      <c r="R11" s="316">
        <v>94.2</v>
      </c>
      <c r="S11" s="317">
        <v>92.099664000000004</v>
      </c>
      <c r="T11" s="313">
        <f t="shared" ref="T11:T17" si="0">SUM(B11:S11)</f>
        <v>1505.4904880000001</v>
      </c>
      <c r="U11" s="284"/>
      <c r="V11" s="294"/>
      <c r="W11" s="286"/>
      <c r="X11" s="284"/>
      <c r="Y11" s="294"/>
      <c r="Z11" s="284"/>
    </row>
    <row r="12" spans="1:28" ht="30.75" customHeight="1" x14ac:dyDescent="0.25">
      <c r="A12" s="311" t="s">
        <v>43</v>
      </c>
      <c r="B12" s="312">
        <v>97.636299999999991</v>
      </c>
      <c r="C12" s="312">
        <v>98.961099999999988</v>
      </c>
      <c r="D12" s="312">
        <v>27.907199999999996</v>
      </c>
      <c r="E12" s="312">
        <v>96.824700000000007</v>
      </c>
      <c r="F12" s="312">
        <v>95.375</v>
      </c>
      <c r="G12" s="313">
        <v>96.138000000000005</v>
      </c>
      <c r="H12" s="314">
        <v>95.25</v>
      </c>
      <c r="I12" s="312">
        <v>96.723100000000002</v>
      </c>
      <c r="J12" s="312">
        <v>27.287399999999998</v>
      </c>
      <c r="K12" s="312">
        <v>96.418700000000015</v>
      </c>
      <c r="L12" s="312">
        <v>93.497399999999999</v>
      </c>
      <c r="M12" s="315">
        <v>92.430599999999998</v>
      </c>
      <c r="N12" s="314">
        <v>97.078800000000001</v>
      </c>
      <c r="O12" s="316">
        <v>95.756499999999988</v>
      </c>
      <c r="P12" s="316">
        <v>27.820800000000002</v>
      </c>
      <c r="Q12" s="316">
        <v>97.231200000000015</v>
      </c>
      <c r="R12" s="316">
        <v>94.183200000000014</v>
      </c>
      <c r="S12" s="317">
        <v>93.497399999999999</v>
      </c>
      <c r="T12" s="313">
        <f t="shared" si="0"/>
        <v>1520.0174</v>
      </c>
      <c r="U12" s="284"/>
      <c r="V12" s="294"/>
      <c r="W12" s="286"/>
      <c r="X12" s="284"/>
      <c r="Y12" s="294"/>
      <c r="Z12" s="284"/>
    </row>
    <row r="13" spans="1:28" ht="30.75" customHeight="1" x14ac:dyDescent="0.25">
      <c r="A13" s="311" t="s">
        <v>44</v>
      </c>
      <c r="B13" s="312">
        <v>99.691000000000003</v>
      </c>
      <c r="C13" s="312">
        <v>100.9449</v>
      </c>
      <c r="D13" s="312">
        <v>27.907199999999996</v>
      </c>
      <c r="E13" s="312">
        <v>98.961099999999988</v>
      </c>
      <c r="F13" s="312">
        <v>97.664000000000001</v>
      </c>
      <c r="G13" s="313">
        <v>98.350700000000003</v>
      </c>
      <c r="H13" s="314">
        <v>97.535999999999987</v>
      </c>
      <c r="I13" s="312">
        <v>96.723100000000002</v>
      </c>
      <c r="J13" s="312">
        <v>27.287399999999998</v>
      </c>
      <c r="K13" s="312">
        <v>96.418700000000015</v>
      </c>
      <c r="L13" s="312">
        <v>95.9358</v>
      </c>
      <c r="M13" s="315">
        <v>94.9452</v>
      </c>
      <c r="N13" s="314">
        <v>99.212399999999988</v>
      </c>
      <c r="O13" s="316">
        <v>97.969200000000001</v>
      </c>
      <c r="P13" s="316">
        <v>27.820800000000002</v>
      </c>
      <c r="Q13" s="316">
        <v>97.231200000000015</v>
      </c>
      <c r="R13" s="316">
        <v>96.545400000000001</v>
      </c>
      <c r="S13" s="317">
        <v>93.497399999999999</v>
      </c>
      <c r="T13" s="313">
        <f t="shared" si="0"/>
        <v>1544.6414999999997</v>
      </c>
      <c r="U13" s="284"/>
      <c r="V13" s="294"/>
      <c r="W13" s="286"/>
      <c r="X13" s="284"/>
      <c r="Y13" s="294"/>
      <c r="Z13" s="284"/>
    </row>
    <row r="14" spans="1:28" ht="30.75" customHeight="1" x14ac:dyDescent="0.25">
      <c r="A14" s="311" t="s">
        <v>45</v>
      </c>
      <c r="B14" s="312">
        <v>99.691000000000003</v>
      </c>
      <c r="C14" s="312">
        <v>100.9449</v>
      </c>
      <c r="D14" s="312">
        <v>27.907199999999996</v>
      </c>
      <c r="E14" s="312">
        <v>98.961099999999988</v>
      </c>
      <c r="F14" s="312">
        <v>97.664000000000001</v>
      </c>
      <c r="G14" s="313">
        <v>98.350700000000003</v>
      </c>
      <c r="H14" s="314">
        <v>97.535999999999987</v>
      </c>
      <c r="I14" s="312">
        <v>96.723100000000002</v>
      </c>
      <c r="J14" s="312">
        <v>27.287399999999998</v>
      </c>
      <c r="K14" s="312">
        <v>96.418700000000015</v>
      </c>
      <c r="L14" s="312">
        <v>95.9358</v>
      </c>
      <c r="M14" s="315">
        <v>94.9452</v>
      </c>
      <c r="N14" s="314">
        <v>99.212399999999988</v>
      </c>
      <c r="O14" s="316">
        <v>97.969200000000001</v>
      </c>
      <c r="P14" s="316">
        <v>27.820800000000002</v>
      </c>
      <c r="Q14" s="316">
        <v>97.231200000000015</v>
      </c>
      <c r="R14" s="316">
        <v>96.545400000000001</v>
      </c>
      <c r="S14" s="317">
        <v>93.497399999999999</v>
      </c>
      <c r="T14" s="313">
        <f t="shared" si="0"/>
        <v>1544.6414999999997</v>
      </c>
      <c r="U14" s="284"/>
      <c r="V14" s="294"/>
      <c r="W14" s="286"/>
      <c r="X14" s="284"/>
      <c r="Y14" s="294"/>
      <c r="Z14" s="284"/>
    </row>
    <row r="15" spans="1:28" ht="30.75" customHeight="1" x14ac:dyDescent="0.25">
      <c r="A15" s="311" t="s">
        <v>46</v>
      </c>
      <c r="B15" s="312">
        <v>99.691000000000003</v>
      </c>
      <c r="C15" s="312">
        <v>103.23390000000002</v>
      </c>
      <c r="D15" s="312">
        <v>27.907199999999996</v>
      </c>
      <c r="E15" s="312">
        <v>98.961099999999988</v>
      </c>
      <c r="F15" s="312">
        <v>100.33450000000001</v>
      </c>
      <c r="G15" s="313">
        <v>100.8686</v>
      </c>
      <c r="H15" s="314">
        <v>100.203</v>
      </c>
      <c r="I15" s="312">
        <v>99.691000000000003</v>
      </c>
      <c r="J15" s="312">
        <v>27.944399999999998</v>
      </c>
      <c r="K15" s="312">
        <v>99.158299999999983</v>
      </c>
      <c r="L15" s="312">
        <v>99.059999999999988</v>
      </c>
      <c r="M15" s="315">
        <v>94.9452</v>
      </c>
      <c r="N15" s="314">
        <v>99.212399999999988</v>
      </c>
      <c r="O15" s="316">
        <v>100.5634</v>
      </c>
      <c r="P15" s="316">
        <v>28.382400000000001</v>
      </c>
      <c r="Q15" s="316">
        <v>99.898200000000003</v>
      </c>
      <c r="R15" s="316">
        <v>99.288600000000002</v>
      </c>
      <c r="S15" s="317">
        <v>93.497399999999999</v>
      </c>
      <c r="T15" s="313">
        <f t="shared" si="0"/>
        <v>1572.8406</v>
      </c>
      <c r="U15" s="284"/>
      <c r="V15" s="294"/>
      <c r="W15" s="286"/>
      <c r="X15" s="284"/>
      <c r="Y15" s="294"/>
      <c r="Z15" s="284"/>
    </row>
    <row r="16" spans="1:28" ht="30.75" customHeight="1" x14ac:dyDescent="0.25">
      <c r="A16" s="311" t="s">
        <v>47</v>
      </c>
      <c r="B16" s="312">
        <v>102.12620000000001</v>
      </c>
      <c r="C16" s="312">
        <v>103.23390000000002</v>
      </c>
      <c r="D16" s="312">
        <v>27.907199999999996</v>
      </c>
      <c r="E16" s="312">
        <v>101.479</v>
      </c>
      <c r="F16" s="312">
        <v>100.33450000000001</v>
      </c>
      <c r="G16" s="313">
        <v>100.8686</v>
      </c>
      <c r="H16" s="314">
        <v>100.203</v>
      </c>
      <c r="I16" s="312">
        <v>99.691000000000003</v>
      </c>
      <c r="J16" s="312">
        <v>27.944399999999998</v>
      </c>
      <c r="K16" s="312">
        <v>102.20230000000001</v>
      </c>
      <c r="L16" s="312">
        <v>99.059999999999988</v>
      </c>
      <c r="M16" s="315">
        <v>94.9452</v>
      </c>
      <c r="N16" s="314">
        <v>101.6508</v>
      </c>
      <c r="O16" s="316">
        <v>103.53909999999999</v>
      </c>
      <c r="P16" s="316">
        <v>28.382400000000001</v>
      </c>
      <c r="Q16" s="316">
        <v>102.87</v>
      </c>
      <c r="R16" s="316">
        <v>102.41279999999999</v>
      </c>
      <c r="S16" s="317">
        <v>95.9358</v>
      </c>
      <c r="T16" s="313">
        <f t="shared" si="0"/>
        <v>1594.7861999999998</v>
      </c>
      <c r="U16" s="284"/>
      <c r="V16" s="294"/>
      <c r="W16" s="286"/>
      <c r="X16" s="284"/>
      <c r="Y16" s="294"/>
      <c r="Z16" s="284"/>
    </row>
    <row r="17" spans="1:33" ht="30.75" customHeight="1" thickBot="1" x14ac:dyDescent="0.3">
      <c r="A17" s="318" t="s">
        <v>48</v>
      </c>
      <c r="B17" s="319">
        <v>102.12620000000001</v>
      </c>
      <c r="C17" s="319">
        <v>105.82809999999999</v>
      </c>
      <c r="D17" s="319">
        <v>28.490400000000001</v>
      </c>
      <c r="E17" s="319">
        <v>101.479</v>
      </c>
      <c r="F17" s="319">
        <v>103.31020000000001</v>
      </c>
      <c r="G17" s="320">
        <v>103.768</v>
      </c>
      <c r="H17" s="321">
        <v>100.203</v>
      </c>
      <c r="I17" s="319">
        <v>102.50670000000001</v>
      </c>
      <c r="J17" s="319">
        <v>28.710899999999999</v>
      </c>
      <c r="K17" s="319">
        <v>102.2784</v>
      </c>
      <c r="L17" s="319">
        <v>101.87939999999999</v>
      </c>
      <c r="M17" s="322">
        <v>94.9452</v>
      </c>
      <c r="N17" s="323">
        <v>101.6508</v>
      </c>
      <c r="O17" s="324">
        <v>103.53909999999999</v>
      </c>
      <c r="P17" s="324">
        <v>29.052</v>
      </c>
      <c r="Q17" s="324">
        <v>102.87</v>
      </c>
      <c r="R17" s="324">
        <v>102.41279999999999</v>
      </c>
      <c r="S17" s="325">
        <v>95.9358</v>
      </c>
      <c r="T17" s="320">
        <f t="shared" si="0"/>
        <v>1610.9860000000001</v>
      </c>
      <c r="U17" s="284"/>
      <c r="V17" s="294"/>
      <c r="W17" s="286"/>
      <c r="X17" s="284"/>
      <c r="Y17" s="294"/>
      <c r="Z17" s="284"/>
    </row>
    <row r="18" spans="1:33" ht="30.75" customHeight="1" thickBot="1" x14ac:dyDescent="0.3">
      <c r="A18" s="326" t="s">
        <v>10</v>
      </c>
      <c r="B18" s="327">
        <f t="shared" ref="B18:S18" si="1">SUM(B11:B17)</f>
        <v>697.37729200000012</v>
      </c>
      <c r="C18" s="327">
        <f t="shared" si="1"/>
        <v>712.14679999999998</v>
      </c>
      <c r="D18" s="327">
        <f t="shared" si="1"/>
        <v>195.42639999999994</v>
      </c>
      <c r="E18" s="327">
        <f t="shared" si="1"/>
        <v>693.46600000000001</v>
      </c>
      <c r="F18" s="327">
        <f t="shared" si="1"/>
        <v>690.08220000000006</v>
      </c>
      <c r="G18" s="328">
        <f t="shared" si="1"/>
        <v>694.44460000000004</v>
      </c>
      <c r="H18" s="329">
        <f t="shared" si="1"/>
        <v>686.23099999999999</v>
      </c>
      <c r="I18" s="327">
        <f t="shared" si="1"/>
        <v>686.45800000000008</v>
      </c>
      <c r="J18" s="327">
        <f t="shared" si="1"/>
        <v>193.42869999999999</v>
      </c>
      <c r="K18" s="327">
        <f t="shared" si="1"/>
        <v>686.99510000000009</v>
      </c>
      <c r="L18" s="327">
        <f t="shared" si="1"/>
        <v>678.86840000000007</v>
      </c>
      <c r="M18" s="327">
        <f t="shared" si="1"/>
        <v>658.06144000000006</v>
      </c>
      <c r="N18" s="330">
        <f t="shared" si="1"/>
        <v>694.17110400000001</v>
      </c>
      <c r="O18" s="331">
        <f t="shared" si="1"/>
        <v>693.85874799999988</v>
      </c>
      <c r="P18" s="331">
        <f t="shared" si="1"/>
        <v>196.60703999999998</v>
      </c>
      <c r="Q18" s="331">
        <f t="shared" si="1"/>
        <v>692.23180000000002</v>
      </c>
      <c r="R18" s="331">
        <f t="shared" si="1"/>
        <v>685.58819999999992</v>
      </c>
      <c r="S18" s="332">
        <f t="shared" si="1"/>
        <v>657.9608639999999</v>
      </c>
      <c r="T18" s="328">
        <f>SUM(T11:T17)</f>
        <v>10893.403688</v>
      </c>
      <c r="U18" s="284"/>
      <c r="V18" s="294"/>
      <c r="W18" s="286"/>
      <c r="X18" s="284"/>
      <c r="Y18" s="294"/>
      <c r="Z18" s="284"/>
    </row>
    <row r="19" spans="1:33" ht="30.75" customHeight="1" x14ac:dyDescent="0.25">
      <c r="A19" s="333"/>
      <c r="B19" s="334">
        <v>761</v>
      </c>
      <c r="C19" s="335">
        <v>763</v>
      </c>
      <c r="D19" s="335">
        <v>216</v>
      </c>
      <c r="E19" s="335">
        <v>763</v>
      </c>
      <c r="F19" s="335">
        <v>763</v>
      </c>
      <c r="G19" s="335">
        <v>763</v>
      </c>
      <c r="H19" s="335">
        <v>762</v>
      </c>
      <c r="I19" s="335">
        <v>761</v>
      </c>
      <c r="J19" s="335">
        <v>219</v>
      </c>
      <c r="K19" s="335">
        <v>761</v>
      </c>
      <c r="L19" s="335">
        <v>762</v>
      </c>
      <c r="M19" s="335">
        <v>762</v>
      </c>
      <c r="N19" s="335">
        <v>762</v>
      </c>
      <c r="O19" s="335">
        <v>763</v>
      </c>
      <c r="P19" s="335">
        <v>216</v>
      </c>
      <c r="Q19" s="335">
        <v>762</v>
      </c>
      <c r="R19" s="335">
        <v>762</v>
      </c>
      <c r="S19" s="335">
        <v>762</v>
      </c>
      <c r="T19" s="335"/>
      <c r="U19" s="335"/>
      <c r="V19" s="335"/>
      <c r="W19" s="336"/>
      <c r="X19" s="335"/>
      <c r="Y19" s="335"/>
      <c r="Z19" s="335"/>
      <c r="AA19" s="337"/>
      <c r="AB19" s="294"/>
      <c r="AC19" s="284"/>
    </row>
    <row r="20" spans="1:33" ht="30.75" customHeight="1" thickBot="1" x14ac:dyDescent="0.3">
      <c r="A20" s="333"/>
      <c r="B20" s="334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6"/>
      <c r="X20" s="335"/>
      <c r="Y20" s="335"/>
      <c r="Z20" s="337"/>
      <c r="AA20" s="294"/>
      <c r="AB20" s="284"/>
    </row>
    <row r="21" spans="1:33" ht="30.75" customHeight="1" thickBot="1" x14ac:dyDescent="0.3">
      <c r="A21" s="300" t="s">
        <v>49</v>
      </c>
      <c r="B21" s="429" t="s">
        <v>70</v>
      </c>
      <c r="C21" s="430"/>
      <c r="D21" s="430"/>
      <c r="E21" s="430"/>
      <c r="F21" s="430"/>
      <c r="G21" s="431"/>
      <c r="H21" s="429" t="s">
        <v>71</v>
      </c>
      <c r="I21" s="430"/>
      <c r="J21" s="430"/>
      <c r="K21" s="430"/>
      <c r="L21" s="430"/>
      <c r="M21" s="431"/>
      <c r="N21" s="430" t="s">
        <v>8</v>
      </c>
      <c r="O21" s="430"/>
      <c r="P21" s="430"/>
      <c r="Q21" s="430"/>
      <c r="R21" s="430"/>
      <c r="S21" s="431"/>
      <c r="T21" s="338"/>
      <c r="U21" s="302"/>
      <c r="V21" s="284"/>
      <c r="W21" s="286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</row>
    <row r="22" spans="1:33" ht="30.75" customHeight="1" x14ac:dyDescent="0.25">
      <c r="A22" s="304" t="s">
        <v>41</v>
      </c>
      <c r="B22" s="305">
        <v>1</v>
      </c>
      <c r="C22" s="305">
        <v>2</v>
      </c>
      <c r="D22" s="305" t="s">
        <v>79</v>
      </c>
      <c r="E22" s="305">
        <v>4</v>
      </c>
      <c r="F22" s="305">
        <v>5</v>
      </c>
      <c r="G22" s="306">
        <v>6</v>
      </c>
      <c r="H22" s="307">
        <v>7</v>
      </c>
      <c r="I22" s="305">
        <v>8</v>
      </c>
      <c r="J22" s="305" t="s">
        <v>81</v>
      </c>
      <c r="K22" s="305">
        <v>10</v>
      </c>
      <c r="L22" s="305">
        <v>11</v>
      </c>
      <c r="M22" s="305">
        <v>12</v>
      </c>
      <c r="N22" s="307">
        <v>13</v>
      </c>
      <c r="O22" s="308">
        <v>14</v>
      </c>
      <c r="P22" s="308" t="s">
        <v>82</v>
      </c>
      <c r="Q22" s="308">
        <v>16</v>
      </c>
      <c r="R22" s="308">
        <v>17</v>
      </c>
      <c r="S22" s="309">
        <v>18</v>
      </c>
      <c r="T22" s="339" t="s">
        <v>10</v>
      </c>
      <c r="U22" s="302"/>
      <c r="V22" s="284"/>
      <c r="W22" s="286"/>
      <c r="X22" s="284"/>
      <c r="Y22" s="284"/>
      <c r="Z22" s="284"/>
      <c r="AA22" s="284"/>
      <c r="AB22" s="284"/>
      <c r="AC22" s="284"/>
      <c r="AD22" s="284"/>
      <c r="AE22" s="284"/>
      <c r="AF22" s="284"/>
      <c r="AG22" s="284"/>
    </row>
    <row r="23" spans="1:33" s="284" customFormat="1" ht="30.75" customHeight="1" x14ac:dyDescent="0.25">
      <c r="A23" s="311" t="s">
        <v>42</v>
      </c>
      <c r="B23" s="314">
        <v>8.6</v>
      </c>
      <c r="C23" s="340">
        <v>8.6</v>
      </c>
      <c r="D23" s="341">
        <v>2.5</v>
      </c>
      <c r="E23" s="341">
        <v>8.6</v>
      </c>
      <c r="F23" s="341">
        <v>8.6</v>
      </c>
      <c r="G23" s="342">
        <v>8.4</v>
      </c>
      <c r="H23" s="343">
        <v>8.6</v>
      </c>
      <c r="I23" s="341">
        <v>8.5</v>
      </c>
      <c r="J23" s="341">
        <v>2.4</v>
      </c>
      <c r="K23" s="341">
        <v>8.5</v>
      </c>
      <c r="L23" s="341">
        <v>8.5</v>
      </c>
      <c r="M23" s="342">
        <v>8.5</v>
      </c>
      <c r="N23" s="343">
        <v>8.5</v>
      </c>
      <c r="O23" s="341">
        <v>8.5</v>
      </c>
      <c r="P23" s="341">
        <v>2.4</v>
      </c>
      <c r="Q23" s="341">
        <v>8.4</v>
      </c>
      <c r="R23" s="341">
        <v>8.5</v>
      </c>
      <c r="S23" s="342">
        <v>8.4</v>
      </c>
      <c r="T23" s="344">
        <f t="shared" ref="T23:T30" si="2">SUM(B23:S23)</f>
        <v>135</v>
      </c>
      <c r="U23" s="345"/>
      <c r="W23" s="286"/>
    </row>
    <row r="24" spans="1:33" s="284" customFormat="1" ht="30.75" customHeight="1" x14ac:dyDescent="0.25">
      <c r="A24" s="311" t="s">
        <v>43</v>
      </c>
      <c r="B24" s="346">
        <v>8.6</v>
      </c>
      <c r="C24" s="316">
        <v>8.6</v>
      </c>
      <c r="D24" s="316">
        <v>2.5</v>
      </c>
      <c r="E24" s="316">
        <v>8.6</v>
      </c>
      <c r="F24" s="316">
        <v>8.6</v>
      </c>
      <c r="G24" s="317">
        <v>8.4</v>
      </c>
      <c r="H24" s="346">
        <v>8.6</v>
      </c>
      <c r="I24" s="316">
        <v>8.5</v>
      </c>
      <c r="J24" s="316">
        <v>2.4</v>
      </c>
      <c r="K24" s="316">
        <v>8.5</v>
      </c>
      <c r="L24" s="316">
        <v>8.5</v>
      </c>
      <c r="M24" s="317">
        <v>8.5</v>
      </c>
      <c r="N24" s="346">
        <v>8.5</v>
      </c>
      <c r="O24" s="316">
        <v>8.5</v>
      </c>
      <c r="P24" s="316">
        <v>2.4</v>
      </c>
      <c r="Q24" s="316">
        <v>8.4</v>
      </c>
      <c r="R24" s="316">
        <v>8.5</v>
      </c>
      <c r="S24" s="317">
        <v>8.4</v>
      </c>
      <c r="T24" s="344">
        <f t="shared" si="2"/>
        <v>135</v>
      </c>
      <c r="U24" s="345"/>
      <c r="W24" s="286"/>
    </row>
    <row r="25" spans="1:33" s="284" customFormat="1" ht="30.75" customHeight="1" x14ac:dyDescent="0.25">
      <c r="A25" s="311" t="s">
        <v>44</v>
      </c>
      <c r="B25" s="346">
        <v>8.6999999999999993</v>
      </c>
      <c r="C25" s="316">
        <v>8.6999999999999993</v>
      </c>
      <c r="D25" s="316">
        <v>2.2999999999999998</v>
      </c>
      <c r="E25" s="316">
        <v>8.6999999999999993</v>
      </c>
      <c r="F25" s="316">
        <v>8.6999999999999993</v>
      </c>
      <c r="G25" s="317">
        <v>8.4</v>
      </c>
      <c r="H25" s="346">
        <v>8.6</v>
      </c>
      <c r="I25" s="316">
        <v>8.5</v>
      </c>
      <c r="J25" s="316">
        <v>2.2999999999999998</v>
      </c>
      <c r="K25" s="316">
        <v>8.5</v>
      </c>
      <c r="L25" s="316">
        <v>8.4</v>
      </c>
      <c r="M25" s="317">
        <v>8.4</v>
      </c>
      <c r="N25" s="346">
        <v>8.5</v>
      </c>
      <c r="O25" s="316">
        <v>8.4</v>
      </c>
      <c r="P25" s="316">
        <v>2.4</v>
      </c>
      <c r="Q25" s="316">
        <v>8.5</v>
      </c>
      <c r="R25" s="316">
        <v>8.5</v>
      </c>
      <c r="S25" s="317">
        <v>8.5</v>
      </c>
      <c r="T25" s="344">
        <f t="shared" si="2"/>
        <v>135</v>
      </c>
      <c r="U25" s="345"/>
      <c r="W25" s="286"/>
    </row>
    <row r="26" spans="1:33" s="284" customFormat="1" ht="30.75" customHeight="1" x14ac:dyDescent="0.25">
      <c r="A26" s="311" t="s">
        <v>45</v>
      </c>
      <c r="B26" s="314">
        <v>8.6999999999999993</v>
      </c>
      <c r="C26" s="340">
        <v>8.6999999999999993</v>
      </c>
      <c r="D26" s="316">
        <v>2.2999999999999998</v>
      </c>
      <c r="E26" s="316">
        <v>8.6999999999999993</v>
      </c>
      <c r="F26" s="316">
        <v>8.6999999999999993</v>
      </c>
      <c r="G26" s="317">
        <v>8.5</v>
      </c>
      <c r="H26" s="346">
        <v>8.6</v>
      </c>
      <c r="I26" s="316">
        <v>8.5</v>
      </c>
      <c r="J26" s="316">
        <v>2.4</v>
      </c>
      <c r="K26" s="316">
        <v>8.5</v>
      </c>
      <c r="L26" s="316">
        <v>8.5</v>
      </c>
      <c r="M26" s="317">
        <v>8.5</v>
      </c>
      <c r="N26" s="346">
        <v>8.5</v>
      </c>
      <c r="O26" s="316">
        <v>8.5</v>
      </c>
      <c r="P26" s="316">
        <v>2.4</v>
      </c>
      <c r="Q26" s="316">
        <v>8.5</v>
      </c>
      <c r="R26" s="316">
        <v>8.5</v>
      </c>
      <c r="S26" s="317">
        <v>8.5</v>
      </c>
      <c r="T26" s="344">
        <f t="shared" si="2"/>
        <v>135.5</v>
      </c>
      <c r="U26" s="345"/>
      <c r="W26" s="286"/>
    </row>
    <row r="27" spans="1:33" s="284" customFormat="1" ht="30.75" customHeight="1" x14ac:dyDescent="0.25">
      <c r="A27" s="311" t="s">
        <v>46</v>
      </c>
      <c r="B27" s="346">
        <v>8.6999999999999993</v>
      </c>
      <c r="C27" s="316">
        <v>8.6999999999999993</v>
      </c>
      <c r="D27" s="316">
        <v>2.2999999999999998</v>
      </c>
      <c r="E27" s="316">
        <v>8.6999999999999993</v>
      </c>
      <c r="F27" s="316">
        <v>8.6999999999999993</v>
      </c>
      <c r="G27" s="317">
        <v>8.5</v>
      </c>
      <c r="H27" s="346">
        <v>8.6</v>
      </c>
      <c r="I27" s="316">
        <v>8.6</v>
      </c>
      <c r="J27" s="316">
        <v>2.4</v>
      </c>
      <c r="K27" s="316">
        <v>8.5</v>
      </c>
      <c r="L27" s="316">
        <v>8.5</v>
      </c>
      <c r="M27" s="317">
        <v>8.5</v>
      </c>
      <c r="N27" s="346">
        <v>8.6</v>
      </c>
      <c r="O27" s="316">
        <v>8.5</v>
      </c>
      <c r="P27" s="316">
        <v>2.4</v>
      </c>
      <c r="Q27" s="316">
        <v>8.6</v>
      </c>
      <c r="R27" s="316">
        <v>8.5</v>
      </c>
      <c r="S27" s="317">
        <v>8.5</v>
      </c>
      <c r="T27" s="344">
        <f t="shared" si="2"/>
        <v>135.80000000000001</v>
      </c>
      <c r="U27" s="345"/>
      <c r="W27" s="286"/>
    </row>
    <row r="28" spans="1:33" s="284" customFormat="1" ht="30.75" customHeight="1" x14ac:dyDescent="0.25">
      <c r="A28" s="311" t="s">
        <v>47</v>
      </c>
      <c r="B28" s="346">
        <v>8.6999999999999993</v>
      </c>
      <c r="C28" s="316">
        <v>8.6999999999999993</v>
      </c>
      <c r="D28" s="316">
        <v>2.2999999999999998</v>
      </c>
      <c r="E28" s="316">
        <v>8.6999999999999993</v>
      </c>
      <c r="F28" s="316">
        <v>8.6999999999999993</v>
      </c>
      <c r="G28" s="317">
        <v>8.5</v>
      </c>
      <c r="H28" s="346">
        <v>8.6</v>
      </c>
      <c r="I28" s="316">
        <v>8.6</v>
      </c>
      <c r="J28" s="316">
        <v>2.4</v>
      </c>
      <c r="K28" s="316">
        <v>8.5</v>
      </c>
      <c r="L28" s="316">
        <v>8.5</v>
      </c>
      <c r="M28" s="317">
        <v>8.5</v>
      </c>
      <c r="N28" s="346">
        <v>8.6</v>
      </c>
      <c r="O28" s="316">
        <v>8.5</v>
      </c>
      <c r="P28" s="316">
        <v>2.4</v>
      </c>
      <c r="Q28" s="316">
        <v>8.6</v>
      </c>
      <c r="R28" s="316">
        <v>8.5</v>
      </c>
      <c r="S28" s="317">
        <v>8.5</v>
      </c>
      <c r="T28" s="344">
        <f t="shared" si="2"/>
        <v>135.80000000000001</v>
      </c>
      <c r="U28" s="345"/>
      <c r="W28" s="286"/>
    </row>
    <row r="29" spans="1:33" s="284" customFormat="1" ht="30.75" customHeight="1" thickBot="1" x14ac:dyDescent="0.3">
      <c r="A29" s="318" t="s">
        <v>48</v>
      </c>
      <c r="B29" s="343">
        <v>8.6999999999999993</v>
      </c>
      <c r="C29" s="341">
        <v>8.6999999999999993</v>
      </c>
      <c r="D29" s="341">
        <v>2.4</v>
      </c>
      <c r="E29" s="341">
        <v>8.6999999999999993</v>
      </c>
      <c r="F29" s="341">
        <v>8.6999999999999993</v>
      </c>
      <c r="G29" s="342">
        <v>8.5</v>
      </c>
      <c r="H29" s="343">
        <v>8.6999999999999993</v>
      </c>
      <c r="I29" s="341">
        <v>8.6</v>
      </c>
      <c r="J29" s="341">
        <v>2.4</v>
      </c>
      <c r="K29" s="341">
        <v>8.6</v>
      </c>
      <c r="L29" s="341">
        <v>8.5</v>
      </c>
      <c r="M29" s="342">
        <v>8.5</v>
      </c>
      <c r="N29" s="343">
        <v>8.6</v>
      </c>
      <c r="O29" s="341">
        <v>8.5</v>
      </c>
      <c r="P29" s="341">
        <v>2.4</v>
      </c>
      <c r="Q29" s="341">
        <v>8.6</v>
      </c>
      <c r="R29" s="341">
        <v>8.6</v>
      </c>
      <c r="S29" s="342">
        <v>8.6</v>
      </c>
      <c r="T29" s="347">
        <f t="shared" si="2"/>
        <v>136.29999999999998</v>
      </c>
      <c r="U29" s="345"/>
      <c r="W29" s="286"/>
    </row>
    <row r="30" spans="1:33" s="284" customFormat="1" ht="30.75" customHeight="1" thickBot="1" x14ac:dyDescent="0.3">
      <c r="A30" s="326" t="s">
        <v>10</v>
      </c>
      <c r="B30" s="329">
        <f>SUM(B23:B29)</f>
        <v>60.7</v>
      </c>
      <c r="C30" s="348">
        <f t="shared" ref="C30:S30" si="3">SUM(C23:C29)</f>
        <v>60.7</v>
      </c>
      <c r="D30" s="348">
        <f t="shared" si="3"/>
        <v>16.599999999999998</v>
      </c>
      <c r="E30" s="348">
        <f t="shared" si="3"/>
        <v>60.7</v>
      </c>
      <c r="F30" s="348">
        <f t="shared" si="3"/>
        <v>60.7</v>
      </c>
      <c r="G30" s="349">
        <f t="shared" si="3"/>
        <v>59.2</v>
      </c>
      <c r="H30" s="329">
        <f t="shared" si="3"/>
        <v>60.3</v>
      </c>
      <c r="I30" s="348">
        <f t="shared" si="3"/>
        <v>59.800000000000004</v>
      </c>
      <c r="J30" s="348">
        <f t="shared" si="3"/>
        <v>16.7</v>
      </c>
      <c r="K30" s="348">
        <f t="shared" si="3"/>
        <v>59.6</v>
      </c>
      <c r="L30" s="348">
        <f t="shared" si="3"/>
        <v>59.4</v>
      </c>
      <c r="M30" s="349">
        <f t="shared" si="3"/>
        <v>59.4</v>
      </c>
      <c r="N30" s="329">
        <f t="shared" si="3"/>
        <v>59.800000000000004</v>
      </c>
      <c r="O30" s="348">
        <f t="shared" si="3"/>
        <v>59.4</v>
      </c>
      <c r="P30" s="348">
        <f t="shared" si="3"/>
        <v>16.8</v>
      </c>
      <c r="Q30" s="348">
        <f t="shared" si="3"/>
        <v>59.6</v>
      </c>
      <c r="R30" s="348">
        <f t="shared" si="3"/>
        <v>59.6</v>
      </c>
      <c r="S30" s="349">
        <f t="shared" si="3"/>
        <v>59.4</v>
      </c>
      <c r="T30" s="350">
        <f t="shared" si="2"/>
        <v>948.39999999999986</v>
      </c>
      <c r="U30" s="345"/>
      <c r="W30" s="286"/>
    </row>
    <row r="31" spans="1:33" ht="30.75" customHeight="1" x14ac:dyDescent="0.25">
      <c r="A31" s="333"/>
      <c r="B31" s="334">
        <v>65</v>
      </c>
      <c r="C31" s="335">
        <v>65</v>
      </c>
      <c r="D31" s="335">
        <v>18</v>
      </c>
      <c r="E31" s="335">
        <v>65</v>
      </c>
      <c r="F31" s="335">
        <v>65</v>
      </c>
      <c r="G31" s="335">
        <v>64</v>
      </c>
      <c r="H31" s="335">
        <v>65</v>
      </c>
      <c r="I31" s="335">
        <v>65</v>
      </c>
      <c r="J31" s="335">
        <v>18</v>
      </c>
      <c r="K31" s="335">
        <v>65</v>
      </c>
      <c r="L31" s="335">
        <v>65</v>
      </c>
      <c r="M31" s="335">
        <v>65</v>
      </c>
      <c r="N31" s="335">
        <v>65</v>
      </c>
      <c r="O31" s="335">
        <v>65</v>
      </c>
      <c r="P31" s="335">
        <v>18</v>
      </c>
      <c r="Q31" s="335">
        <v>65</v>
      </c>
      <c r="R31" s="335">
        <v>65</v>
      </c>
      <c r="S31" s="335">
        <v>65</v>
      </c>
      <c r="T31" s="335"/>
      <c r="U31" s="335"/>
      <c r="V31" s="335"/>
      <c r="W31" s="336"/>
      <c r="X31" s="335"/>
      <c r="Y31" s="335"/>
      <c r="Z31" s="337"/>
      <c r="AA31" s="294"/>
      <c r="AB31" s="284"/>
    </row>
    <row r="32" spans="1:33" ht="30.75" customHeight="1" thickBot="1" x14ac:dyDescent="0.3">
      <c r="A32" s="351"/>
      <c r="B32" s="351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284"/>
      <c r="Q32" s="352"/>
      <c r="R32" s="284"/>
      <c r="S32" s="352"/>
      <c r="T32" s="284"/>
      <c r="U32" s="284"/>
      <c r="V32" s="284"/>
      <c r="W32" s="286"/>
      <c r="X32" s="284"/>
      <c r="Y32" s="284"/>
      <c r="Z32" s="284"/>
      <c r="AA32" s="294"/>
      <c r="AB32" s="284"/>
    </row>
    <row r="33" spans="1:47" ht="30.75" customHeight="1" thickBot="1" x14ac:dyDescent="0.3">
      <c r="A33" s="353" t="s">
        <v>77</v>
      </c>
      <c r="B33" s="435" t="s">
        <v>78</v>
      </c>
      <c r="C33" s="436"/>
      <c r="D33" s="436"/>
      <c r="E33" s="436"/>
      <c r="F33" s="436"/>
      <c r="G33" s="436"/>
      <c r="H33" s="437"/>
      <c r="I33" s="302"/>
      <c r="J33" s="435" t="s">
        <v>76</v>
      </c>
      <c r="K33" s="436"/>
      <c r="L33" s="436"/>
      <c r="M33" s="436"/>
      <c r="N33" s="436"/>
      <c r="O33" s="436"/>
      <c r="P33" s="437"/>
      <c r="Q33" s="354"/>
      <c r="R33" s="420" t="s">
        <v>115</v>
      </c>
      <c r="S33" s="421"/>
      <c r="T33" s="421"/>
      <c r="U33" s="421"/>
      <c r="V33" s="421"/>
      <c r="W33" s="422"/>
      <c r="X33" s="355"/>
      <c r="Y33" s="355"/>
      <c r="Z33" s="355"/>
      <c r="AA33" s="355"/>
      <c r="AB33" s="355"/>
      <c r="AC33" s="356"/>
      <c r="AD33" s="356"/>
      <c r="AE33" s="356"/>
      <c r="AF33" s="356"/>
      <c r="AG33" s="356"/>
      <c r="AH33" s="356"/>
      <c r="AI33" s="356"/>
      <c r="AJ33" s="356"/>
      <c r="AK33" s="356"/>
      <c r="AL33" s="356"/>
      <c r="AM33" s="356"/>
      <c r="AN33" s="356"/>
      <c r="AO33" s="356"/>
      <c r="AP33" s="356"/>
      <c r="AQ33" s="356"/>
      <c r="AR33" s="356"/>
      <c r="AS33" s="356"/>
      <c r="AT33" s="356"/>
      <c r="AU33" s="356"/>
    </row>
    <row r="34" spans="1:47" ht="30.75" customHeight="1" x14ac:dyDescent="0.25">
      <c r="A34" s="357" t="s">
        <v>41</v>
      </c>
      <c r="B34" s="307">
        <v>1</v>
      </c>
      <c r="C34" s="358">
        <v>2</v>
      </c>
      <c r="D34" s="358">
        <v>3</v>
      </c>
      <c r="E34" s="358">
        <v>4</v>
      </c>
      <c r="F34" s="358">
        <v>5</v>
      </c>
      <c r="G34" s="359">
        <v>6</v>
      </c>
      <c r="H34" s="360" t="s">
        <v>10</v>
      </c>
      <c r="I34" s="361"/>
      <c r="J34" s="362">
        <v>1</v>
      </c>
      <c r="K34" s="363">
        <v>2</v>
      </c>
      <c r="L34" s="363">
        <v>3</v>
      </c>
      <c r="M34" s="363">
        <v>4</v>
      </c>
      <c r="N34" s="363">
        <v>5</v>
      </c>
      <c r="O34" s="363">
        <v>6</v>
      </c>
      <c r="P34" s="339" t="s">
        <v>10</v>
      </c>
      <c r="Q34" s="354"/>
      <c r="R34" s="423"/>
      <c r="S34" s="424"/>
      <c r="T34" s="424"/>
      <c r="U34" s="424"/>
      <c r="V34" s="424"/>
      <c r="W34" s="425"/>
      <c r="X34" s="284"/>
      <c r="Y34" s="284"/>
      <c r="Z34" s="284"/>
      <c r="AA34" s="284"/>
      <c r="AB34" s="284"/>
    </row>
    <row r="35" spans="1:47" ht="30.75" customHeight="1" x14ac:dyDescent="0.25">
      <c r="A35" s="364" t="s">
        <v>42</v>
      </c>
      <c r="B35" s="314">
        <v>82.379519999999999</v>
      </c>
      <c r="C35" s="340">
        <v>82.49687999999999</v>
      </c>
      <c r="D35" s="340">
        <v>26.876139999999999</v>
      </c>
      <c r="E35" s="340">
        <v>81.407920000000018</v>
      </c>
      <c r="F35" s="340">
        <v>81.00594000000001</v>
      </c>
      <c r="G35" s="365">
        <v>80.437259999999995</v>
      </c>
      <c r="H35" s="366">
        <f t="shared" ref="H35:H41" si="4">SUM(B35:G35)</f>
        <v>434.60365999999999</v>
      </c>
      <c r="I35" s="292"/>
      <c r="J35" s="314">
        <v>7.4</v>
      </c>
      <c r="K35" s="315">
        <v>7.4</v>
      </c>
      <c r="L35" s="315">
        <v>2.2999999999999998</v>
      </c>
      <c r="M35" s="315">
        <v>7.1</v>
      </c>
      <c r="N35" s="315">
        <v>7.3</v>
      </c>
      <c r="O35" s="315">
        <v>7.3</v>
      </c>
      <c r="P35" s="344">
        <f t="shared" ref="P35:P42" si="5">SUM(J35:O35)</f>
        <v>38.800000000000004</v>
      </c>
      <c r="Q35" s="354"/>
      <c r="R35" s="423"/>
      <c r="S35" s="424"/>
      <c r="T35" s="424"/>
      <c r="U35" s="424"/>
      <c r="V35" s="424"/>
      <c r="W35" s="425"/>
      <c r="X35" s="284"/>
      <c r="Y35" s="284"/>
      <c r="Z35" s="284"/>
      <c r="AA35" s="284"/>
      <c r="AB35" s="284"/>
    </row>
    <row r="36" spans="1:47" ht="30.75" customHeight="1" x14ac:dyDescent="0.25">
      <c r="A36" s="364" t="s">
        <v>43</v>
      </c>
      <c r="B36" s="314">
        <v>82.379519999999999</v>
      </c>
      <c r="C36" s="340">
        <v>82.49687999999999</v>
      </c>
      <c r="D36" s="340">
        <v>26.876139999999999</v>
      </c>
      <c r="E36" s="340">
        <v>81.407920000000018</v>
      </c>
      <c r="F36" s="340">
        <v>81.00594000000001</v>
      </c>
      <c r="G36" s="365">
        <v>80.437259999999995</v>
      </c>
      <c r="H36" s="366">
        <f t="shared" si="4"/>
        <v>434.60365999999999</v>
      </c>
      <c r="I36" s="298"/>
      <c r="J36" s="314">
        <v>7.4</v>
      </c>
      <c r="K36" s="315">
        <v>7.4</v>
      </c>
      <c r="L36" s="315">
        <v>2.2999999999999998</v>
      </c>
      <c r="M36" s="315">
        <v>7.1</v>
      </c>
      <c r="N36" s="315">
        <v>7.3</v>
      </c>
      <c r="O36" s="315">
        <v>7.3</v>
      </c>
      <c r="P36" s="344">
        <f t="shared" si="5"/>
        <v>38.800000000000004</v>
      </c>
      <c r="Q36" s="354"/>
      <c r="R36" s="423"/>
      <c r="S36" s="424"/>
      <c r="T36" s="424"/>
      <c r="U36" s="424"/>
      <c r="V36" s="424"/>
      <c r="W36" s="425"/>
      <c r="X36" s="284"/>
      <c r="Y36" s="284"/>
      <c r="Z36" s="284"/>
      <c r="AA36" s="284"/>
      <c r="AB36" s="284"/>
    </row>
    <row r="37" spans="1:47" ht="30.75" customHeight="1" x14ac:dyDescent="0.25">
      <c r="A37" s="364" t="s">
        <v>44</v>
      </c>
      <c r="B37" s="314">
        <v>84.473191999999997</v>
      </c>
      <c r="C37" s="340">
        <v>84.702048000000019</v>
      </c>
      <c r="D37" s="340">
        <v>27.326044000000003</v>
      </c>
      <c r="E37" s="340">
        <v>83.239231999999987</v>
      </c>
      <c r="F37" s="340">
        <v>82.281423999999987</v>
      </c>
      <c r="G37" s="365">
        <v>81.393096000000014</v>
      </c>
      <c r="H37" s="366">
        <f t="shared" si="4"/>
        <v>443.41503599999999</v>
      </c>
      <c r="I37" s="298"/>
      <c r="J37" s="314">
        <v>7.5</v>
      </c>
      <c r="K37" s="315">
        <v>7.5</v>
      </c>
      <c r="L37" s="315">
        <v>2.2999999999999998</v>
      </c>
      <c r="M37" s="315">
        <v>7.3</v>
      </c>
      <c r="N37" s="315">
        <v>7.3</v>
      </c>
      <c r="O37" s="315">
        <v>7.3</v>
      </c>
      <c r="P37" s="344">
        <f t="shared" si="5"/>
        <v>39.200000000000003</v>
      </c>
      <c r="Q37" s="354"/>
      <c r="R37" s="423"/>
      <c r="S37" s="424"/>
      <c r="T37" s="424"/>
      <c r="U37" s="424"/>
      <c r="V37" s="424"/>
      <c r="W37" s="425"/>
      <c r="X37" s="284"/>
      <c r="Y37" s="284"/>
      <c r="Z37" s="284"/>
      <c r="AA37" s="284"/>
      <c r="AB37" s="284"/>
    </row>
    <row r="38" spans="1:47" ht="30.75" customHeight="1" x14ac:dyDescent="0.25">
      <c r="A38" s="364" t="s">
        <v>45</v>
      </c>
      <c r="B38" s="314">
        <v>84.473191999999997</v>
      </c>
      <c r="C38" s="340">
        <v>84.702048000000019</v>
      </c>
      <c r="D38" s="340">
        <v>27.326044000000003</v>
      </c>
      <c r="E38" s="340">
        <v>83.239231999999987</v>
      </c>
      <c r="F38" s="340">
        <v>82.281423999999987</v>
      </c>
      <c r="G38" s="365">
        <v>81.393096000000014</v>
      </c>
      <c r="H38" s="366">
        <f t="shared" si="4"/>
        <v>443.41503599999999</v>
      </c>
      <c r="I38" s="298"/>
      <c r="J38" s="314">
        <v>7.5</v>
      </c>
      <c r="K38" s="315">
        <v>7.5</v>
      </c>
      <c r="L38" s="315">
        <v>2.4</v>
      </c>
      <c r="M38" s="315">
        <v>7.3</v>
      </c>
      <c r="N38" s="315">
        <v>7.4</v>
      </c>
      <c r="O38" s="315">
        <v>7.4</v>
      </c>
      <c r="P38" s="344">
        <f t="shared" si="5"/>
        <v>39.5</v>
      </c>
      <c r="Q38" s="354"/>
      <c r="R38" s="423"/>
      <c r="S38" s="424"/>
      <c r="T38" s="424"/>
      <c r="U38" s="424"/>
      <c r="V38" s="424"/>
      <c r="W38" s="425"/>
      <c r="X38" s="284"/>
      <c r="Y38" s="284"/>
      <c r="Z38" s="284"/>
      <c r="AA38" s="284"/>
      <c r="AB38" s="284"/>
    </row>
    <row r="39" spans="1:47" ht="30.75" customHeight="1" x14ac:dyDescent="0.25">
      <c r="A39" s="364" t="s">
        <v>46</v>
      </c>
      <c r="B39" s="314">
        <v>84.473191999999997</v>
      </c>
      <c r="C39" s="340">
        <v>84.702048000000019</v>
      </c>
      <c r="D39" s="340">
        <v>27.326044000000003</v>
      </c>
      <c r="E39" s="340">
        <v>83.239231999999987</v>
      </c>
      <c r="F39" s="340">
        <v>82.281423999999987</v>
      </c>
      <c r="G39" s="365">
        <v>81.393096000000014</v>
      </c>
      <c r="H39" s="366">
        <f t="shared" si="4"/>
        <v>443.41503599999999</v>
      </c>
      <c r="I39" s="298"/>
      <c r="J39" s="314">
        <v>7.5</v>
      </c>
      <c r="K39" s="315">
        <v>7.5</v>
      </c>
      <c r="L39" s="315">
        <v>2.4</v>
      </c>
      <c r="M39" s="315">
        <v>7.3</v>
      </c>
      <c r="N39" s="315">
        <v>7.4</v>
      </c>
      <c r="O39" s="315">
        <v>7.4</v>
      </c>
      <c r="P39" s="344">
        <f t="shared" si="5"/>
        <v>39.5</v>
      </c>
      <c r="Q39" s="354"/>
      <c r="R39" s="423"/>
      <c r="S39" s="424"/>
      <c r="T39" s="424"/>
      <c r="U39" s="424"/>
      <c r="V39" s="424"/>
      <c r="W39" s="425"/>
      <c r="X39" s="284"/>
      <c r="Y39" s="284"/>
      <c r="Z39" s="284"/>
      <c r="AA39" s="284"/>
      <c r="AB39" s="284"/>
    </row>
    <row r="40" spans="1:47" ht="30.75" customHeight="1" x14ac:dyDescent="0.25">
      <c r="A40" s="364" t="s">
        <v>47</v>
      </c>
      <c r="B40" s="314">
        <v>85.686700000000002</v>
      </c>
      <c r="C40" s="340">
        <v>84.702048000000019</v>
      </c>
      <c r="D40" s="340">
        <v>27.735000000000003</v>
      </c>
      <c r="E40" s="340">
        <v>84.614400000000003</v>
      </c>
      <c r="F40" s="340">
        <v>82.281423999999987</v>
      </c>
      <c r="G40" s="365">
        <v>81.393096000000014</v>
      </c>
      <c r="H40" s="366">
        <f t="shared" si="4"/>
        <v>446.41266800000005</v>
      </c>
      <c r="I40" s="298"/>
      <c r="J40" s="314">
        <v>7.5</v>
      </c>
      <c r="K40" s="315">
        <v>7.5</v>
      </c>
      <c r="L40" s="315">
        <v>2.4</v>
      </c>
      <c r="M40" s="315">
        <v>7.3</v>
      </c>
      <c r="N40" s="315">
        <v>7.4</v>
      </c>
      <c r="O40" s="315">
        <v>7.4</v>
      </c>
      <c r="P40" s="344">
        <f t="shared" si="5"/>
        <v>39.5</v>
      </c>
      <c r="Q40" s="354"/>
      <c r="R40" s="423"/>
      <c r="S40" s="424"/>
      <c r="T40" s="424"/>
      <c r="U40" s="424"/>
      <c r="V40" s="424"/>
      <c r="W40" s="425"/>
      <c r="X40" s="284"/>
      <c r="Y40" s="284"/>
      <c r="Z40" s="284"/>
      <c r="AA40" s="284"/>
      <c r="AB40" s="284"/>
    </row>
    <row r="41" spans="1:47" ht="30.75" customHeight="1" thickBot="1" x14ac:dyDescent="0.3">
      <c r="A41" s="367" t="s">
        <v>48</v>
      </c>
      <c r="B41" s="321">
        <v>85.686700000000002</v>
      </c>
      <c r="C41" s="368">
        <v>85.902600000000007</v>
      </c>
      <c r="D41" s="368">
        <v>27.735000000000003</v>
      </c>
      <c r="E41" s="368">
        <v>84.614400000000003</v>
      </c>
      <c r="F41" s="368">
        <v>81.917000000000002</v>
      </c>
      <c r="G41" s="369">
        <v>81.12</v>
      </c>
      <c r="H41" s="366">
        <f t="shared" si="4"/>
        <v>446.97570000000007</v>
      </c>
      <c r="I41" s="298"/>
      <c r="J41" s="321">
        <v>7.5</v>
      </c>
      <c r="K41" s="322">
        <v>7.5</v>
      </c>
      <c r="L41" s="322">
        <v>2.4</v>
      </c>
      <c r="M41" s="322">
        <v>7.4</v>
      </c>
      <c r="N41" s="322">
        <v>7.4</v>
      </c>
      <c r="O41" s="322">
        <v>7.4</v>
      </c>
      <c r="P41" s="347">
        <f t="shared" si="5"/>
        <v>39.599999999999994</v>
      </c>
      <c r="Q41" s="354"/>
      <c r="R41" s="423"/>
      <c r="S41" s="424"/>
      <c r="T41" s="424"/>
      <c r="U41" s="424"/>
      <c r="V41" s="424"/>
      <c r="W41" s="425"/>
      <c r="X41" s="284"/>
      <c r="Y41" s="284"/>
      <c r="Z41" s="284"/>
      <c r="AA41" s="284"/>
      <c r="AB41" s="284"/>
    </row>
    <row r="42" spans="1:47" ht="30.75" customHeight="1" thickBot="1" x14ac:dyDescent="0.3">
      <c r="A42" s="370" t="s">
        <v>10</v>
      </c>
      <c r="B42" s="371">
        <f t="shared" ref="B42:H42" si="6">SUM(B35:B41)</f>
        <v>589.55201599999998</v>
      </c>
      <c r="C42" s="372">
        <f t="shared" si="6"/>
        <v>589.70455200000004</v>
      </c>
      <c r="D42" s="372">
        <f t="shared" si="6"/>
        <v>191.20041200000003</v>
      </c>
      <c r="E42" s="372">
        <f t="shared" si="6"/>
        <v>581.762336</v>
      </c>
      <c r="F42" s="372">
        <f t="shared" si="6"/>
        <v>573.054576</v>
      </c>
      <c r="G42" s="373">
        <f t="shared" si="6"/>
        <v>567.56690400000002</v>
      </c>
      <c r="H42" s="374">
        <f t="shared" si="6"/>
        <v>3092.8407959999995</v>
      </c>
      <c r="I42" s="292"/>
      <c r="J42" s="375">
        <f>SUM(J35:J41)</f>
        <v>52.3</v>
      </c>
      <c r="K42" s="376">
        <f>SUM(K35:K41)</f>
        <v>52.3</v>
      </c>
      <c r="L42" s="376">
        <f t="shared" ref="L42:O42" si="7">SUM(L35:L41)</f>
        <v>16.5</v>
      </c>
      <c r="M42" s="376">
        <f t="shared" si="7"/>
        <v>50.8</v>
      </c>
      <c r="N42" s="376">
        <f t="shared" si="7"/>
        <v>51.499999999999993</v>
      </c>
      <c r="O42" s="376">
        <f t="shared" si="7"/>
        <v>51.499999999999993</v>
      </c>
      <c r="P42" s="350">
        <f t="shared" si="5"/>
        <v>274.89999999999998</v>
      </c>
      <c r="Q42" s="354"/>
      <c r="R42" s="426"/>
      <c r="S42" s="427"/>
      <c r="T42" s="427"/>
      <c r="U42" s="427"/>
      <c r="V42" s="427"/>
      <c r="W42" s="428"/>
      <c r="X42" s="284"/>
      <c r="Y42" s="284"/>
      <c r="Z42" s="284"/>
      <c r="AA42" s="284"/>
      <c r="AB42" s="284"/>
    </row>
    <row r="43" spans="1:47" ht="30.75" customHeight="1" thickBot="1" x14ac:dyDescent="0.3">
      <c r="A43" s="377"/>
      <c r="B43" s="378">
        <v>671</v>
      </c>
      <c r="C43" s="379">
        <v>678</v>
      </c>
      <c r="D43" s="379">
        <v>215</v>
      </c>
      <c r="E43" s="379">
        <v>678</v>
      </c>
      <c r="F43" s="379">
        <v>677</v>
      </c>
      <c r="G43" s="379">
        <v>676</v>
      </c>
      <c r="H43" s="379"/>
      <c r="I43" s="379"/>
      <c r="J43" s="380">
        <v>57</v>
      </c>
      <c r="K43" s="380">
        <v>57</v>
      </c>
      <c r="L43" s="380">
        <v>18</v>
      </c>
      <c r="M43" s="380">
        <v>56</v>
      </c>
      <c r="N43" s="380">
        <v>57</v>
      </c>
      <c r="O43" s="380">
        <v>57</v>
      </c>
      <c r="P43" s="380"/>
      <c r="Q43" s="380"/>
      <c r="R43" s="380"/>
      <c r="S43" s="381"/>
      <c r="T43" s="381"/>
      <c r="U43" s="381"/>
      <c r="V43" s="381"/>
      <c r="W43" s="382"/>
      <c r="X43" s="284"/>
      <c r="Y43" s="284"/>
      <c r="Z43" s="284"/>
      <c r="AA43" s="284"/>
      <c r="AB43" s="284"/>
    </row>
    <row r="44" spans="1:47" ht="30.75" customHeight="1" x14ac:dyDescent="0.25">
      <c r="A44" s="302"/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1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593-0F67-4582-BF4D-6AD6ADDD6F46}">
  <dimension ref="A1:K25"/>
  <sheetViews>
    <sheetView showGridLines="0" view="pageBreakPreview" zoomScaleNormal="100" zoomScaleSheetLayoutView="100" workbookViewId="0">
      <selection activeCell="M5" sqref="M5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6" width="11.42578125" style="246"/>
    <col min="7" max="7" width="13.42578125" style="246" customWidth="1"/>
    <col min="8" max="9" width="11.42578125" style="246"/>
    <col min="10" max="10" width="9.140625" style="246" customWidth="1"/>
    <col min="11" max="11" width="12.5703125" style="246" customWidth="1"/>
    <col min="12" max="16384" width="11.42578125" style="246"/>
  </cols>
  <sheetData>
    <row r="1" spans="1:11" ht="37.5" x14ac:dyDescent="0.25">
      <c r="A1" s="243"/>
      <c r="B1" s="244" t="s">
        <v>87</v>
      </c>
      <c r="C1" s="244" t="s">
        <v>88</v>
      </c>
      <c r="D1" s="244" t="s">
        <v>89</v>
      </c>
      <c r="E1" s="245" t="s">
        <v>90</v>
      </c>
      <c r="G1" s="243"/>
      <c r="H1" s="244" t="s">
        <v>87</v>
      </c>
      <c r="I1" s="244" t="s">
        <v>88</v>
      </c>
      <c r="J1" s="244" t="s">
        <v>89</v>
      </c>
      <c r="K1" s="245" t="s">
        <v>90</v>
      </c>
    </row>
    <row r="2" spans="1:11" x14ac:dyDescent="0.25">
      <c r="A2" s="441" t="s">
        <v>114</v>
      </c>
      <c r="B2" s="247">
        <v>671</v>
      </c>
      <c r="C2" s="247">
        <v>57</v>
      </c>
      <c r="D2" s="248">
        <v>1</v>
      </c>
      <c r="E2" s="249">
        <f t="shared" ref="E2:E7" si="0">SUM(B2:C2)*D2/1000</f>
        <v>0.72799999999999998</v>
      </c>
      <c r="G2" s="441" t="s">
        <v>114</v>
      </c>
      <c r="H2" s="247">
        <v>671</v>
      </c>
      <c r="I2" s="247">
        <v>57</v>
      </c>
      <c r="J2" s="248">
        <v>1</v>
      </c>
      <c r="K2" s="249">
        <f>SUM(H2:I2)*J2/1000</f>
        <v>0.72799999999999998</v>
      </c>
    </row>
    <row r="3" spans="1:11" x14ac:dyDescent="0.25">
      <c r="A3" s="442"/>
      <c r="B3" s="247">
        <v>678</v>
      </c>
      <c r="C3" s="247">
        <v>57</v>
      </c>
      <c r="D3" s="248">
        <v>1</v>
      </c>
      <c r="E3" s="249">
        <f t="shared" si="0"/>
        <v>0.73499999999999999</v>
      </c>
      <c r="G3" s="442"/>
      <c r="H3" s="247">
        <v>678</v>
      </c>
      <c r="I3" s="247">
        <v>57</v>
      </c>
      <c r="J3" s="248">
        <v>1</v>
      </c>
      <c r="K3" s="249">
        <f t="shared" ref="K3:K6" si="1">SUM(H3:I3)*J3/1000</f>
        <v>0.73499999999999999</v>
      </c>
    </row>
    <row r="4" spans="1:11" x14ac:dyDescent="0.25">
      <c r="A4" s="442"/>
      <c r="B4" s="247">
        <v>215</v>
      </c>
      <c r="C4" s="247">
        <v>18</v>
      </c>
      <c r="D4" s="248">
        <v>1</v>
      </c>
      <c r="E4" s="249">
        <f t="shared" si="0"/>
        <v>0.23300000000000001</v>
      </c>
      <c r="G4" s="442"/>
      <c r="H4" s="247">
        <v>215</v>
      </c>
      <c r="I4" s="247">
        <v>18</v>
      </c>
      <c r="J4" s="248">
        <v>1</v>
      </c>
      <c r="K4" s="249">
        <f t="shared" si="1"/>
        <v>0.23300000000000001</v>
      </c>
    </row>
    <row r="5" spans="1:11" x14ac:dyDescent="0.25">
      <c r="A5" s="442"/>
      <c r="B5" s="247">
        <v>678</v>
      </c>
      <c r="C5" s="247">
        <v>56</v>
      </c>
      <c r="D5" s="248">
        <v>1</v>
      </c>
      <c r="E5" s="249">
        <f t="shared" si="0"/>
        <v>0.73399999999999999</v>
      </c>
      <c r="G5" s="442"/>
      <c r="H5" s="247">
        <v>678</v>
      </c>
      <c r="I5" s="247">
        <v>56</v>
      </c>
      <c r="J5" s="248">
        <v>1</v>
      </c>
      <c r="K5" s="249">
        <f t="shared" si="1"/>
        <v>0.73399999999999999</v>
      </c>
    </row>
    <row r="6" spans="1:11" x14ac:dyDescent="0.25">
      <c r="A6" s="442"/>
      <c r="B6" s="247">
        <v>677</v>
      </c>
      <c r="C6" s="247">
        <v>57</v>
      </c>
      <c r="D6" s="248">
        <v>1</v>
      </c>
      <c r="E6" s="249">
        <f t="shared" si="0"/>
        <v>0.73399999999999999</v>
      </c>
      <c r="G6" s="442"/>
      <c r="H6" s="247">
        <v>677</v>
      </c>
      <c r="I6" s="247">
        <v>57</v>
      </c>
      <c r="J6" s="248">
        <v>1</v>
      </c>
      <c r="K6" s="249">
        <f t="shared" si="1"/>
        <v>0.73399999999999999</v>
      </c>
    </row>
    <row r="7" spans="1:11" x14ac:dyDescent="0.25">
      <c r="A7" s="443"/>
      <c r="B7" s="247">
        <v>676</v>
      </c>
      <c r="C7" s="247">
        <v>57</v>
      </c>
      <c r="D7" s="248">
        <v>1</v>
      </c>
      <c r="E7" s="249">
        <f t="shared" si="0"/>
        <v>0.73299999999999998</v>
      </c>
      <c r="G7" s="443"/>
      <c r="H7" s="247">
        <v>676</v>
      </c>
      <c r="I7" s="247">
        <v>57</v>
      </c>
      <c r="J7" s="248">
        <v>1</v>
      </c>
      <c r="K7" s="249">
        <f>SUM(H7:I7)*J7/1000</f>
        <v>0.73299999999999998</v>
      </c>
    </row>
    <row r="8" spans="1:11" x14ac:dyDescent="0.25">
      <c r="A8" s="438" t="s">
        <v>70</v>
      </c>
      <c r="B8" s="247">
        <v>761</v>
      </c>
      <c r="C8" s="247">
        <v>65</v>
      </c>
      <c r="D8" s="248">
        <v>1</v>
      </c>
      <c r="E8" s="249">
        <f t="shared" ref="E8:E25" si="2">SUM(B8:C8)*D8/1000</f>
        <v>0.82599999999999996</v>
      </c>
      <c r="G8" s="438" t="s">
        <v>91</v>
      </c>
      <c r="H8" s="247">
        <v>761</v>
      </c>
      <c r="I8" s="247">
        <v>65</v>
      </c>
      <c r="J8" s="248">
        <v>1</v>
      </c>
      <c r="K8" s="249">
        <f t="shared" ref="K8:K25" si="3">SUM(H8:I8)*J8/1000</f>
        <v>0.82599999999999996</v>
      </c>
    </row>
    <row r="9" spans="1:11" x14ac:dyDescent="0.25">
      <c r="A9" s="439"/>
      <c r="B9" s="247">
        <v>763</v>
      </c>
      <c r="C9" s="247">
        <v>65</v>
      </c>
      <c r="D9" s="248">
        <v>1</v>
      </c>
      <c r="E9" s="249">
        <f t="shared" si="2"/>
        <v>0.82799999999999996</v>
      </c>
      <c r="G9" s="439"/>
      <c r="H9" s="247">
        <v>763</v>
      </c>
      <c r="I9" s="247">
        <v>65</v>
      </c>
      <c r="J9" s="248">
        <v>1</v>
      </c>
      <c r="K9" s="249">
        <f t="shared" si="3"/>
        <v>0.82799999999999996</v>
      </c>
    </row>
    <row r="10" spans="1:11" x14ac:dyDescent="0.25">
      <c r="A10" s="439"/>
      <c r="B10" s="247">
        <v>216</v>
      </c>
      <c r="C10" s="247">
        <v>18</v>
      </c>
      <c r="D10" s="248">
        <v>1</v>
      </c>
      <c r="E10" s="249">
        <f t="shared" si="2"/>
        <v>0.23400000000000001</v>
      </c>
      <c r="G10" s="439"/>
      <c r="H10" s="247">
        <v>216</v>
      </c>
      <c r="I10" s="247">
        <v>18</v>
      </c>
      <c r="J10" s="248">
        <v>1</v>
      </c>
      <c r="K10" s="249">
        <f t="shared" si="3"/>
        <v>0.23400000000000001</v>
      </c>
    </row>
    <row r="11" spans="1:11" x14ac:dyDescent="0.25">
      <c r="A11" s="439"/>
      <c r="B11" s="247">
        <v>763</v>
      </c>
      <c r="C11" s="247">
        <v>65</v>
      </c>
      <c r="D11" s="248">
        <v>1</v>
      </c>
      <c r="E11" s="249">
        <f t="shared" si="2"/>
        <v>0.82799999999999996</v>
      </c>
      <c r="G11" s="439"/>
      <c r="H11" s="247">
        <v>763</v>
      </c>
      <c r="I11" s="247">
        <v>65</v>
      </c>
      <c r="J11" s="248">
        <v>1</v>
      </c>
      <c r="K11" s="249">
        <f t="shared" si="3"/>
        <v>0.82799999999999996</v>
      </c>
    </row>
    <row r="12" spans="1:11" x14ac:dyDescent="0.25">
      <c r="A12" s="439"/>
      <c r="B12" s="247">
        <v>763</v>
      </c>
      <c r="C12" s="247">
        <v>65</v>
      </c>
      <c r="D12" s="248">
        <v>1</v>
      </c>
      <c r="E12" s="249">
        <f t="shared" si="2"/>
        <v>0.82799999999999996</v>
      </c>
      <c r="G12" s="439"/>
      <c r="H12" s="247">
        <v>763</v>
      </c>
      <c r="I12" s="247">
        <v>65</v>
      </c>
      <c r="J12" s="248">
        <v>1</v>
      </c>
      <c r="K12" s="249">
        <f t="shared" si="3"/>
        <v>0.82799999999999996</v>
      </c>
    </row>
    <row r="13" spans="1:11" x14ac:dyDescent="0.25">
      <c r="A13" s="444"/>
      <c r="B13" s="247">
        <v>763</v>
      </c>
      <c r="C13" s="247">
        <v>64</v>
      </c>
      <c r="D13" s="248">
        <v>1</v>
      </c>
      <c r="E13" s="249">
        <f t="shared" si="2"/>
        <v>0.82699999999999996</v>
      </c>
      <c r="G13" s="444"/>
      <c r="H13" s="247">
        <v>763</v>
      </c>
      <c r="I13" s="247">
        <v>64</v>
      </c>
      <c r="J13" s="248">
        <v>1</v>
      </c>
      <c r="K13" s="249">
        <f t="shared" si="3"/>
        <v>0.82699999999999996</v>
      </c>
    </row>
    <row r="14" spans="1:11" x14ac:dyDescent="0.25">
      <c r="A14" s="438" t="s">
        <v>71</v>
      </c>
      <c r="B14" s="247">
        <v>762</v>
      </c>
      <c r="C14" s="247">
        <v>65</v>
      </c>
      <c r="D14" s="248">
        <v>1</v>
      </c>
      <c r="E14" s="249">
        <f t="shared" si="2"/>
        <v>0.82699999999999996</v>
      </c>
      <c r="G14" s="438" t="s">
        <v>92</v>
      </c>
      <c r="H14" s="247">
        <v>762</v>
      </c>
      <c r="I14" s="247">
        <v>65</v>
      </c>
      <c r="J14" s="248">
        <v>1</v>
      </c>
      <c r="K14" s="249">
        <f t="shared" si="3"/>
        <v>0.82699999999999996</v>
      </c>
    </row>
    <row r="15" spans="1:11" x14ac:dyDescent="0.25">
      <c r="A15" s="439"/>
      <c r="B15" s="247">
        <v>761</v>
      </c>
      <c r="C15" s="247">
        <v>65</v>
      </c>
      <c r="D15" s="248">
        <v>1</v>
      </c>
      <c r="E15" s="249">
        <f t="shared" si="2"/>
        <v>0.82599999999999996</v>
      </c>
      <c r="G15" s="439"/>
      <c r="H15" s="247">
        <v>761</v>
      </c>
      <c r="I15" s="247">
        <v>65</v>
      </c>
      <c r="J15" s="248">
        <v>1</v>
      </c>
      <c r="K15" s="249">
        <f t="shared" si="3"/>
        <v>0.82599999999999996</v>
      </c>
    </row>
    <row r="16" spans="1:11" x14ac:dyDescent="0.25">
      <c r="A16" s="439"/>
      <c r="B16" s="247">
        <v>219</v>
      </c>
      <c r="C16" s="247">
        <v>18</v>
      </c>
      <c r="D16" s="248">
        <v>1</v>
      </c>
      <c r="E16" s="249">
        <f t="shared" si="2"/>
        <v>0.23699999999999999</v>
      </c>
      <c r="G16" s="439"/>
      <c r="H16" s="247">
        <v>219</v>
      </c>
      <c r="I16" s="247">
        <v>18</v>
      </c>
      <c r="J16" s="248">
        <v>1</v>
      </c>
      <c r="K16" s="249">
        <f t="shared" si="3"/>
        <v>0.23699999999999999</v>
      </c>
    </row>
    <row r="17" spans="1:11" x14ac:dyDescent="0.25">
      <c r="A17" s="439"/>
      <c r="B17" s="247">
        <v>761</v>
      </c>
      <c r="C17" s="247">
        <v>65</v>
      </c>
      <c r="D17" s="248">
        <v>1</v>
      </c>
      <c r="E17" s="249">
        <f t="shared" si="2"/>
        <v>0.82599999999999996</v>
      </c>
      <c r="G17" s="439"/>
      <c r="H17" s="247">
        <v>761</v>
      </c>
      <c r="I17" s="247">
        <v>65</v>
      </c>
      <c r="J17" s="248">
        <v>1</v>
      </c>
      <c r="K17" s="249">
        <f t="shared" si="3"/>
        <v>0.82599999999999996</v>
      </c>
    </row>
    <row r="18" spans="1:11" x14ac:dyDescent="0.25">
      <c r="A18" s="439"/>
      <c r="B18" s="247">
        <v>762</v>
      </c>
      <c r="C18" s="247">
        <v>65</v>
      </c>
      <c r="D18" s="248">
        <v>1</v>
      </c>
      <c r="E18" s="249">
        <f t="shared" si="2"/>
        <v>0.82699999999999996</v>
      </c>
      <c r="G18" s="439"/>
      <c r="H18" s="247">
        <v>762</v>
      </c>
      <c r="I18" s="247">
        <v>65</v>
      </c>
      <c r="J18" s="248">
        <v>1</v>
      </c>
      <c r="K18" s="249">
        <f t="shared" si="3"/>
        <v>0.82699999999999996</v>
      </c>
    </row>
    <row r="19" spans="1:11" x14ac:dyDescent="0.25">
      <c r="A19" s="444"/>
      <c r="B19" s="247">
        <v>762</v>
      </c>
      <c r="C19" s="247">
        <v>65</v>
      </c>
      <c r="D19" s="248">
        <v>1</v>
      </c>
      <c r="E19" s="249">
        <f t="shared" si="2"/>
        <v>0.82699999999999996</v>
      </c>
      <c r="G19" s="444"/>
      <c r="H19" s="247">
        <v>762</v>
      </c>
      <c r="I19" s="247">
        <v>65</v>
      </c>
      <c r="J19" s="248">
        <v>1</v>
      </c>
      <c r="K19" s="249">
        <f t="shared" si="3"/>
        <v>0.82699999999999996</v>
      </c>
    </row>
    <row r="20" spans="1:11" x14ac:dyDescent="0.25">
      <c r="A20" s="438" t="s">
        <v>8</v>
      </c>
      <c r="B20" s="247">
        <v>762</v>
      </c>
      <c r="C20" s="247">
        <v>65</v>
      </c>
      <c r="D20" s="248">
        <v>1</v>
      </c>
      <c r="E20" s="249">
        <f t="shared" si="2"/>
        <v>0.82699999999999996</v>
      </c>
      <c r="G20" s="438" t="s">
        <v>8</v>
      </c>
      <c r="H20" s="247">
        <v>762</v>
      </c>
      <c r="I20" s="247">
        <v>65</v>
      </c>
      <c r="J20" s="248">
        <v>1</v>
      </c>
      <c r="K20" s="249">
        <f t="shared" si="3"/>
        <v>0.82699999999999996</v>
      </c>
    </row>
    <row r="21" spans="1:11" x14ac:dyDescent="0.25">
      <c r="A21" s="439"/>
      <c r="B21" s="247">
        <v>763</v>
      </c>
      <c r="C21" s="247">
        <v>65</v>
      </c>
      <c r="D21" s="248">
        <v>1</v>
      </c>
      <c r="E21" s="249">
        <f t="shared" si="2"/>
        <v>0.82799999999999996</v>
      </c>
      <c r="G21" s="439"/>
      <c r="H21" s="247">
        <v>763</v>
      </c>
      <c r="I21" s="247">
        <v>65</v>
      </c>
      <c r="J21" s="248">
        <v>1</v>
      </c>
      <c r="K21" s="249">
        <f t="shared" si="3"/>
        <v>0.82799999999999996</v>
      </c>
    </row>
    <row r="22" spans="1:11" x14ac:dyDescent="0.25">
      <c r="A22" s="439"/>
      <c r="B22" s="247">
        <v>216</v>
      </c>
      <c r="C22" s="247">
        <v>18</v>
      </c>
      <c r="D22" s="248">
        <v>1</v>
      </c>
      <c r="E22" s="249">
        <f t="shared" si="2"/>
        <v>0.23400000000000001</v>
      </c>
      <c r="G22" s="439"/>
      <c r="H22" s="247">
        <v>216</v>
      </c>
      <c r="I22" s="247">
        <v>18</v>
      </c>
      <c r="J22" s="248">
        <v>1</v>
      </c>
      <c r="K22" s="249">
        <f t="shared" si="3"/>
        <v>0.23400000000000001</v>
      </c>
    </row>
    <row r="23" spans="1:11" x14ac:dyDescent="0.25">
      <c r="A23" s="439"/>
      <c r="B23" s="247">
        <v>762</v>
      </c>
      <c r="C23" s="247">
        <v>65</v>
      </c>
      <c r="D23" s="248">
        <v>1</v>
      </c>
      <c r="E23" s="249">
        <f t="shared" si="2"/>
        <v>0.82699999999999996</v>
      </c>
      <c r="G23" s="439"/>
      <c r="H23" s="247">
        <v>762</v>
      </c>
      <c r="I23" s="247">
        <v>65</v>
      </c>
      <c r="J23" s="248">
        <v>1</v>
      </c>
      <c r="K23" s="249">
        <f t="shared" si="3"/>
        <v>0.82699999999999996</v>
      </c>
    </row>
    <row r="24" spans="1:11" x14ac:dyDescent="0.25">
      <c r="A24" s="439"/>
      <c r="B24" s="279">
        <v>762</v>
      </c>
      <c r="C24" s="279">
        <v>65</v>
      </c>
      <c r="D24" s="280">
        <v>1</v>
      </c>
      <c r="E24" s="281">
        <f t="shared" si="2"/>
        <v>0.82699999999999996</v>
      </c>
      <c r="G24" s="439"/>
      <c r="H24" s="279">
        <v>762</v>
      </c>
      <c r="I24" s="279">
        <v>65</v>
      </c>
      <c r="J24" s="280">
        <v>1</v>
      </c>
      <c r="K24" s="281"/>
    </row>
    <row r="25" spans="1:11" ht="19.5" thickBot="1" x14ac:dyDescent="0.3">
      <c r="A25" s="440"/>
      <c r="B25" s="250">
        <v>762</v>
      </c>
      <c r="C25" s="250">
        <v>65</v>
      </c>
      <c r="D25" s="251">
        <v>1</v>
      </c>
      <c r="E25" s="252">
        <f t="shared" si="2"/>
        <v>0.82699999999999996</v>
      </c>
      <c r="G25" s="440"/>
      <c r="H25" s="250">
        <v>762</v>
      </c>
      <c r="I25" s="250">
        <v>65</v>
      </c>
      <c r="J25" s="251">
        <v>1</v>
      </c>
      <c r="K25" s="252">
        <f t="shared" si="3"/>
        <v>0.82699999999999996</v>
      </c>
    </row>
  </sheetData>
  <mergeCells count="8">
    <mergeCell ref="A20:A25"/>
    <mergeCell ref="G20:G25"/>
    <mergeCell ref="A2:A7"/>
    <mergeCell ref="A8:A13"/>
    <mergeCell ref="A14:A19"/>
    <mergeCell ref="G2:G7"/>
    <mergeCell ref="G8:G13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92" t="s">
        <v>52</v>
      </c>
      <c r="L11" s="392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9"/>
      <c r="K15" s="400" t="s">
        <v>8</v>
      </c>
      <c r="L15" s="401"/>
      <c r="M15" s="401"/>
      <c r="N15" s="401"/>
      <c r="O15" s="401"/>
      <c r="P15" s="401"/>
      <c r="Q15" s="40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5" t="s">
        <v>25</v>
      </c>
      <c r="C36" s="393"/>
      <c r="D36" s="393"/>
      <c r="E36" s="393"/>
      <c r="F36" s="393"/>
      <c r="G36" s="393"/>
      <c r="H36" s="99"/>
      <c r="I36" s="53" t="s">
        <v>26</v>
      </c>
      <c r="J36" s="107"/>
      <c r="K36" s="384" t="s">
        <v>25</v>
      </c>
      <c r="L36" s="384"/>
      <c r="M36" s="384"/>
      <c r="N36" s="384"/>
      <c r="O36" s="38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3A-5F78-4FFD-8386-6B8C577ACFEF}">
  <dimension ref="A1:F28"/>
  <sheetViews>
    <sheetView view="pageBreakPreview" zoomScaleNormal="100" zoomScaleSheetLayoutView="100" workbookViewId="0">
      <selection activeCell="H9" sqref="H9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5" style="18" bestFit="1" customWidth="1"/>
    <col min="6" max="6" width="6" style="18" bestFit="1" customWidth="1"/>
    <col min="7" max="16384" width="11.42578125" style="18"/>
  </cols>
  <sheetData>
    <row r="1" spans="1:6" ht="16.5" thickBot="1" x14ac:dyDescent="0.3">
      <c r="A1" s="445" t="s">
        <v>93</v>
      </c>
      <c r="B1" s="446"/>
      <c r="C1" s="446"/>
      <c r="D1" s="447"/>
    </row>
    <row r="2" spans="1:6" ht="20.25" x14ac:dyDescent="0.25">
      <c r="A2" s="253" t="s">
        <v>94</v>
      </c>
      <c r="B2" s="254">
        <v>63.3</v>
      </c>
      <c r="C2" s="255" t="s">
        <v>95</v>
      </c>
      <c r="D2" s="256" t="s">
        <v>96</v>
      </c>
    </row>
    <row r="3" spans="1:6" ht="20.25" x14ac:dyDescent="0.25">
      <c r="A3" s="257" t="s">
        <v>97</v>
      </c>
      <c r="B3" s="258">
        <f>B2*3.72%</f>
        <v>2.3547600000000002</v>
      </c>
      <c r="C3" s="259"/>
      <c r="D3" s="260" t="s">
        <v>98</v>
      </c>
    </row>
    <row r="4" spans="1:6" ht="20.25" x14ac:dyDescent="0.25">
      <c r="A4" s="257" t="s">
        <v>99</v>
      </c>
      <c r="B4" s="258">
        <f>B3*2</f>
        <v>4.7095200000000004</v>
      </c>
      <c r="C4" s="259"/>
      <c r="D4" s="260" t="s">
        <v>100</v>
      </c>
    </row>
    <row r="5" spans="1:6" ht="20.25" x14ac:dyDescent="0.25">
      <c r="A5" s="261" t="s">
        <v>101</v>
      </c>
      <c r="B5" s="262">
        <v>2.5000000000000001E-2</v>
      </c>
      <c r="C5" s="259" t="s">
        <v>95</v>
      </c>
      <c r="D5" s="260" t="s">
        <v>102</v>
      </c>
    </row>
    <row r="6" spans="1:6" ht="20.25" x14ac:dyDescent="0.25">
      <c r="A6" s="261" t="s">
        <v>103</v>
      </c>
      <c r="B6" s="263">
        <v>158.69999999999999</v>
      </c>
      <c r="C6" s="259" t="s">
        <v>95</v>
      </c>
      <c r="D6" s="260" t="s">
        <v>96</v>
      </c>
    </row>
    <row r="7" spans="1:6" ht="20.25" x14ac:dyDescent="0.25">
      <c r="A7" s="257" t="s">
        <v>104</v>
      </c>
      <c r="B7" s="258">
        <f>B5*B6</f>
        <v>3.9674999999999998</v>
      </c>
      <c r="C7" s="259"/>
      <c r="D7" s="260" t="s">
        <v>105</v>
      </c>
    </row>
    <row r="8" spans="1:6" ht="20.25" x14ac:dyDescent="0.25">
      <c r="A8" s="257" t="s">
        <v>106</v>
      </c>
      <c r="B8" s="264">
        <v>0.36</v>
      </c>
      <c r="C8" s="259"/>
      <c r="D8" s="114" t="s">
        <v>107</v>
      </c>
    </row>
    <row r="9" spans="1:6" ht="21" thickBot="1" x14ac:dyDescent="0.3">
      <c r="A9" s="257" t="s">
        <v>108</v>
      </c>
      <c r="B9" s="265">
        <f>B4-B7</f>
        <v>0.74202000000000057</v>
      </c>
      <c r="C9" s="259"/>
      <c r="D9" s="260" t="s">
        <v>109</v>
      </c>
    </row>
    <row r="10" spans="1:6" ht="21" thickBot="1" x14ac:dyDescent="0.3">
      <c r="A10" s="266" t="s">
        <v>110</v>
      </c>
      <c r="B10" s="267">
        <f>B9/B8</f>
        <v>2.0611666666666681</v>
      </c>
      <c r="C10" s="268"/>
      <c r="D10" s="269" t="s">
        <v>111</v>
      </c>
      <c r="E10" s="18" t="s">
        <v>112</v>
      </c>
      <c r="F10" s="18" t="s">
        <v>113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92" t="s">
        <v>53</v>
      </c>
      <c r="L11" s="392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9"/>
      <c r="K15" s="400" t="s">
        <v>8</v>
      </c>
      <c r="L15" s="401"/>
      <c r="M15" s="401"/>
      <c r="N15" s="401"/>
      <c r="O15" s="401"/>
      <c r="P15" s="401"/>
      <c r="Q15" s="40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5" t="s">
        <v>25</v>
      </c>
      <c r="C36" s="393"/>
      <c r="D36" s="393"/>
      <c r="E36" s="393"/>
      <c r="F36" s="393"/>
      <c r="G36" s="393"/>
      <c r="H36" s="99"/>
      <c r="I36" s="53" t="s">
        <v>26</v>
      </c>
      <c r="J36" s="107"/>
      <c r="K36" s="384" t="s">
        <v>25</v>
      </c>
      <c r="L36" s="384"/>
      <c r="M36" s="384"/>
      <c r="N36" s="384"/>
      <c r="O36" s="38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92" t="s">
        <v>54</v>
      </c>
      <c r="L11" s="392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9"/>
      <c r="M15" s="400" t="s">
        <v>8</v>
      </c>
      <c r="N15" s="401"/>
      <c r="O15" s="401"/>
      <c r="P15" s="401"/>
      <c r="Q15" s="401"/>
      <c r="R15" s="401"/>
      <c r="S15" s="401"/>
      <c r="T15" s="401"/>
      <c r="U15" s="40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5" t="s">
        <v>25</v>
      </c>
      <c r="C36" s="393"/>
      <c r="D36" s="393"/>
      <c r="E36" s="393"/>
      <c r="F36" s="393"/>
      <c r="G36" s="393"/>
      <c r="H36" s="99"/>
      <c r="I36" s="53" t="s">
        <v>26</v>
      </c>
      <c r="J36" s="107"/>
      <c r="K36" s="384" t="s">
        <v>25</v>
      </c>
      <c r="L36" s="384"/>
      <c r="M36" s="384"/>
      <c r="N36" s="384"/>
      <c r="O36" s="38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92" t="s">
        <v>55</v>
      </c>
      <c r="L11" s="392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9"/>
      <c r="M15" s="400" t="s">
        <v>8</v>
      </c>
      <c r="N15" s="401"/>
      <c r="O15" s="401"/>
      <c r="P15" s="401"/>
      <c r="Q15" s="401"/>
      <c r="R15" s="401"/>
      <c r="S15" s="401"/>
      <c r="T15" s="401"/>
      <c r="U15" s="40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5" t="s">
        <v>25</v>
      </c>
      <c r="C36" s="393"/>
      <c r="D36" s="393"/>
      <c r="E36" s="393"/>
      <c r="F36" s="393"/>
      <c r="G36" s="393"/>
      <c r="H36" s="99"/>
      <c r="I36" s="53" t="s">
        <v>26</v>
      </c>
      <c r="J36" s="107"/>
      <c r="K36" s="384" t="s">
        <v>25</v>
      </c>
      <c r="L36" s="384"/>
      <c r="M36" s="384"/>
      <c r="N36" s="384"/>
      <c r="O36" s="38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92" t="s">
        <v>56</v>
      </c>
      <c r="L11" s="392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9"/>
      <c r="M15" s="400" t="s">
        <v>8</v>
      </c>
      <c r="N15" s="401"/>
      <c r="O15" s="401"/>
      <c r="P15" s="401"/>
      <c r="Q15" s="401"/>
      <c r="R15" s="401"/>
      <c r="S15" s="401"/>
      <c r="T15" s="401"/>
      <c r="U15" s="40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5" t="s">
        <v>25</v>
      </c>
      <c r="C36" s="393"/>
      <c r="D36" s="393"/>
      <c r="E36" s="393"/>
      <c r="F36" s="393"/>
      <c r="G36" s="393"/>
      <c r="H36" s="99"/>
      <c r="I36" s="53" t="s">
        <v>26</v>
      </c>
      <c r="J36" s="107"/>
      <c r="K36" s="384" t="s">
        <v>25</v>
      </c>
      <c r="L36" s="384"/>
      <c r="M36" s="384"/>
      <c r="N36" s="384"/>
      <c r="O36" s="38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92" t="s">
        <v>57</v>
      </c>
      <c r="L11" s="392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9"/>
      <c r="M15" s="400" t="s">
        <v>8</v>
      </c>
      <c r="N15" s="401"/>
      <c r="O15" s="401"/>
      <c r="P15" s="401"/>
      <c r="Q15" s="401"/>
      <c r="R15" s="401"/>
      <c r="S15" s="401"/>
      <c r="T15" s="401"/>
      <c r="U15" s="40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5" t="s">
        <v>8</v>
      </c>
      <c r="C36" s="393"/>
      <c r="D36" s="393"/>
      <c r="E36" s="393"/>
      <c r="F36" s="393"/>
      <c r="G36" s="393"/>
      <c r="H36" s="99"/>
      <c r="I36" s="53" t="s">
        <v>26</v>
      </c>
      <c r="J36" s="107"/>
      <c r="K36" s="384" t="s">
        <v>8</v>
      </c>
      <c r="L36" s="384"/>
      <c r="M36" s="384"/>
      <c r="N36" s="384"/>
      <c r="O36" s="38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0" t="s">
        <v>0</v>
      </c>
      <c r="B3" s="390"/>
      <c r="C3" s="390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91" t="s">
        <v>2</v>
      </c>
      <c r="F9" s="391"/>
      <c r="G9" s="3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1"/>
      <c r="S9" s="3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92" t="s">
        <v>58</v>
      </c>
      <c r="L11" s="392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7" t="s">
        <v>25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400" t="s">
        <v>8</v>
      </c>
      <c r="O15" s="401"/>
      <c r="P15" s="401"/>
      <c r="Q15" s="401"/>
      <c r="R15" s="401"/>
      <c r="S15" s="401"/>
      <c r="T15" s="401"/>
      <c r="U15" s="401"/>
      <c r="V15" s="40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83" t="s">
        <v>25</v>
      </c>
      <c r="C36" s="384"/>
      <c r="D36" s="384"/>
      <c r="E36" s="384"/>
      <c r="F36" s="384"/>
      <c r="G36" s="384"/>
      <c r="H36" s="385"/>
      <c r="I36" s="99"/>
      <c r="J36" s="53" t="s">
        <v>26</v>
      </c>
      <c r="K36" s="107"/>
      <c r="L36" s="384" t="s">
        <v>25</v>
      </c>
      <c r="M36" s="384"/>
      <c r="N36" s="384"/>
      <c r="O36" s="384"/>
      <c r="P36" s="38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86"/>
      <c r="K54" s="38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83" t="s">
        <v>8</v>
      </c>
      <c r="C55" s="384"/>
      <c r="D55" s="384"/>
      <c r="E55" s="384"/>
      <c r="F55" s="38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11</vt:i4>
      </vt:variant>
    </vt:vector>
  </HeadingPairs>
  <TitlesOfParts>
    <vt:vector size="4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IMPRIMIR</vt:lpstr>
      <vt:lpstr>Calcio</vt:lpstr>
      <vt:lpstr>CARBONATO DE CALCIO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2021-10-19T21:02:35Z</cp:lastPrinted>
  <dcterms:created xsi:type="dcterms:W3CDTF">2021-03-04T08:17:33Z</dcterms:created>
  <dcterms:modified xsi:type="dcterms:W3CDTF">2021-10-20T21:25:56Z</dcterms:modified>
</cp:coreProperties>
</file>