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0490" windowHeight="754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45621"/>
</workbook>
</file>

<file path=xl/calcChain.xml><?xml version="1.0" encoding="utf-8"?>
<calcChain xmlns="http://schemas.openxmlformats.org/spreadsheetml/2006/main">
  <c r="D426" i="251" l="1"/>
  <c r="B426" i="251"/>
  <c r="M425" i="249"/>
  <c r="L425" i="249"/>
  <c r="E425" i="249"/>
  <c r="D425" i="249"/>
  <c r="B425" i="249"/>
  <c r="I426" i="251"/>
  <c r="F426" i="251"/>
  <c r="E426" i="251"/>
  <c r="C426" i="251"/>
  <c r="I424" i="251"/>
  <c r="J424" i="251" s="1"/>
  <c r="G424" i="251"/>
  <c r="G423" i="251"/>
  <c r="F423" i="251"/>
  <c r="E423" i="251"/>
  <c r="D423" i="251"/>
  <c r="C423" i="251"/>
  <c r="B423" i="251"/>
  <c r="G422" i="251"/>
  <c r="F422" i="251"/>
  <c r="E422" i="251"/>
  <c r="D422" i="251"/>
  <c r="C422" i="251"/>
  <c r="B422" i="251"/>
  <c r="I452" i="250"/>
  <c r="F452" i="250"/>
  <c r="E452" i="250"/>
  <c r="D452" i="250"/>
  <c r="C452" i="250"/>
  <c r="B452" i="250"/>
  <c r="G450" i="250"/>
  <c r="I450" i="250" s="1"/>
  <c r="J450" i="250" s="1"/>
  <c r="G449" i="250"/>
  <c r="F449" i="250"/>
  <c r="E449" i="250"/>
  <c r="D449" i="250"/>
  <c r="C449" i="250"/>
  <c r="B449" i="250"/>
  <c r="G448" i="250"/>
  <c r="F448" i="250"/>
  <c r="E448" i="250"/>
  <c r="D448" i="250"/>
  <c r="C448" i="250"/>
  <c r="B448" i="250"/>
  <c r="V425" i="249"/>
  <c r="S425" i="249"/>
  <c r="R425" i="249"/>
  <c r="Q425" i="249"/>
  <c r="P425" i="249"/>
  <c r="O425" i="249"/>
  <c r="N425" i="249"/>
  <c r="K425" i="249"/>
  <c r="J425" i="249"/>
  <c r="I425" i="249"/>
  <c r="H425" i="249"/>
  <c r="G425" i="249"/>
  <c r="F425" i="249"/>
  <c r="C425" i="249"/>
  <c r="T423" i="249"/>
  <c r="V423" i="249" s="1"/>
  <c r="W423" i="249" s="1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T468" i="248"/>
  <c r="V468" i="248" s="1"/>
  <c r="W468" i="248" s="1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57" i="248" l="1"/>
  <c r="I413" i="251" l="1"/>
  <c r="F413" i="251"/>
  <c r="E413" i="251"/>
  <c r="D413" i="251"/>
  <c r="C413" i="251"/>
  <c r="B413" i="251"/>
  <c r="G411" i="251"/>
  <c r="I411" i="251" s="1"/>
  <c r="J411" i="251" s="1"/>
  <c r="G410" i="251"/>
  <c r="F410" i="251"/>
  <c r="E410" i="251"/>
  <c r="D410" i="251"/>
  <c r="C410" i="251"/>
  <c r="B410" i="251"/>
  <c r="G409" i="251"/>
  <c r="F409" i="251"/>
  <c r="E409" i="251"/>
  <c r="D409" i="251"/>
  <c r="C409" i="251"/>
  <c r="B409" i="251"/>
  <c r="I439" i="250"/>
  <c r="F439" i="250"/>
  <c r="E439" i="250"/>
  <c r="D439" i="250"/>
  <c r="C439" i="250"/>
  <c r="B439" i="250"/>
  <c r="G437" i="250"/>
  <c r="I437" i="250" s="1"/>
  <c r="J437" i="250" s="1"/>
  <c r="G436" i="250"/>
  <c r="F436" i="250"/>
  <c r="E436" i="250"/>
  <c r="D436" i="250"/>
  <c r="C436" i="250"/>
  <c r="B436" i="250"/>
  <c r="G435" i="250"/>
  <c r="F435" i="250"/>
  <c r="E435" i="250"/>
  <c r="D435" i="250"/>
  <c r="C435" i="250"/>
  <c r="B435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10" i="249"/>
  <c r="V410" i="249" s="1"/>
  <c r="W410" i="249" s="1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T455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V455" i="248" l="1"/>
  <c r="W455" i="248" s="1"/>
  <c r="I400" i="251"/>
  <c r="F400" i="251"/>
  <c r="E400" i="251"/>
  <c r="D400" i="251"/>
  <c r="C400" i="251"/>
  <c r="B400" i="251"/>
  <c r="G398" i="251"/>
  <c r="G397" i="251"/>
  <c r="F397" i="251"/>
  <c r="E397" i="251"/>
  <c r="D397" i="251"/>
  <c r="C397" i="251"/>
  <c r="B397" i="251"/>
  <c r="G396" i="251"/>
  <c r="F396" i="251"/>
  <c r="E396" i="251"/>
  <c r="D396" i="251"/>
  <c r="C396" i="251"/>
  <c r="B396" i="251"/>
  <c r="I426" i="250"/>
  <c r="F426" i="250"/>
  <c r="E426" i="250"/>
  <c r="D426" i="250"/>
  <c r="C426" i="250"/>
  <c r="B426" i="250"/>
  <c r="G424" i="250"/>
  <c r="G423" i="250"/>
  <c r="F423" i="250"/>
  <c r="E423" i="250"/>
  <c r="D423" i="250"/>
  <c r="C423" i="250"/>
  <c r="B423" i="250"/>
  <c r="G422" i="250"/>
  <c r="F422" i="250"/>
  <c r="E422" i="250"/>
  <c r="D422" i="250"/>
  <c r="C422" i="250"/>
  <c r="B422" i="250"/>
  <c r="V399" i="249"/>
  <c r="S399" i="249"/>
  <c r="R399" i="249"/>
  <c r="Q399" i="249"/>
  <c r="P399" i="249"/>
  <c r="O399" i="249"/>
  <c r="N399" i="249"/>
  <c r="M399" i="249"/>
  <c r="L399" i="249"/>
  <c r="K399" i="249"/>
  <c r="J399" i="249"/>
  <c r="I399" i="249"/>
  <c r="H399" i="249"/>
  <c r="G399" i="249"/>
  <c r="F399" i="249"/>
  <c r="E399" i="249"/>
  <c r="D399" i="249"/>
  <c r="C399" i="249"/>
  <c r="B399" i="249"/>
  <c r="T397" i="249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T442" i="248"/>
  <c r="T441" i="248"/>
  <c r="S441" i="248"/>
  <c r="R441" i="248"/>
  <c r="Q441" i="248"/>
  <c r="P441" i="248"/>
  <c r="O441" i="248"/>
  <c r="N441" i="248"/>
  <c r="M441" i="248"/>
  <c r="L441" i="248"/>
  <c r="K441" i="248"/>
  <c r="J441" i="248"/>
  <c r="I441" i="248"/>
  <c r="H441" i="248"/>
  <c r="G441" i="248"/>
  <c r="F441" i="248"/>
  <c r="E441" i="248"/>
  <c r="D441" i="248"/>
  <c r="C441" i="248"/>
  <c r="B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I387" i="251" l="1"/>
  <c r="F387" i="251"/>
  <c r="E387" i="251"/>
  <c r="D387" i="251"/>
  <c r="C387" i="251"/>
  <c r="B387" i="251"/>
  <c r="G385" i="251"/>
  <c r="I398" i="251" s="1"/>
  <c r="J398" i="251" s="1"/>
  <c r="G384" i="251"/>
  <c r="F384" i="251"/>
  <c r="E384" i="251"/>
  <c r="D384" i="251"/>
  <c r="C384" i="251"/>
  <c r="B384" i="251"/>
  <c r="G383" i="251"/>
  <c r="F383" i="251"/>
  <c r="E383" i="251"/>
  <c r="D383" i="251"/>
  <c r="C383" i="251"/>
  <c r="B383" i="251"/>
  <c r="I413" i="250"/>
  <c r="F413" i="250"/>
  <c r="E413" i="250"/>
  <c r="D413" i="250"/>
  <c r="C413" i="250"/>
  <c r="B413" i="250"/>
  <c r="G411" i="250"/>
  <c r="G410" i="250"/>
  <c r="F410" i="250"/>
  <c r="E410" i="250"/>
  <c r="D410" i="250"/>
  <c r="C410" i="250"/>
  <c r="B410" i="250"/>
  <c r="G409" i="250"/>
  <c r="F409" i="250"/>
  <c r="E409" i="250"/>
  <c r="D409" i="250"/>
  <c r="C409" i="250"/>
  <c r="B409" i="250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V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T429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I424" i="250" l="1"/>
  <c r="J424" i="250" s="1"/>
  <c r="V397" i="249"/>
  <c r="W397" i="249" s="1"/>
  <c r="V442" i="248"/>
  <c r="W442" i="248" s="1"/>
  <c r="I374" i="251"/>
  <c r="F374" i="251"/>
  <c r="E374" i="251"/>
  <c r="D374" i="251"/>
  <c r="C374" i="251"/>
  <c r="B374" i="251"/>
  <c r="G372" i="25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85" i="251" l="1"/>
  <c r="J385" i="251" s="1"/>
  <c r="I411" i="250"/>
  <c r="J411" i="250" s="1"/>
  <c r="V384" i="249"/>
  <c r="W384" i="249" s="1"/>
  <c r="V429" i="248"/>
  <c r="W429" i="248" s="1"/>
  <c r="I361" i="251"/>
  <c r="F361" i="251"/>
  <c r="E361" i="251"/>
  <c r="D361" i="251"/>
  <c r="C361" i="251"/>
  <c r="B361" i="251"/>
  <c r="G359" i="251"/>
  <c r="I372" i="251" s="1"/>
  <c r="J372" i="251" s="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I398" i="250" s="1"/>
  <c r="J398" i="250" s="1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71" i="249" s="1"/>
  <c r="W371" i="249" s="1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V416" i="248" s="1"/>
  <c r="W416" i="248" s="1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I346" i="251" s="1"/>
  <c r="J346" i="251" s="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5" i="239"/>
  <c r="G6" i="239"/>
  <c r="H4" i="239" l="1"/>
  <c r="D6" i="239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>
  <authors>
    <author>Jbarbosa</author>
  </authors>
  <commentList>
    <comment ref="A368" authorId="0">
      <text>
        <r>
          <rPr>
            <b/>
            <sz val="9"/>
            <color indexed="81"/>
            <rFont val="Tahoma"/>
            <family val="2"/>
          </rPr>
          <t>Jbarbosa:</t>
        </r>
        <r>
          <rPr>
            <sz val="9"/>
            <color indexed="81"/>
            <rFont val="Tahoma"/>
            <family val="2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<sst xmlns="http://schemas.openxmlformats.org/spreadsheetml/2006/main" count="2938" uniqueCount="152">
  <si>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</si>
  <si>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</si>
  <si>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</si>
  <si>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</si>
  <si>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</si>
  <si>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</si>
  <si>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</si>
  <si>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</si>
  <si>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</si>
  <si>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</si>
  <si>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</si>
  <si>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</si>
  <si>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</si>
  <si>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</si>
  <si>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</si>
  <si>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</si>
  <si>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</si>
  <si>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</si>
  <si>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</si>
  <si>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</si>
  <si>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</si>
  <si>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</si>
  <si>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</si>
  <si>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</si>
  <si>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</si>
  <si>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</si>
  <si>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</si>
  <si>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</si>
  <si>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</si>
  <si>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</si>
  <si>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</si>
  <si>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</si>
  <si>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</si>
  <si>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</si>
  <si>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</si>
  <si>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</si>
  <si>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</si>
  <si>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</si>
  <si>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</si>
  <si>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</si>
  <si>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</si>
  <si>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</si>
  <si>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</si>
  <si>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</si>
  <si>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</si>
  <si>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</si>
  <si>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</si>
  <si>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</si>
  <si>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</si>
  <si>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</si>
  <si>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</si>
  <si>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</si>
  <si>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</si>
  <si>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</si>
  <si>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</si>
  <si>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</si>
  <si>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</si>
  <si>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</si>
  <si>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</si>
  <si>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</si>
  <si>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</si>
  <si>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</si>
  <si>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</si>
  <si>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</si>
  <si>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</si>
  <si>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</si>
  <si>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</si>
  <si>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</si>
  <si>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</si>
  <si>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</si>
  <si>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</si>
  <si>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</si>
  <si>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</si>
  <si>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</si>
  <si>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</si>
  <si>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</si>
  <si>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</si>
  <si>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</si>
  <si>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</si>
  <si>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</si>
  <si>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</si>
  <si>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</si>
  <si>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</si>
  <si>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</si>
  <si>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</si>
  <si>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</si>
  <si>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</si>
  <si>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</si>
  <si>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</si>
  <si>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</si>
  <si>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</si>
  <si>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</si>
  <si>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</si>
  <si>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</si>
  <si>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</si>
  <si>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</si>
  <si>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</si>
  <si>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</si>
  <si>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</si>
  <si>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</si>
  <si>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</si>
  <si>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</si>
  <si>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</si>
  <si>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</si>
  <si>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</si>
  <si>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</si>
  <si>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</si>
  <si>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</si>
  <si>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</si>
  <si>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</si>
  <si>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</si>
  <si>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</si>
  <si>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</si>
  <si>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</si>
  <si>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</si>
  <si>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</si>
  <si>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</si>
  <si>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</si>
  <si>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</si>
  <si>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</si>
  <si>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</si>
  <si>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</si>
  <si>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</si>
  <si>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</si>
  <si>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</si>
  <si>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</si>
  <si>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</si>
  <si>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</si>
  <si>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</si>
  <si>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</si>
  <si>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</si>
  <si>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</si>
  <si>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</si>
  <si>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</si>
  <si>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</si>
  <si>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</si>
  <si>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</si>
  <si>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</si>
  <si>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</si>
  <si>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</si>
  <si>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</si>
  <si>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</si>
  <si>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</si>
  <si>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</si>
  <si>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</si>
  <si>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</si>
  <si>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</si>
  <si>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</si>
  <si>
    <t>Semana 29</t>
  </si>
  <si>
    <t>Semana 30</t>
  </si>
  <si>
    <t>Semana 31</t>
  </si>
  <si>
    <t>Semana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</si>
</sst>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0.0%"/>
    <numFmt numFmtId="167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7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02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17" xfId="3" applyNumberFormat="1" applyFont="1" applyBorder="1" applyAlignment="1">
      <alignment horizontal="center" vertical="center"/>
    </xf>
    <xf numFmtId="166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6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5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5" fontId="29" fillId="0" borderId="20" xfId="0" applyNumberFormat="1" applyFont="1" applyBorder="1" applyAlignment="1">
      <alignment horizontal="center" vertical="center"/>
    </xf>
    <xf numFmtId="165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1" fillId="3" borderId="5" xfId="0" applyNumberFormat="1" applyFont="1" applyFill="1" applyBorder="1" applyAlignment="1">
      <alignment horizontal="center" vertical="center"/>
    </xf>
    <xf numFmtId="165" fontId="1" fillId="3" borderId="8" xfId="0" applyNumberFormat="1" applyFont="1" applyFill="1" applyBorder="1" applyAlignment="1">
      <alignment horizontal="center" vertical="center"/>
    </xf>
    <xf numFmtId="165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5" fontId="1" fillId="0" borderId="3" xfId="0" applyNumberFormat="1" applyFont="1" applyFill="1" applyBorder="1" applyAlignment="1">
      <alignment horizontal="center" vertical="center"/>
    </xf>
    <xf numFmtId="165" fontId="1" fillId="0" borderId="13" xfId="0" applyNumberFormat="1" applyFont="1" applyFill="1" applyBorder="1" applyAlignment="1">
      <alignment horizontal="center" vertical="center"/>
    </xf>
    <xf numFmtId="165" fontId="1" fillId="0" borderId="54" xfId="0" applyNumberFormat="1" applyFont="1" applyFill="1" applyBorder="1" applyAlignment="1">
      <alignment horizontal="center" vertical="center"/>
    </xf>
    <xf numFmtId="165" fontId="1" fillId="0" borderId="64" xfId="0" applyNumberFormat="1" applyFont="1" applyFill="1" applyBorder="1" applyAlignment="1">
      <alignment horizontal="center" vertical="center"/>
    </xf>
    <xf numFmtId="165" fontId="1" fillId="0" borderId="43" xfId="0" applyNumberFormat="1" applyFont="1" applyFill="1" applyBorder="1" applyAlignment="1">
      <alignment horizontal="center" vertical="center"/>
    </xf>
    <xf numFmtId="165" fontId="1" fillId="0" borderId="6" xfId="0" applyNumberFormat="1" applyFont="1" applyFill="1" applyBorder="1" applyAlignment="1">
      <alignment horizontal="center" vertical="center"/>
    </xf>
    <xf numFmtId="165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10" xfId="491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5552"/>
        <c:axId val="189577088"/>
      </c:barChart>
      <c:catAx>
        <c:axId val="1895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77088"/>
        <c:crosses val="autoZero"/>
        <c:auto val="1"/>
        <c:lblAlgn val="ctr"/>
        <c:lblOffset val="100"/>
        <c:noMultiLvlLbl val="0"/>
      </c:catAx>
      <c:valAx>
        <c:axId val="189577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75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48704"/>
        <c:axId val="191050496"/>
      </c:barChart>
      <c:catAx>
        <c:axId val="1910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50496"/>
        <c:crosses val="autoZero"/>
        <c:auto val="1"/>
        <c:lblAlgn val="ctr"/>
        <c:lblOffset val="100"/>
        <c:noMultiLvlLbl val="0"/>
      </c:catAx>
      <c:valAx>
        <c:axId val="19105049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48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92608"/>
        <c:axId val="191094144"/>
      </c:lineChart>
      <c:catAx>
        <c:axId val="1910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94144"/>
        <c:crosses val="autoZero"/>
        <c:auto val="1"/>
        <c:lblAlgn val="ctr"/>
        <c:lblOffset val="100"/>
        <c:noMultiLvlLbl val="0"/>
      </c:catAx>
      <c:valAx>
        <c:axId val="1910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92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32800"/>
        <c:axId val="191134336"/>
      </c:lineChart>
      <c:catAx>
        <c:axId val="1911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34336"/>
        <c:crosses val="autoZero"/>
        <c:auto val="1"/>
        <c:lblAlgn val="ctr"/>
        <c:lblOffset val="100"/>
        <c:noMultiLvlLbl val="0"/>
      </c:catAx>
      <c:valAx>
        <c:axId val="191134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32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56192"/>
        <c:axId val="190857984"/>
      </c:lineChart>
      <c:catAx>
        <c:axId val="1908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57984"/>
        <c:crosses val="autoZero"/>
        <c:auto val="1"/>
        <c:lblAlgn val="ctr"/>
        <c:lblOffset val="100"/>
        <c:noMultiLvlLbl val="0"/>
      </c:catAx>
      <c:valAx>
        <c:axId val="1908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56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85088"/>
        <c:axId val="190586880"/>
      </c:lineChart>
      <c:catAx>
        <c:axId val="1905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86880"/>
        <c:crosses val="autoZero"/>
        <c:auto val="1"/>
        <c:lblAlgn val="ctr"/>
        <c:lblOffset val="100"/>
        <c:noMultiLvlLbl val="0"/>
      </c:catAx>
      <c:valAx>
        <c:axId val="1905868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5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1952"/>
        <c:axId val="190640128"/>
      </c:barChart>
      <c:catAx>
        <c:axId val="1906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40128"/>
        <c:crosses val="autoZero"/>
        <c:auto val="1"/>
        <c:lblAlgn val="ctr"/>
        <c:lblOffset val="100"/>
        <c:noMultiLvlLbl val="0"/>
      </c:catAx>
      <c:valAx>
        <c:axId val="1906401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21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32928"/>
        <c:axId val="190738816"/>
      </c:lineChart>
      <c:catAx>
        <c:axId val="1907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38816"/>
        <c:crosses val="autoZero"/>
        <c:auto val="1"/>
        <c:lblAlgn val="ctr"/>
        <c:lblOffset val="100"/>
        <c:noMultiLvlLbl val="0"/>
      </c:catAx>
      <c:valAx>
        <c:axId val="1907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65312"/>
        <c:axId val="190767104"/>
      </c:lineChart>
      <c:catAx>
        <c:axId val="1907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67104"/>
        <c:crosses val="autoZero"/>
        <c:auto val="1"/>
        <c:lblAlgn val="ctr"/>
        <c:lblOffset val="100"/>
        <c:noMultiLvlLbl val="0"/>
      </c:catAx>
      <c:valAx>
        <c:axId val="1907671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65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92064"/>
        <c:axId val="191193856"/>
      </c:barChart>
      <c:catAx>
        <c:axId val="1911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93856"/>
        <c:crosses val="autoZero"/>
        <c:auto val="1"/>
        <c:lblAlgn val="ctr"/>
        <c:lblOffset val="100"/>
        <c:noMultiLvlLbl val="0"/>
      </c:catAx>
      <c:valAx>
        <c:axId val="1911938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92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21760"/>
        <c:axId val="191223296"/>
      </c:lineChart>
      <c:catAx>
        <c:axId val="1912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23296"/>
        <c:crosses val="autoZero"/>
        <c:auto val="1"/>
        <c:lblAlgn val="ctr"/>
        <c:lblOffset val="100"/>
        <c:noMultiLvlLbl val="0"/>
      </c:catAx>
      <c:valAx>
        <c:axId val="1912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21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34016"/>
        <c:axId val="190939904"/>
      </c:lineChart>
      <c:catAx>
        <c:axId val="1909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39904"/>
        <c:crosses val="autoZero"/>
        <c:auto val="1"/>
        <c:lblAlgn val="ctr"/>
        <c:lblOffset val="100"/>
        <c:noMultiLvlLbl val="0"/>
      </c:catAx>
      <c:valAx>
        <c:axId val="190939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34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65" t="s">
        <v>18</v>
      </c>
      <c r="C4" s="566"/>
      <c r="D4" s="566"/>
      <c r="E4" s="566"/>
      <c r="F4" s="566"/>
      <c r="G4" s="566"/>
      <c r="H4" s="566"/>
      <c r="I4" s="566"/>
      <c r="J4" s="567"/>
      <c r="K4" s="565" t="s">
        <v>21</v>
      </c>
      <c r="L4" s="566"/>
      <c r="M4" s="566"/>
      <c r="N4" s="566"/>
      <c r="O4" s="566"/>
      <c r="P4" s="566"/>
      <c r="Q4" s="566"/>
      <c r="R4" s="566"/>
      <c r="S4" s="566"/>
      <c r="T4" s="567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65" t="s">
        <v>23</v>
      </c>
      <c r="C17" s="566"/>
      <c r="D17" s="566"/>
      <c r="E17" s="566"/>
      <c r="F17" s="567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W426"/>
  <sheetViews>
    <sheetView showGridLines="0" topLeftCell="A392" zoomScale="73" zoomScaleNormal="73" workbookViewId="0">
      <selection activeCell="B417" sqref="B417:T417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70" t="s">
        <v>53</v>
      </c>
      <c r="C9" s="571"/>
      <c r="D9" s="571"/>
      <c r="E9" s="571"/>
      <c r="F9" s="572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70" t="s">
        <v>53</v>
      </c>
      <c r="C22" s="571"/>
      <c r="D22" s="571"/>
      <c r="E22" s="571"/>
      <c r="F22" s="572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570" t="s">
        <v>53</v>
      </c>
      <c r="C35" s="571"/>
      <c r="D35" s="571"/>
      <c r="E35" s="571"/>
      <c r="F35" s="572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70" t="s">
        <v>53</v>
      </c>
      <c r="C48" s="571"/>
      <c r="D48" s="571"/>
      <c r="E48" s="571"/>
      <c r="F48" s="572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570" t="s">
        <v>53</v>
      </c>
      <c r="C61" s="571"/>
      <c r="D61" s="571"/>
      <c r="E61" s="571"/>
      <c r="F61" s="572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570" t="s">
        <v>53</v>
      </c>
      <c r="C74" s="571"/>
      <c r="D74" s="571"/>
      <c r="E74" s="571"/>
      <c r="F74" s="572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570" t="s">
        <v>53</v>
      </c>
      <c r="C87" s="571"/>
      <c r="D87" s="571"/>
      <c r="E87" s="571"/>
      <c r="F87" s="572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570" t="s">
        <v>53</v>
      </c>
      <c r="C100" s="571"/>
      <c r="D100" s="571"/>
      <c r="E100" s="571"/>
      <c r="F100" s="572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570" t="s">
        <v>53</v>
      </c>
      <c r="C114" s="571"/>
      <c r="D114" s="571"/>
      <c r="E114" s="571"/>
      <c r="F114" s="572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70" t="s">
        <v>53</v>
      </c>
      <c r="C127" s="571"/>
      <c r="D127" s="571"/>
      <c r="E127" s="571"/>
      <c r="F127" s="572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570" t="s">
        <v>53</v>
      </c>
      <c r="C140" s="571"/>
      <c r="D140" s="571"/>
      <c r="E140" s="571"/>
      <c r="F140" s="572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70" t="s">
        <v>53</v>
      </c>
      <c r="C153" s="571"/>
      <c r="D153" s="571"/>
      <c r="E153" s="571"/>
      <c r="F153" s="572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70" t="s">
        <v>53</v>
      </c>
      <c r="C166" s="571"/>
      <c r="D166" s="571"/>
      <c r="E166" s="571"/>
      <c r="F166" s="572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570" t="s">
        <v>53</v>
      </c>
      <c r="C179" s="571"/>
      <c r="D179" s="571"/>
      <c r="E179" s="571"/>
      <c r="F179" s="572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570" t="s">
        <v>53</v>
      </c>
      <c r="C192" s="571"/>
      <c r="D192" s="571"/>
      <c r="E192" s="571"/>
      <c r="F192" s="572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570" t="s">
        <v>53</v>
      </c>
      <c r="C205" s="571"/>
      <c r="D205" s="571"/>
      <c r="E205" s="571"/>
      <c r="F205" s="572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570" t="s">
        <v>53</v>
      </c>
      <c r="C218" s="571"/>
      <c r="D218" s="571"/>
      <c r="E218" s="571"/>
      <c r="F218" s="572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570" t="s">
        <v>53</v>
      </c>
      <c r="C231" s="571"/>
      <c r="D231" s="571"/>
      <c r="E231" s="571"/>
      <c r="F231" s="572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570" t="s">
        <v>53</v>
      </c>
      <c r="C244" s="571"/>
      <c r="D244" s="571"/>
      <c r="E244" s="571"/>
      <c r="F244" s="572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570" t="s">
        <v>53</v>
      </c>
      <c r="C257" s="571"/>
      <c r="D257" s="571"/>
      <c r="E257" s="571"/>
      <c r="F257" s="572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570" t="s">
        <v>53</v>
      </c>
      <c r="C270" s="571"/>
      <c r="D270" s="571"/>
      <c r="E270" s="571"/>
      <c r="F270" s="572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570" t="s">
        <v>53</v>
      </c>
      <c r="C283" s="571"/>
      <c r="D283" s="571"/>
      <c r="E283" s="571"/>
      <c r="F283" s="572"/>
      <c r="G283" s="348" t="s">
        <v>0</v>
      </c>
      <c r="K283" s="601" t="s">
        <v>120</v>
      </c>
      <c r="L283" s="601"/>
      <c r="M283" s="601"/>
      <c r="N283" s="601"/>
      <c r="O283" s="601"/>
      <c r="P283" s="601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601"/>
      <c r="L284" s="601"/>
      <c r="M284" s="601"/>
      <c r="N284" s="601"/>
      <c r="O284" s="601"/>
      <c r="P284" s="601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570" t="s">
        <v>53</v>
      </c>
      <c r="C297" s="571"/>
      <c r="D297" s="571"/>
      <c r="E297" s="571"/>
      <c r="F297" s="572"/>
      <c r="G297" s="570" t="s">
        <v>68</v>
      </c>
      <c r="H297" s="571"/>
      <c r="I297" s="571"/>
      <c r="J297" s="571"/>
      <c r="K297" s="572"/>
      <c r="L297" s="570" t="s">
        <v>63</v>
      </c>
      <c r="M297" s="571"/>
      <c r="N297" s="571"/>
      <c r="O297" s="572"/>
      <c r="P297" s="570" t="s">
        <v>64</v>
      </c>
      <c r="Q297" s="571"/>
      <c r="R297" s="571"/>
      <c r="S297" s="572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570" t="s">
        <v>53</v>
      </c>
      <c r="C311" s="571"/>
      <c r="D311" s="571"/>
      <c r="E311" s="571"/>
      <c r="F311" s="572"/>
      <c r="G311" s="570" t="s">
        <v>68</v>
      </c>
      <c r="H311" s="571"/>
      <c r="I311" s="571"/>
      <c r="J311" s="571"/>
      <c r="K311" s="572"/>
      <c r="L311" s="570" t="s">
        <v>63</v>
      </c>
      <c r="M311" s="571"/>
      <c r="N311" s="571"/>
      <c r="O311" s="572"/>
      <c r="P311" s="570" t="s">
        <v>64</v>
      </c>
      <c r="Q311" s="571"/>
      <c r="R311" s="571"/>
      <c r="S311" s="572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570" t="s">
        <v>53</v>
      </c>
      <c r="C324" s="571"/>
      <c r="D324" s="571"/>
      <c r="E324" s="571"/>
      <c r="F324" s="572"/>
      <c r="G324" s="570" t="s">
        <v>68</v>
      </c>
      <c r="H324" s="571"/>
      <c r="I324" s="571"/>
      <c r="J324" s="571"/>
      <c r="K324" s="572"/>
      <c r="L324" s="570" t="s">
        <v>63</v>
      </c>
      <c r="M324" s="571"/>
      <c r="N324" s="571"/>
      <c r="O324" s="572"/>
      <c r="P324" s="570" t="s">
        <v>64</v>
      </c>
      <c r="Q324" s="571"/>
      <c r="R324" s="571"/>
      <c r="S324" s="572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570" t="s">
        <v>53</v>
      </c>
      <c r="C337" s="571"/>
      <c r="D337" s="571"/>
      <c r="E337" s="571"/>
      <c r="F337" s="572"/>
      <c r="G337" s="570" t="s">
        <v>68</v>
      </c>
      <c r="H337" s="571"/>
      <c r="I337" s="571"/>
      <c r="J337" s="571"/>
      <c r="K337" s="572"/>
      <c r="L337" s="570" t="s">
        <v>63</v>
      </c>
      <c r="M337" s="571"/>
      <c r="N337" s="571"/>
      <c r="O337" s="572"/>
      <c r="P337" s="570" t="s">
        <v>64</v>
      </c>
      <c r="Q337" s="571"/>
      <c r="R337" s="571"/>
      <c r="S337" s="572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570" t="s">
        <v>53</v>
      </c>
      <c r="C350" s="571"/>
      <c r="D350" s="571"/>
      <c r="E350" s="571"/>
      <c r="F350" s="572"/>
      <c r="G350" s="570" t="s">
        <v>68</v>
      </c>
      <c r="H350" s="571"/>
      <c r="I350" s="571"/>
      <c r="J350" s="571"/>
      <c r="K350" s="572"/>
      <c r="L350" s="570" t="s">
        <v>63</v>
      </c>
      <c r="M350" s="571"/>
      <c r="N350" s="571"/>
      <c r="O350" s="572"/>
      <c r="P350" s="570" t="s">
        <v>64</v>
      </c>
      <c r="Q350" s="571"/>
      <c r="R350" s="571"/>
      <c r="S350" s="572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570" t="s">
        <v>53</v>
      </c>
      <c r="C363" s="571"/>
      <c r="D363" s="571"/>
      <c r="E363" s="571"/>
      <c r="F363" s="572"/>
      <c r="G363" s="570" t="s">
        <v>68</v>
      </c>
      <c r="H363" s="571"/>
      <c r="I363" s="571"/>
      <c r="J363" s="571"/>
      <c r="K363" s="572"/>
      <c r="L363" s="570" t="s">
        <v>63</v>
      </c>
      <c r="M363" s="571"/>
      <c r="N363" s="571"/>
      <c r="O363" s="572"/>
      <c r="P363" s="570" t="s">
        <v>64</v>
      </c>
      <c r="Q363" s="571"/>
      <c r="R363" s="571"/>
      <c r="S363" s="572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  <row r="375" spans="1:23" ht="13.5" thickBot="1" x14ac:dyDescent="0.25"/>
    <row r="376" spans="1:23" s="554" customFormat="1" ht="13.5" thickBot="1" x14ac:dyDescent="0.25">
      <c r="A376" s="254" t="s">
        <v>148</v>
      </c>
      <c r="B376" s="570" t="s">
        <v>53</v>
      </c>
      <c r="C376" s="571"/>
      <c r="D376" s="571"/>
      <c r="E376" s="571"/>
      <c r="F376" s="572"/>
      <c r="G376" s="570" t="s">
        <v>68</v>
      </c>
      <c r="H376" s="571"/>
      <c r="I376" s="571"/>
      <c r="J376" s="571"/>
      <c r="K376" s="572"/>
      <c r="L376" s="570" t="s">
        <v>63</v>
      </c>
      <c r="M376" s="571"/>
      <c r="N376" s="571"/>
      <c r="O376" s="572"/>
      <c r="P376" s="570" t="s">
        <v>64</v>
      </c>
      <c r="Q376" s="571"/>
      <c r="R376" s="571"/>
      <c r="S376" s="572"/>
      <c r="T376" s="316" t="s">
        <v>55</v>
      </c>
    </row>
    <row r="377" spans="1:23" s="554" customFormat="1" x14ac:dyDescent="0.2">
      <c r="A377" s="255" t="s">
        <v>54</v>
      </c>
      <c r="B377" s="349">
        <v>1</v>
      </c>
      <c r="C377" s="260">
        <v>2</v>
      </c>
      <c r="D377" s="403" t="s">
        <v>129</v>
      </c>
      <c r="E377" s="403">
        <v>4</v>
      </c>
      <c r="F377" s="350">
        <v>5</v>
      </c>
      <c r="G377" s="349">
        <v>1</v>
      </c>
      <c r="H377" s="260">
        <v>2</v>
      </c>
      <c r="I377" s="403" t="s">
        <v>129</v>
      </c>
      <c r="J377" s="403">
        <v>4</v>
      </c>
      <c r="K377" s="350">
        <v>5</v>
      </c>
      <c r="L377" s="349">
        <v>1</v>
      </c>
      <c r="M377" s="260" t="s">
        <v>134</v>
      </c>
      <c r="N377" s="260">
        <v>3</v>
      </c>
      <c r="O377" s="350">
        <v>4</v>
      </c>
      <c r="P377" s="259">
        <v>1</v>
      </c>
      <c r="Q377" s="259" t="s">
        <v>134</v>
      </c>
      <c r="R377" s="259">
        <v>3</v>
      </c>
      <c r="S377" s="259">
        <v>4</v>
      </c>
      <c r="T377" s="315"/>
    </row>
    <row r="378" spans="1:23" s="554" customFormat="1" x14ac:dyDescent="0.2">
      <c r="A378" s="265" t="s">
        <v>3</v>
      </c>
      <c r="B378" s="266">
        <v>4120</v>
      </c>
      <c r="C378" s="267">
        <v>4120</v>
      </c>
      <c r="D378" s="389">
        <v>4120</v>
      </c>
      <c r="E378" s="389">
        <v>4120</v>
      </c>
      <c r="F378" s="268">
        <v>4120</v>
      </c>
      <c r="G378" s="269">
        <v>4120</v>
      </c>
      <c r="H378" s="267">
        <v>4120</v>
      </c>
      <c r="I378" s="267">
        <v>4120</v>
      </c>
      <c r="J378" s="267">
        <v>4120</v>
      </c>
      <c r="K378" s="267">
        <v>4120</v>
      </c>
      <c r="L378" s="266">
        <v>4120</v>
      </c>
      <c r="M378" s="267">
        <v>4120</v>
      </c>
      <c r="N378" s="267">
        <v>4120</v>
      </c>
      <c r="O378" s="268">
        <v>4120</v>
      </c>
      <c r="P378" s="269">
        <v>4120</v>
      </c>
      <c r="Q378" s="267">
        <v>4120</v>
      </c>
      <c r="R378" s="267">
        <v>4120</v>
      </c>
      <c r="S378" s="267">
        <v>4120</v>
      </c>
      <c r="T378" s="270">
        <v>4120</v>
      </c>
    </row>
    <row r="379" spans="1:23" s="554" customFormat="1" x14ac:dyDescent="0.2">
      <c r="A379" s="271" t="s">
        <v>6</v>
      </c>
      <c r="B379" s="272">
        <v>4198.666666666667</v>
      </c>
      <c r="C379" s="273">
        <v>4420.666666666667</v>
      </c>
      <c r="D379" s="330">
        <v>4192</v>
      </c>
      <c r="E379" s="330">
        <v>4287.333333333333</v>
      </c>
      <c r="F379" s="274">
        <v>4362</v>
      </c>
      <c r="G379" s="275">
        <v>4232</v>
      </c>
      <c r="H379" s="273">
        <v>4208</v>
      </c>
      <c r="I379" s="273">
        <v>4286</v>
      </c>
      <c r="J379" s="273">
        <v>4230.666666666667</v>
      </c>
      <c r="K379" s="273">
        <v>4408.666666666667</v>
      </c>
      <c r="L379" s="272">
        <v>4132.666666666667</v>
      </c>
      <c r="M379" s="273">
        <v>4006.6666666666665</v>
      </c>
      <c r="N379" s="273">
        <v>4284</v>
      </c>
      <c r="O379" s="274">
        <v>4372</v>
      </c>
      <c r="P379" s="275">
        <v>4126.666666666667</v>
      </c>
      <c r="Q379" s="275">
        <v>4330</v>
      </c>
      <c r="R379" s="275">
        <v>4228.125</v>
      </c>
      <c r="S379" s="275">
        <v>4206.666666666667</v>
      </c>
      <c r="T379" s="276">
        <v>4257.6724137931033</v>
      </c>
    </row>
    <row r="380" spans="1:23" s="554" customFormat="1" x14ac:dyDescent="0.2">
      <c r="A380" s="255" t="s">
        <v>7</v>
      </c>
      <c r="B380" s="277">
        <v>100</v>
      </c>
      <c r="C380" s="278">
        <v>93.333333333333329</v>
      </c>
      <c r="D380" s="333">
        <v>80</v>
      </c>
      <c r="E380" s="333">
        <v>100</v>
      </c>
      <c r="F380" s="279">
        <v>100</v>
      </c>
      <c r="G380" s="280">
        <v>100</v>
      </c>
      <c r="H380" s="278">
        <v>100</v>
      </c>
      <c r="I380" s="278">
        <v>80</v>
      </c>
      <c r="J380" s="278">
        <v>100</v>
      </c>
      <c r="K380" s="278">
        <v>93.333333333333329</v>
      </c>
      <c r="L380" s="277">
        <v>93.333333333333329</v>
      </c>
      <c r="M380" s="278">
        <v>100</v>
      </c>
      <c r="N380" s="278">
        <v>100</v>
      </c>
      <c r="O380" s="279">
        <v>100</v>
      </c>
      <c r="P380" s="280">
        <v>80</v>
      </c>
      <c r="Q380" s="280">
        <v>100</v>
      </c>
      <c r="R380" s="280">
        <v>87.5</v>
      </c>
      <c r="S380" s="280">
        <v>80</v>
      </c>
      <c r="T380" s="281">
        <v>93.534482758620683</v>
      </c>
    </row>
    <row r="381" spans="1:23" s="554" customFormat="1" x14ac:dyDescent="0.2">
      <c r="A381" s="255" t="s">
        <v>8</v>
      </c>
      <c r="B381" s="282">
        <v>5.3961102637268173E-2</v>
      </c>
      <c r="C381" s="283">
        <v>5.3788375280939091E-2</v>
      </c>
      <c r="D381" s="336">
        <v>5.791206545054299E-2</v>
      </c>
      <c r="E381" s="336">
        <v>4.4398084208515112E-2</v>
      </c>
      <c r="F381" s="284">
        <v>6.2572112275954078E-2</v>
      </c>
      <c r="G381" s="285">
        <v>2.8239629288338449E-2</v>
      </c>
      <c r="H381" s="283">
        <v>3.983332098813111E-2</v>
      </c>
      <c r="I381" s="283">
        <v>6.2459478793288392E-2</v>
      </c>
      <c r="J381" s="283">
        <v>5.2460984427168005E-2</v>
      </c>
      <c r="K381" s="283">
        <v>4.4044488320901541E-2</v>
      </c>
      <c r="L381" s="282">
        <v>5.2714665631231464E-2</v>
      </c>
      <c r="M381" s="283">
        <v>2.116155963723157E-2</v>
      </c>
      <c r="N381" s="283">
        <v>4.9427702668047302E-2</v>
      </c>
      <c r="O381" s="284">
        <v>3.0836778675851269E-2</v>
      </c>
      <c r="P381" s="285">
        <v>6.2019552328336468E-2</v>
      </c>
      <c r="Q381" s="285">
        <v>4.1519085550566708E-2</v>
      </c>
      <c r="R381" s="285">
        <v>7.1538454216504718E-2</v>
      </c>
      <c r="S381" s="285">
        <v>6.487952294915629E-2</v>
      </c>
      <c r="T381" s="286">
        <v>5.6668668201026368E-2</v>
      </c>
    </row>
    <row r="382" spans="1:23" s="554" customFormat="1" x14ac:dyDescent="0.2">
      <c r="A382" s="271" t="s">
        <v>1</v>
      </c>
      <c r="B382" s="287">
        <f>B379/B378*100-100</f>
        <v>1.9093851132686126</v>
      </c>
      <c r="C382" s="288">
        <f t="shared" ref="C382:G382" si="84">C379/C378*100-100</f>
        <v>7.2977346278317157</v>
      </c>
      <c r="D382" s="288">
        <f t="shared" si="84"/>
        <v>1.7475728155339709</v>
      </c>
      <c r="E382" s="288">
        <f t="shared" si="84"/>
        <v>4.0614886731391522</v>
      </c>
      <c r="F382" s="289">
        <f t="shared" si="84"/>
        <v>5.8737864077669855</v>
      </c>
      <c r="G382" s="290">
        <f t="shared" si="84"/>
        <v>2.7184466019417357</v>
      </c>
      <c r="H382" s="288">
        <f>H379/H378*100-100</f>
        <v>2.1359223300970882</v>
      </c>
      <c r="I382" s="288">
        <f t="shared" ref="I382:K382" si="85">I379/I378*100-100</f>
        <v>4.0291262135922352</v>
      </c>
      <c r="J382" s="288">
        <f t="shared" si="85"/>
        <v>2.686084142394833</v>
      </c>
      <c r="K382" s="288">
        <f t="shared" si="85"/>
        <v>7.0064724919093919</v>
      </c>
      <c r="L382" s="287">
        <f>L379/L378*100-100</f>
        <v>0.30744336569578934</v>
      </c>
      <c r="M382" s="288">
        <f t="shared" ref="M382:T382" si="86">M379/M378*100-100</f>
        <v>-2.7508090614886811</v>
      </c>
      <c r="N382" s="288">
        <f t="shared" si="86"/>
        <v>3.9805825242718527</v>
      </c>
      <c r="O382" s="289">
        <f t="shared" si="86"/>
        <v>6.1165048543689409</v>
      </c>
      <c r="P382" s="290">
        <f t="shared" si="86"/>
        <v>0.16181229773464167</v>
      </c>
      <c r="Q382" s="288">
        <f t="shared" si="86"/>
        <v>5.0970873786407793</v>
      </c>
      <c r="R382" s="288">
        <f t="shared" si="86"/>
        <v>2.6243932038834998</v>
      </c>
      <c r="S382" s="288">
        <f t="shared" si="86"/>
        <v>2.1035598705501712</v>
      </c>
      <c r="T382" s="291">
        <f t="shared" si="86"/>
        <v>3.3415634415801918</v>
      </c>
    </row>
    <row r="383" spans="1:23" s="554" customFormat="1" ht="13.5" thickBot="1" x14ac:dyDescent="0.25">
      <c r="A383" s="292" t="s">
        <v>27</v>
      </c>
      <c r="B383" s="484">
        <f t="shared" ref="B383:T383" si="87">B379-B366</f>
        <v>104.66666666666697</v>
      </c>
      <c r="C383" s="485">
        <f t="shared" si="87"/>
        <v>311.33333333333394</v>
      </c>
      <c r="D383" s="485">
        <f t="shared" si="87"/>
        <v>132</v>
      </c>
      <c r="E383" s="485">
        <f t="shared" si="87"/>
        <v>186</v>
      </c>
      <c r="F383" s="486">
        <f t="shared" si="87"/>
        <v>-69.33333333333303</v>
      </c>
      <c r="G383" s="487">
        <f t="shared" si="87"/>
        <v>34.66666666666697</v>
      </c>
      <c r="H383" s="485">
        <f t="shared" si="87"/>
        <v>-20.66666666666697</v>
      </c>
      <c r="I383" s="485">
        <f t="shared" si="87"/>
        <v>228</v>
      </c>
      <c r="J383" s="485">
        <f t="shared" si="87"/>
        <v>26</v>
      </c>
      <c r="K383" s="485">
        <f t="shared" si="87"/>
        <v>129.33333333333394</v>
      </c>
      <c r="L383" s="484">
        <f t="shared" si="87"/>
        <v>96.41666666666697</v>
      </c>
      <c r="M383" s="485">
        <f t="shared" si="87"/>
        <v>1.6666666666665151</v>
      </c>
      <c r="N383" s="485">
        <f t="shared" si="87"/>
        <v>54</v>
      </c>
      <c r="O383" s="486">
        <f t="shared" si="87"/>
        <v>159.5</v>
      </c>
      <c r="P383" s="488">
        <f t="shared" si="87"/>
        <v>72.66666666666697</v>
      </c>
      <c r="Q383" s="489">
        <f t="shared" si="87"/>
        <v>46.66666666666697</v>
      </c>
      <c r="R383" s="489">
        <f t="shared" si="87"/>
        <v>-77.875</v>
      </c>
      <c r="S383" s="489">
        <f t="shared" si="87"/>
        <v>107.29166666666697</v>
      </c>
      <c r="T383" s="490">
        <f t="shared" si="87"/>
        <v>80.025354969573527</v>
      </c>
    </row>
    <row r="384" spans="1:23" s="554" customFormat="1" x14ac:dyDescent="0.2">
      <c r="A384" s="299" t="s">
        <v>51</v>
      </c>
      <c r="B384" s="300">
        <v>65</v>
      </c>
      <c r="C384" s="301">
        <v>61</v>
      </c>
      <c r="D384" s="301">
        <v>14</v>
      </c>
      <c r="E384" s="390">
        <v>63</v>
      </c>
      <c r="F384" s="302">
        <v>72</v>
      </c>
      <c r="G384" s="303">
        <v>61</v>
      </c>
      <c r="H384" s="301">
        <v>65</v>
      </c>
      <c r="I384" s="301">
        <v>15</v>
      </c>
      <c r="J384" s="301">
        <v>65</v>
      </c>
      <c r="K384" s="301">
        <v>73</v>
      </c>
      <c r="L384" s="300">
        <v>76</v>
      </c>
      <c r="M384" s="301">
        <v>14</v>
      </c>
      <c r="N384" s="301">
        <v>76</v>
      </c>
      <c r="O384" s="302">
        <v>74</v>
      </c>
      <c r="P384" s="303">
        <v>74</v>
      </c>
      <c r="Q384" s="303">
        <v>15</v>
      </c>
      <c r="R384" s="303">
        <v>74</v>
      </c>
      <c r="S384" s="303">
        <v>74</v>
      </c>
      <c r="T384" s="304">
        <f>SUM(B384:S384)</f>
        <v>1031</v>
      </c>
      <c r="U384" s="228" t="s">
        <v>56</v>
      </c>
      <c r="V384" s="305">
        <f>T371-T384</f>
        <v>4</v>
      </c>
      <c r="W384" s="306">
        <f>V384/T371</f>
        <v>3.8647342995169081E-3</v>
      </c>
    </row>
    <row r="385" spans="1:23" s="554" customFormat="1" x14ac:dyDescent="0.2">
      <c r="A385" s="307" t="s">
        <v>28</v>
      </c>
      <c r="B385" s="246">
        <v>147</v>
      </c>
      <c r="C385" s="244">
        <v>147</v>
      </c>
      <c r="D385" s="244">
        <v>147</v>
      </c>
      <c r="E385" s="424">
        <v>145.5</v>
      </c>
      <c r="F385" s="247">
        <v>144.5</v>
      </c>
      <c r="G385" s="248">
        <v>147</v>
      </c>
      <c r="H385" s="244">
        <v>145.5</v>
      </c>
      <c r="I385" s="244">
        <v>147</v>
      </c>
      <c r="J385" s="244">
        <v>145</v>
      </c>
      <c r="K385" s="244">
        <v>145</v>
      </c>
      <c r="L385" s="246">
        <v>147</v>
      </c>
      <c r="M385" s="244">
        <v>147</v>
      </c>
      <c r="N385" s="244">
        <v>144</v>
      </c>
      <c r="O385" s="247">
        <v>144.5</v>
      </c>
      <c r="P385" s="248">
        <v>147</v>
      </c>
      <c r="Q385" s="248">
        <v>147</v>
      </c>
      <c r="R385" s="248">
        <v>145</v>
      </c>
      <c r="S385" s="248">
        <v>145</v>
      </c>
      <c r="T385" s="237"/>
      <c r="U385" s="228" t="s">
        <v>57</v>
      </c>
      <c r="V385" s="228">
        <v>144.65</v>
      </c>
      <c r="W385" s="228"/>
    </row>
    <row r="386" spans="1:23" s="554" customFormat="1" ht="13.5" thickBot="1" x14ac:dyDescent="0.25">
      <c r="A386" s="308" t="s">
        <v>26</v>
      </c>
      <c r="B386" s="249">
        <f t="shared" ref="B386:S386" si="88">B385-B372</f>
        <v>1</v>
      </c>
      <c r="C386" s="245">
        <f t="shared" si="88"/>
        <v>1</v>
      </c>
      <c r="D386" s="245">
        <f t="shared" si="88"/>
        <v>1</v>
      </c>
      <c r="E386" s="245">
        <f t="shared" si="88"/>
        <v>1</v>
      </c>
      <c r="F386" s="250">
        <f t="shared" si="88"/>
        <v>1</v>
      </c>
      <c r="G386" s="251">
        <f t="shared" si="88"/>
        <v>1</v>
      </c>
      <c r="H386" s="245">
        <f t="shared" si="88"/>
        <v>1</v>
      </c>
      <c r="I386" s="245">
        <f t="shared" si="88"/>
        <v>1</v>
      </c>
      <c r="J386" s="245">
        <f t="shared" si="88"/>
        <v>1</v>
      </c>
      <c r="K386" s="245">
        <f t="shared" si="88"/>
        <v>1</v>
      </c>
      <c r="L386" s="249">
        <f t="shared" si="88"/>
        <v>1</v>
      </c>
      <c r="M386" s="245">
        <f t="shared" si="88"/>
        <v>1</v>
      </c>
      <c r="N386" s="245">
        <f t="shared" si="88"/>
        <v>1</v>
      </c>
      <c r="O386" s="250">
        <f t="shared" si="88"/>
        <v>1</v>
      </c>
      <c r="P386" s="251">
        <f t="shared" si="88"/>
        <v>1</v>
      </c>
      <c r="Q386" s="245">
        <f t="shared" si="88"/>
        <v>1</v>
      </c>
      <c r="R386" s="245">
        <f t="shared" si="88"/>
        <v>1</v>
      </c>
      <c r="S386" s="245">
        <f t="shared" si="88"/>
        <v>1</v>
      </c>
      <c r="T386" s="238"/>
      <c r="U386" s="228" t="s">
        <v>26</v>
      </c>
      <c r="V386" s="431">
        <f>V385-V372</f>
        <v>0.99000000000000909</v>
      </c>
      <c r="W386" s="228"/>
    </row>
    <row r="387" spans="1:23" x14ac:dyDescent="0.2"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</row>
    <row r="388" spans="1:23" ht="13.5" thickBot="1" x14ac:dyDescent="0.25"/>
    <row r="389" spans="1:23" s="557" customFormat="1" ht="13.5" thickBot="1" x14ac:dyDescent="0.25">
      <c r="A389" s="254" t="s">
        <v>149</v>
      </c>
      <c r="B389" s="570" t="s">
        <v>53</v>
      </c>
      <c r="C389" s="571"/>
      <c r="D389" s="571"/>
      <c r="E389" s="571"/>
      <c r="F389" s="572"/>
      <c r="G389" s="570" t="s">
        <v>68</v>
      </c>
      <c r="H389" s="571"/>
      <c r="I389" s="571"/>
      <c r="J389" s="571"/>
      <c r="K389" s="572"/>
      <c r="L389" s="570" t="s">
        <v>63</v>
      </c>
      <c r="M389" s="571"/>
      <c r="N389" s="571"/>
      <c r="O389" s="572"/>
      <c r="P389" s="570" t="s">
        <v>64</v>
      </c>
      <c r="Q389" s="571"/>
      <c r="R389" s="571"/>
      <c r="S389" s="572"/>
      <c r="T389" s="316" t="s">
        <v>55</v>
      </c>
    </row>
    <row r="390" spans="1:23" s="557" customFormat="1" x14ac:dyDescent="0.2">
      <c r="A390" s="255" t="s">
        <v>54</v>
      </c>
      <c r="B390" s="349">
        <v>1</v>
      </c>
      <c r="C390" s="260">
        <v>2</v>
      </c>
      <c r="D390" s="403" t="s">
        <v>129</v>
      </c>
      <c r="E390" s="403">
        <v>4</v>
      </c>
      <c r="F390" s="350">
        <v>5</v>
      </c>
      <c r="G390" s="349">
        <v>1</v>
      </c>
      <c r="H390" s="260">
        <v>2</v>
      </c>
      <c r="I390" s="403" t="s">
        <v>129</v>
      </c>
      <c r="J390" s="403">
        <v>4</v>
      </c>
      <c r="K390" s="350">
        <v>5</v>
      </c>
      <c r="L390" s="349">
        <v>1</v>
      </c>
      <c r="M390" s="260" t="s">
        <v>134</v>
      </c>
      <c r="N390" s="260">
        <v>3</v>
      </c>
      <c r="O390" s="350">
        <v>4</v>
      </c>
      <c r="P390" s="259">
        <v>1</v>
      </c>
      <c r="Q390" s="259" t="s">
        <v>134</v>
      </c>
      <c r="R390" s="259">
        <v>3</v>
      </c>
      <c r="S390" s="259">
        <v>4</v>
      </c>
      <c r="T390" s="315"/>
    </row>
    <row r="391" spans="1:23" s="557" customFormat="1" x14ac:dyDescent="0.2">
      <c r="A391" s="265" t="s">
        <v>3</v>
      </c>
      <c r="B391" s="266">
        <v>4160</v>
      </c>
      <c r="C391" s="267">
        <v>4160</v>
      </c>
      <c r="D391" s="389">
        <v>4160</v>
      </c>
      <c r="E391" s="389">
        <v>4160</v>
      </c>
      <c r="F391" s="268">
        <v>4160</v>
      </c>
      <c r="G391" s="269">
        <v>4160</v>
      </c>
      <c r="H391" s="267">
        <v>4160</v>
      </c>
      <c r="I391" s="267">
        <v>4160</v>
      </c>
      <c r="J391" s="267">
        <v>4160</v>
      </c>
      <c r="K391" s="267">
        <v>4160</v>
      </c>
      <c r="L391" s="266">
        <v>4160</v>
      </c>
      <c r="M391" s="267">
        <v>4160</v>
      </c>
      <c r="N391" s="267">
        <v>4160</v>
      </c>
      <c r="O391" s="268">
        <v>4160</v>
      </c>
      <c r="P391" s="269">
        <v>4160</v>
      </c>
      <c r="Q391" s="267">
        <v>4160</v>
      </c>
      <c r="R391" s="267">
        <v>4160</v>
      </c>
      <c r="S391" s="267">
        <v>4160</v>
      </c>
      <c r="T391" s="270">
        <v>4160</v>
      </c>
    </row>
    <row r="392" spans="1:23" s="557" customFormat="1" x14ac:dyDescent="0.2">
      <c r="A392" s="271" t="s">
        <v>6</v>
      </c>
      <c r="B392" s="272">
        <v>4258</v>
      </c>
      <c r="C392" s="273">
        <v>4281.333333333333</v>
      </c>
      <c r="D392" s="330">
        <v>4184</v>
      </c>
      <c r="E392" s="330">
        <v>4353.333333333333</v>
      </c>
      <c r="F392" s="274">
        <v>4448.125</v>
      </c>
      <c r="G392" s="275">
        <v>4315.333333333333</v>
      </c>
      <c r="H392" s="273">
        <v>4352.666666666667</v>
      </c>
      <c r="I392" s="273">
        <v>4424</v>
      </c>
      <c r="J392" s="273">
        <v>4316.666666666667</v>
      </c>
      <c r="K392" s="273">
        <v>4380</v>
      </c>
      <c r="L392" s="272">
        <v>4290.588235294118</v>
      </c>
      <c r="M392" s="273">
        <v>4283.333333333333</v>
      </c>
      <c r="N392" s="273">
        <v>4396</v>
      </c>
      <c r="O392" s="274">
        <v>4413.75</v>
      </c>
      <c r="P392" s="275">
        <v>4302.1428571428569</v>
      </c>
      <c r="Q392" s="275">
        <v>4561.666666666667</v>
      </c>
      <c r="R392" s="275">
        <v>4438.666666666667</v>
      </c>
      <c r="S392" s="275">
        <v>4296</v>
      </c>
      <c r="T392" s="276">
        <v>4348.333333333333</v>
      </c>
    </row>
    <row r="393" spans="1:23" s="557" customFormat="1" x14ac:dyDescent="0.2">
      <c r="A393" s="255" t="s">
        <v>7</v>
      </c>
      <c r="B393" s="277">
        <v>100</v>
      </c>
      <c r="C393" s="278">
        <v>100</v>
      </c>
      <c r="D393" s="333">
        <v>100</v>
      </c>
      <c r="E393" s="333">
        <v>93.333333333333329</v>
      </c>
      <c r="F393" s="279">
        <v>93.75</v>
      </c>
      <c r="G393" s="280">
        <v>86.666666666666671</v>
      </c>
      <c r="H393" s="278">
        <v>86.666666666666671</v>
      </c>
      <c r="I393" s="278">
        <v>100</v>
      </c>
      <c r="J393" s="278">
        <v>80</v>
      </c>
      <c r="K393" s="278">
        <v>92.857142857142861</v>
      </c>
      <c r="L393" s="277">
        <v>88.235294117647058</v>
      </c>
      <c r="M393" s="278">
        <v>100</v>
      </c>
      <c r="N393" s="278">
        <v>93.333333333333329</v>
      </c>
      <c r="O393" s="279">
        <v>87.5</v>
      </c>
      <c r="P393" s="280">
        <v>78.571428571428569</v>
      </c>
      <c r="Q393" s="280">
        <v>100</v>
      </c>
      <c r="R393" s="280">
        <v>93.333333333333329</v>
      </c>
      <c r="S393" s="280">
        <v>93.333333333333329</v>
      </c>
      <c r="T393" s="281">
        <v>91.025641025641022</v>
      </c>
    </row>
    <row r="394" spans="1:23" s="557" customFormat="1" x14ac:dyDescent="0.2">
      <c r="A394" s="255" t="s">
        <v>8</v>
      </c>
      <c r="B394" s="282">
        <v>3.2533012973283912E-2</v>
      </c>
      <c r="C394" s="283">
        <v>3.8473199537984122E-2</v>
      </c>
      <c r="D394" s="336">
        <v>6.0720629094456663E-2</v>
      </c>
      <c r="E394" s="336">
        <v>5.13622188627611E-2</v>
      </c>
      <c r="F394" s="284">
        <v>5.6389848297074122E-2</v>
      </c>
      <c r="G394" s="285">
        <v>5.8897374455157296E-2</v>
      </c>
      <c r="H394" s="283">
        <v>6.1580974765686927E-2</v>
      </c>
      <c r="I394" s="283">
        <v>3.5899786068882139E-2</v>
      </c>
      <c r="J394" s="283">
        <v>6.0484569509343188E-2</v>
      </c>
      <c r="K394" s="283">
        <v>5.9910147468917513E-2</v>
      </c>
      <c r="L394" s="282">
        <v>5.9820106715347335E-2</v>
      </c>
      <c r="M394" s="283">
        <v>5.1761211356624905E-2</v>
      </c>
      <c r="N394" s="283">
        <v>4.941282614153035E-2</v>
      </c>
      <c r="O394" s="284">
        <v>6.6826389210444398E-2</v>
      </c>
      <c r="P394" s="285">
        <v>8.8742957111339948E-2</v>
      </c>
      <c r="Q394" s="285">
        <v>3.1702524814811298E-2</v>
      </c>
      <c r="R394" s="285">
        <v>4.944048147187418E-2</v>
      </c>
      <c r="S394" s="285">
        <v>7.0125600091794485E-2</v>
      </c>
      <c r="T394" s="286">
        <v>5.9961467895470251E-2</v>
      </c>
    </row>
    <row r="395" spans="1:23" s="557" customFormat="1" x14ac:dyDescent="0.2">
      <c r="A395" s="271" t="s">
        <v>1</v>
      </c>
      <c r="B395" s="287">
        <f>B392/B391*100-100</f>
        <v>2.3557692307692264</v>
      </c>
      <c r="C395" s="288">
        <f t="shared" ref="C395:G395" si="89">C392/C391*100-100</f>
        <v>2.9166666666666572</v>
      </c>
      <c r="D395" s="288">
        <f t="shared" si="89"/>
        <v>0.5769230769230802</v>
      </c>
      <c r="E395" s="288">
        <f t="shared" si="89"/>
        <v>4.6474358974358836</v>
      </c>
      <c r="F395" s="289">
        <f t="shared" si="89"/>
        <v>6.9260817307692264</v>
      </c>
      <c r="G395" s="290">
        <f t="shared" si="89"/>
        <v>3.7339743589743506</v>
      </c>
      <c r="H395" s="288">
        <f>H392/H391*100-100</f>
        <v>4.6314102564102768</v>
      </c>
      <c r="I395" s="288">
        <f t="shared" ref="I395:K395" si="90">I392/I391*100-100</f>
        <v>6.3461538461538396</v>
      </c>
      <c r="J395" s="288">
        <f t="shared" si="90"/>
        <v>3.7660256410256352</v>
      </c>
      <c r="K395" s="288">
        <f t="shared" si="90"/>
        <v>5.2884615384615472</v>
      </c>
      <c r="L395" s="287">
        <f>L392/L391*100-100</f>
        <v>3.1391402714932184</v>
      </c>
      <c r="M395" s="288">
        <f t="shared" ref="M395:T395" si="91">M392/M391*100-100</f>
        <v>2.9647435897435912</v>
      </c>
      <c r="N395" s="288">
        <f t="shared" si="91"/>
        <v>5.6730769230769198</v>
      </c>
      <c r="O395" s="289">
        <f t="shared" si="91"/>
        <v>6.0997596153846274</v>
      </c>
      <c r="P395" s="290">
        <f t="shared" si="91"/>
        <v>3.4168956043955916</v>
      </c>
      <c r="Q395" s="288">
        <f t="shared" si="91"/>
        <v>9.6554487179487296</v>
      </c>
      <c r="R395" s="288">
        <f t="shared" si="91"/>
        <v>6.6987179487179418</v>
      </c>
      <c r="S395" s="288">
        <f t="shared" si="91"/>
        <v>3.2692307692307736</v>
      </c>
      <c r="T395" s="291">
        <f t="shared" si="91"/>
        <v>4.5272435897435912</v>
      </c>
    </row>
    <row r="396" spans="1:23" s="557" customFormat="1" ht="13.5" thickBot="1" x14ac:dyDescent="0.25">
      <c r="A396" s="292" t="s">
        <v>27</v>
      </c>
      <c r="B396" s="484">
        <f t="shared" ref="B396:T396" si="92">B392-B379</f>
        <v>59.33333333333303</v>
      </c>
      <c r="C396" s="485">
        <f t="shared" si="92"/>
        <v>-139.33333333333394</v>
      </c>
      <c r="D396" s="485">
        <f t="shared" si="92"/>
        <v>-8</v>
      </c>
      <c r="E396" s="485">
        <f t="shared" si="92"/>
        <v>66</v>
      </c>
      <c r="F396" s="486">
        <f t="shared" si="92"/>
        <v>86.125</v>
      </c>
      <c r="G396" s="487">
        <f t="shared" si="92"/>
        <v>83.33333333333303</v>
      </c>
      <c r="H396" s="485">
        <f t="shared" si="92"/>
        <v>144.66666666666697</v>
      </c>
      <c r="I396" s="485">
        <f t="shared" si="92"/>
        <v>138</v>
      </c>
      <c r="J396" s="485">
        <f t="shared" si="92"/>
        <v>86</v>
      </c>
      <c r="K396" s="485">
        <f t="shared" si="92"/>
        <v>-28.66666666666697</v>
      </c>
      <c r="L396" s="484">
        <f t="shared" si="92"/>
        <v>157.92156862745105</v>
      </c>
      <c r="M396" s="485">
        <f t="shared" si="92"/>
        <v>276.66666666666652</v>
      </c>
      <c r="N396" s="485">
        <f t="shared" si="92"/>
        <v>112</v>
      </c>
      <c r="O396" s="486">
        <f t="shared" si="92"/>
        <v>41.75</v>
      </c>
      <c r="P396" s="488">
        <f t="shared" si="92"/>
        <v>175.47619047618991</v>
      </c>
      <c r="Q396" s="489">
        <f t="shared" si="92"/>
        <v>231.66666666666697</v>
      </c>
      <c r="R396" s="489">
        <f t="shared" si="92"/>
        <v>210.54166666666697</v>
      </c>
      <c r="S396" s="489">
        <f t="shared" si="92"/>
        <v>89.33333333333303</v>
      </c>
      <c r="T396" s="490">
        <f t="shared" si="92"/>
        <v>90.66091954022977</v>
      </c>
    </row>
    <row r="397" spans="1:23" s="557" customFormat="1" x14ac:dyDescent="0.2">
      <c r="A397" s="299" t="s">
        <v>51</v>
      </c>
      <c r="B397" s="300">
        <v>65</v>
      </c>
      <c r="C397" s="301">
        <v>61</v>
      </c>
      <c r="D397" s="301">
        <v>13</v>
      </c>
      <c r="E397" s="390">
        <v>63</v>
      </c>
      <c r="F397" s="302">
        <v>72</v>
      </c>
      <c r="G397" s="303">
        <v>61</v>
      </c>
      <c r="H397" s="301">
        <v>65</v>
      </c>
      <c r="I397" s="301">
        <v>15</v>
      </c>
      <c r="J397" s="301">
        <v>65</v>
      </c>
      <c r="K397" s="301">
        <v>73</v>
      </c>
      <c r="L397" s="300">
        <v>76</v>
      </c>
      <c r="M397" s="301">
        <v>14</v>
      </c>
      <c r="N397" s="301">
        <v>76</v>
      </c>
      <c r="O397" s="302">
        <v>74</v>
      </c>
      <c r="P397" s="303">
        <v>74</v>
      </c>
      <c r="Q397" s="303">
        <v>15</v>
      </c>
      <c r="R397" s="303">
        <v>74</v>
      </c>
      <c r="S397" s="303">
        <v>74</v>
      </c>
      <c r="T397" s="304">
        <f>SUM(B397:S397)</f>
        <v>1030</v>
      </c>
      <c r="U397" s="228" t="s">
        <v>56</v>
      </c>
      <c r="V397" s="305">
        <f>T384-T397</f>
        <v>1</v>
      </c>
      <c r="W397" s="306">
        <f>V397/T384</f>
        <v>9.6993210475266732E-4</v>
      </c>
    </row>
    <row r="398" spans="1:23" s="557" customFormat="1" x14ac:dyDescent="0.2">
      <c r="A398" s="307" t="s">
        <v>28</v>
      </c>
      <c r="B398" s="246">
        <v>147</v>
      </c>
      <c r="C398" s="244">
        <v>147</v>
      </c>
      <c r="D398" s="244">
        <v>147</v>
      </c>
      <c r="E398" s="424">
        <v>145.5</v>
      </c>
      <c r="F398" s="247">
        <v>144.5</v>
      </c>
      <c r="G398" s="248">
        <v>147</v>
      </c>
      <c r="H398" s="244">
        <v>145.5</v>
      </c>
      <c r="I398" s="244">
        <v>147</v>
      </c>
      <c r="J398" s="244">
        <v>145</v>
      </c>
      <c r="K398" s="244">
        <v>145</v>
      </c>
      <c r="L398" s="246">
        <v>147</v>
      </c>
      <c r="M398" s="244">
        <v>147</v>
      </c>
      <c r="N398" s="244">
        <v>144</v>
      </c>
      <c r="O398" s="247">
        <v>144.5</v>
      </c>
      <c r="P398" s="248">
        <v>147</v>
      </c>
      <c r="Q398" s="248">
        <v>147</v>
      </c>
      <c r="R398" s="248">
        <v>145</v>
      </c>
      <c r="S398" s="248">
        <v>145</v>
      </c>
      <c r="T398" s="237"/>
      <c r="U398" s="228" t="s">
        <v>57</v>
      </c>
      <c r="V398" s="228">
        <v>145.66999999999999</v>
      </c>
      <c r="W398" s="228"/>
    </row>
    <row r="399" spans="1:23" s="557" customFormat="1" ht="13.5" thickBot="1" x14ac:dyDescent="0.25">
      <c r="A399" s="308" t="s">
        <v>26</v>
      </c>
      <c r="B399" s="249">
        <f t="shared" ref="B399:S399" si="93">B398-B385</f>
        <v>0</v>
      </c>
      <c r="C399" s="245">
        <f t="shared" si="93"/>
        <v>0</v>
      </c>
      <c r="D399" s="245">
        <f t="shared" si="93"/>
        <v>0</v>
      </c>
      <c r="E399" s="245">
        <f t="shared" si="93"/>
        <v>0</v>
      </c>
      <c r="F399" s="250">
        <f t="shared" si="93"/>
        <v>0</v>
      </c>
      <c r="G399" s="251">
        <f t="shared" si="93"/>
        <v>0</v>
      </c>
      <c r="H399" s="245">
        <f t="shared" si="93"/>
        <v>0</v>
      </c>
      <c r="I399" s="245">
        <f t="shared" si="93"/>
        <v>0</v>
      </c>
      <c r="J399" s="245">
        <f t="shared" si="93"/>
        <v>0</v>
      </c>
      <c r="K399" s="245">
        <f t="shared" si="93"/>
        <v>0</v>
      </c>
      <c r="L399" s="249">
        <f t="shared" si="93"/>
        <v>0</v>
      </c>
      <c r="M399" s="245">
        <f t="shared" si="93"/>
        <v>0</v>
      </c>
      <c r="N399" s="245">
        <f t="shared" si="93"/>
        <v>0</v>
      </c>
      <c r="O399" s="250">
        <f t="shared" si="93"/>
        <v>0</v>
      </c>
      <c r="P399" s="251">
        <f t="shared" si="93"/>
        <v>0</v>
      </c>
      <c r="Q399" s="245">
        <f t="shared" si="93"/>
        <v>0</v>
      </c>
      <c r="R399" s="245">
        <f t="shared" si="93"/>
        <v>0</v>
      </c>
      <c r="S399" s="245">
        <f t="shared" si="93"/>
        <v>0</v>
      </c>
      <c r="T399" s="238"/>
      <c r="U399" s="228" t="s">
        <v>26</v>
      </c>
      <c r="V399" s="431">
        <f>V398-V385</f>
        <v>1.0199999999999818</v>
      </c>
      <c r="W399" s="228"/>
    </row>
    <row r="401" spans="1:23" ht="13.5" thickBot="1" x14ac:dyDescent="0.25"/>
    <row r="402" spans="1:23" s="560" customFormat="1" ht="13.5" thickBot="1" x14ac:dyDescent="0.25">
      <c r="A402" s="254" t="s">
        <v>150</v>
      </c>
      <c r="B402" s="570" t="s">
        <v>53</v>
      </c>
      <c r="C402" s="571"/>
      <c r="D402" s="571"/>
      <c r="E402" s="571"/>
      <c r="F402" s="572"/>
      <c r="G402" s="570" t="s">
        <v>68</v>
      </c>
      <c r="H402" s="571"/>
      <c r="I402" s="571"/>
      <c r="J402" s="571"/>
      <c r="K402" s="572"/>
      <c r="L402" s="570" t="s">
        <v>63</v>
      </c>
      <c r="M402" s="571"/>
      <c r="N402" s="571"/>
      <c r="O402" s="572"/>
      <c r="P402" s="570" t="s">
        <v>64</v>
      </c>
      <c r="Q402" s="571"/>
      <c r="R402" s="571"/>
      <c r="S402" s="572"/>
      <c r="T402" s="316" t="s">
        <v>55</v>
      </c>
    </row>
    <row r="403" spans="1:23" s="560" customFormat="1" x14ac:dyDescent="0.2">
      <c r="A403" s="255" t="s">
        <v>54</v>
      </c>
      <c r="B403" s="349">
        <v>1</v>
      </c>
      <c r="C403" s="260">
        <v>2</v>
      </c>
      <c r="D403" s="403" t="s">
        <v>129</v>
      </c>
      <c r="E403" s="403">
        <v>4</v>
      </c>
      <c r="F403" s="350">
        <v>5</v>
      </c>
      <c r="G403" s="349">
        <v>1</v>
      </c>
      <c r="H403" s="260">
        <v>2</v>
      </c>
      <c r="I403" s="403" t="s">
        <v>129</v>
      </c>
      <c r="J403" s="403">
        <v>4</v>
      </c>
      <c r="K403" s="350">
        <v>5</v>
      </c>
      <c r="L403" s="349">
        <v>1</v>
      </c>
      <c r="M403" s="260" t="s">
        <v>134</v>
      </c>
      <c r="N403" s="260">
        <v>3</v>
      </c>
      <c r="O403" s="350">
        <v>4</v>
      </c>
      <c r="P403" s="259">
        <v>1</v>
      </c>
      <c r="Q403" s="259" t="s">
        <v>134</v>
      </c>
      <c r="R403" s="259">
        <v>3</v>
      </c>
      <c r="S403" s="259">
        <v>4</v>
      </c>
      <c r="T403" s="315"/>
    </row>
    <row r="404" spans="1:23" s="560" customFormat="1" x14ac:dyDescent="0.2">
      <c r="A404" s="265" t="s">
        <v>3</v>
      </c>
      <c r="B404" s="266">
        <v>4175</v>
      </c>
      <c r="C404" s="267">
        <v>4175</v>
      </c>
      <c r="D404" s="389">
        <v>4175</v>
      </c>
      <c r="E404" s="389">
        <v>4175</v>
      </c>
      <c r="F404" s="268">
        <v>4175</v>
      </c>
      <c r="G404" s="269">
        <v>4175</v>
      </c>
      <c r="H404" s="267">
        <v>4175</v>
      </c>
      <c r="I404" s="267">
        <v>4175</v>
      </c>
      <c r="J404" s="267">
        <v>4175</v>
      </c>
      <c r="K404" s="267">
        <v>4175</v>
      </c>
      <c r="L404" s="266">
        <v>4175</v>
      </c>
      <c r="M404" s="267">
        <v>4175</v>
      </c>
      <c r="N404" s="267">
        <v>4175</v>
      </c>
      <c r="O404" s="268">
        <v>4175</v>
      </c>
      <c r="P404" s="269">
        <v>4175</v>
      </c>
      <c r="Q404" s="267">
        <v>4175</v>
      </c>
      <c r="R404" s="267">
        <v>4175</v>
      </c>
      <c r="S404" s="267">
        <v>4175</v>
      </c>
      <c r="T404" s="270">
        <v>4175</v>
      </c>
    </row>
    <row r="405" spans="1:23" s="560" customFormat="1" x14ac:dyDescent="0.2">
      <c r="A405" s="271" t="s">
        <v>6</v>
      </c>
      <c r="B405" s="272">
        <v>4346.1538461538457</v>
      </c>
      <c r="C405" s="273">
        <v>4329.2307692307695</v>
      </c>
      <c r="D405" s="330">
        <v>4062.5</v>
      </c>
      <c r="E405" s="330">
        <v>4434.6153846153848</v>
      </c>
      <c r="F405" s="274">
        <v>4419.2857142857147</v>
      </c>
      <c r="G405" s="275">
        <v>4200.7692307692305</v>
      </c>
      <c r="H405" s="273">
        <v>4360</v>
      </c>
      <c r="I405" s="273">
        <v>4743.333333333333</v>
      </c>
      <c r="J405" s="273">
        <v>4401.5384615384619</v>
      </c>
      <c r="K405" s="273">
        <v>4466</v>
      </c>
      <c r="L405" s="272">
        <v>4182.5</v>
      </c>
      <c r="M405" s="273">
        <v>4276.666666666667</v>
      </c>
      <c r="N405" s="273">
        <v>4272.8571428571431</v>
      </c>
      <c r="O405" s="274">
        <v>4287.5</v>
      </c>
      <c r="P405" s="275">
        <v>4204.666666666667</v>
      </c>
      <c r="Q405" s="275">
        <v>4578.5714285714284</v>
      </c>
      <c r="R405" s="275">
        <v>4443.125</v>
      </c>
      <c r="S405" s="275">
        <v>4149.166666666667</v>
      </c>
      <c r="T405" s="276">
        <v>4330.1382488479267</v>
      </c>
    </row>
    <row r="406" spans="1:23" s="560" customFormat="1" x14ac:dyDescent="0.2">
      <c r="A406" s="255" t="s">
        <v>7</v>
      </c>
      <c r="B406" s="277">
        <v>92.307692307692307</v>
      </c>
      <c r="C406" s="278">
        <v>100</v>
      </c>
      <c r="D406" s="333">
        <v>100</v>
      </c>
      <c r="E406" s="333">
        <v>92.307692307692307</v>
      </c>
      <c r="F406" s="279">
        <v>92.857142857142861</v>
      </c>
      <c r="G406" s="280">
        <v>84.615384615384613</v>
      </c>
      <c r="H406" s="278">
        <v>92.857142857142861</v>
      </c>
      <c r="I406" s="278">
        <v>100</v>
      </c>
      <c r="J406" s="278">
        <v>92.307692307692307</v>
      </c>
      <c r="K406" s="278">
        <v>93.333333333333329</v>
      </c>
      <c r="L406" s="277">
        <v>100</v>
      </c>
      <c r="M406" s="278">
        <v>100</v>
      </c>
      <c r="N406" s="278">
        <v>100</v>
      </c>
      <c r="O406" s="279">
        <v>87.5</v>
      </c>
      <c r="P406" s="280">
        <v>100</v>
      </c>
      <c r="Q406" s="280">
        <v>85.714285714285708</v>
      </c>
      <c r="R406" s="280">
        <v>87.5</v>
      </c>
      <c r="S406" s="280">
        <v>91.666666666666671</v>
      </c>
      <c r="T406" s="281">
        <v>91.244239631336399</v>
      </c>
    </row>
    <row r="407" spans="1:23" s="560" customFormat="1" x14ac:dyDescent="0.2">
      <c r="A407" s="255" t="s">
        <v>8</v>
      </c>
      <c r="B407" s="282">
        <v>3.6620491266628877E-2</v>
      </c>
      <c r="C407" s="283">
        <v>4.862544911085382E-2</v>
      </c>
      <c r="D407" s="336">
        <v>4.3283023442721689E-2</v>
      </c>
      <c r="E407" s="336">
        <v>4.9693341046723211E-2</v>
      </c>
      <c r="F407" s="284">
        <v>5.7693482507020624E-2</v>
      </c>
      <c r="G407" s="285">
        <v>6.2722195830179864E-2</v>
      </c>
      <c r="H407" s="283">
        <v>5.0039963828604199E-2</v>
      </c>
      <c r="I407" s="283">
        <v>4.2316427877230944E-2</v>
      </c>
      <c r="J407" s="283">
        <v>6.1123967186378941E-2</v>
      </c>
      <c r="K407" s="283">
        <v>4.944935456409362E-2</v>
      </c>
      <c r="L407" s="282">
        <v>4.9308083618984686E-2</v>
      </c>
      <c r="M407" s="283">
        <v>4.1294722303817387E-2</v>
      </c>
      <c r="N407" s="283">
        <v>5.2922391006109529E-2</v>
      </c>
      <c r="O407" s="284">
        <v>5.6143459018376807E-2</v>
      </c>
      <c r="P407" s="285">
        <v>4.9423594905309835E-2</v>
      </c>
      <c r="Q407" s="285">
        <v>7.4409579961106184E-2</v>
      </c>
      <c r="R407" s="285">
        <v>6.6340896005536096E-2</v>
      </c>
      <c r="S407" s="285">
        <v>5.2614491914643235E-2</v>
      </c>
      <c r="T407" s="286">
        <v>6.1121956623537296E-2</v>
      </c>
    </row>
    <row r="408" spans="1:23" s="560" customFormat="1" x14ac:dyDescent="0.2">
      <c r="A408" s="271" t="s">
        <v>1</v>
      </c>
      <c r="B408" s="287">
        <f>B405/B404*100-100</f>
        <v>4.0994933210501898</v>
      </c>
      <c r="C408" s="288">
        <f t="shared" ref="C408:G408" si="94">C405/C404*100-100</f>
        <v>3.6941501612160437</v>
      </c>
      <c r="D408" s="288">
        <f t="shared" si="94"/>
        <v>-2.6946107784431206</v>
      </c>
      <c r="E408" s="288">
        <f t="shared" si="94"/>
        <v>6.2183325656379509</v>
      </c>
      <c r="F408" s="289">
        <f t="shared" si="94"/>
        <v>5.8511548331907619</v>
      </c>
      <c r="G408" s="290">
        <f t="shared" si="94"/>
        <v>0.61722708429294926</v>
      </c>
      <c r="H408" s="288">
        <f>H405/H404*100-100</f>
        <v>4.4311377245509078</v>
      </c>
      <c r="I408" s="288">
        <f t="shared" ref="I408:K408" si="95">I405/I404*100-100</f>
        <v>13.612774451097792</v>
      </c>
      <c r="J408" s="288">
        <f t="shared" si="95"/>
        <v>5.4260709350529908</v>
      </c>
      <c r="K408" s="288">
        <f t="shared" si="95"/>
        <v>6.9700598802395319</v>
      </c>
      <c r="L408" s="287">
        <f>L405/L404*100-100</f>
        <v>0.17964071856286523</v>
      </c>
      <c r="M408" s="288">
        <f t="shared" ref="M408:T408" si="96">M405/M404*100-100</f>
        <v>2.4351297405189598</v>
      </c>
      <c r="N408" s="288">
        <f t="shared" si="96"/>
        <v>2.3438836612489382</v>
      </c>
      <c r="O408" s="289">
        <f t="shared" si="96"/>
        <v>2.6946107784431064</v>
      </c>
      <c r="P408" s="290">
        <f t="shared" si="96"/>
        <v>0.71057884231538537</v>
      </c>
      <c r="Q408" s="288">
        <f t="shared" si="96"/>
        <v>9.6663815226689422</v>
      </c>
      <c r="R408" s="288">
        <f t="shared" si="96"/>
        <v>6.4221556886227376</v>
      </c>
      <c r="S408" s="288">
        <f t="shared" si="96"/>
        <v>-0.61876247504989124</v>
      </c>
      <c r="T408" s="291">
        <f t="shared" si="96"/>
        <v>3.715886199950333</v>
      </c>
    </row>
    <row r="409" spans="1:23" s="560" customFormat="1" ht="13.5" thickBot="1" x14ac:dyDescent="0.25">
      <c r="A409" s="292" t="s">
        <v>27</v>
      </c>
      <c r="B409" s="484">
        <f t="shared" ref="B409:T409" si="97">B405-B392</f>
        <v>88.153846153845734</v>
      </c>
      <c r="C409" s="485">
        <f t="shared" si="97"/>
        <v>47.89743589743648</v>
      </c>
      <c r="D409" s="485">
        <f t="shared" si="97"/>
        <v>-121.5</v>
      </c>
      <c r="E409" s="485">
        <f t="shared" si="97"/>
        <v>81.282051282051725</v>
      </c>
      <c r="F409" s="486">
        <f t="shared" si="97"/>
        <v>-28.839285714285325</v>
      </c>
      <c r="G409" s="487">
        <f t="shared" si="97"/>
        <v>-114.56410256410254</v>
      </c>
      <c r="H409" s="485">
        <f t="shared" si="97"/>
        <v>7.3333333333330302</v>
      </c>
      <c r="I409" s="485">
        <f t="shared" si="97"/>
        <v>319.33333333333303</v>
      </c>
      <c r="J409" s="485">
        <f t="shared" si="97"/>
        <v>84.871794871794918</v>
      </c>
      <c r="K409" s="485">
        <f t="shared" si="97"/>
        <v>86</v>
      </c>
      <c r="L409" s="484">
        <f t="shared" si="97"/>
        <v>-108.08823529411802</v>
      </c>
      <c r="M409" s="485">
        <f t="shared" si="97"/>
        <v>-6.6666666666660603</v>
      </c>
      <c r="N409" s="485">
        <f t="shared" si="97"/>
        <v>-123.14285714285688</v>
      </c>
      <c r="O409" s="486">
        <f t="shared" si="97"/>
        <v>-126.25</v>
      </c>
      <c r="P409" s="488">
        <f t="shared" si="97"/>
        <v>-97.476190476189913</v>
      </c>
      <c r="Q409" s="489">
        <f t="shared" si="97"/>
        <v>16.904761904761472</v>
      </c>
      <c r="R409" s="489">
        <f t="shared" si="97"/>
        <v>4.4583333333330302</v>
      </c>
      <c r="S409" s="489">
        <f t="shared" si="97"/>
        <v>-146.83333333333303</v>
      </c>
      <c r="T409" s="490">
        <f t="shared" si="97"/>
        <v>-18.195084485406369</v>
      </c>
    </row>
    <row r="410" spans="1:23" s="560" customFormat="1" x14ac:dyDescent="0.2">
      <c r="A410" s="299" t="s">
        <v>51</v>
      </c>
      <c r="B410" s="300">
        <v>65</v>
      </c>
      <c r="C410" s="301">
        <v>61</v>
      </c>
      <c r="D410" s="301">
        <v>12</v>
      </c>
      <c r="E410" s="390">
        <v>63</v>
      </c>
      <c r="F410" s="302">
        <v>72</v>
      </c>
      <c r="G410" s="303">
        <v>61</v>
      </c>
      <c r="H410" s="301">
        <v>65</v>
      </c>
      <c r="I410" s="301">
        <v>15</v>
      </c>
      <c r="J410" s="301">
        <v>65</v>
      </c>
      <c r="K410" s="301">
        <v>73</v>
      </c>
      <c r="L410" s="300">
        <v>76</v>
      </c>
      <c r="M410" s="301">
        <v>14</v>
      </c>
      <c r="N410" s="301">
        <v>76</v>
      </c>
      <c r="O410" s="302">
        <v>74</v>
      </c>
      <c r="P410" s="303">
        <v>74</v>
      </c>
      <c r="Q410" s="303">
        <v>14</v>
      </c>
      <c r="R410" s="303">
        <v>74</v>
      </c>
      <c r="S410" s="303">
        <v>74</v>
      </c>
      <c r="T410" s="304">
        <f>SUM(B410:S410)</f>
        <v>1028</v>
      </c>
      <c r="U410" s="228" t="s">
        <v>56</v>
      </c>
      <c r="V410" s="305">
        <f>T397-T410</f>
        <v>2</v>
      </c>
      <c r="W410" s="306">
        <f>V410/T397</f>
        <v>1.9417475728155339E-3</v>
      </c>
    </row>
    <row r="411" spans="1:23" s="560" customFormat="1" x14ac:dyDescent="0.2">
      <c r="A411" s="307" t="s">
        <v>28</v>
      </c>
      <c r="B411" s="246">
        <v>147</v>
      </c>
      <c r="C411" s="244">
        <v>147</v>
      </c>
      <c r="D411" s="244">
        <v>147</v>
      </c>
      <c r="E411" s="424">
        <v>145.5</v>
      </c>
      <c r="F411" s="247">
        <v>144.5</v>
      </c>
      <c r="G411" s="248">
        <v>147</v>
      </c>
      <c r="H411" s="244">
        <v>145.5</v>
      </c>
      <c r="I411" s="244">
        <v>147</v>
      </c>
      <c r="J411" s="244">
        <v>145</v>
      </c>
      <c r="K411" s="244">
        <v>145</v>
      </c>
      <c r="L411" s="246">
        <v>147</v>
      </c>
      <c r="M411" s="244">
        <v>147</v>
      </c>
      <c r="N411" s="244">
        <v>144</v>
      </c>
      <c r="O411" s="247">
        <v>144.5</v>
      </c>
      <c r="P411" s="248">
        <v>147</v>
      </c>
      <c r="Q411" s="248">
        <v>147</v>
      </c>
      <c r="R411" s="248">
        <v>145</v>
      </c>
      <c r="S411" s="248">
        <v>145</v>
      </c>
      <c r="T411" s="237"/>
      <c r="U411" s="228" t="s">
        <v>57</v>
      </c>
      <c r="V411" s="228">
        <v>145.69</v>
      </c>
      <c r="W411" s="228"/>
    </row>
    <row r="412" spans="1:23" s="560" customFormat="1" ht="13.5" thickBot="1" x14ac:dyDescent="0.25">
      <c r="A412" s="308" t="s">
        <v>26</v>
      </c>
      <c r="B412" s="249">
        <f t="shared" ref="B412:S412" si="98">B411-B398</f>
        <v>0</v>
      </c>
      <c r="C412" s="245">
        <f t="shared" si="98"/>
        <v>0</v>
      </c>
      <c r="D412" s="245">
        <f t="shared" si="98"/>
        <v>0</v>
      </c>
      <c r="E412" s="245">
        <f t="shared" si="98"/>
        <v>0</v>
      </c>
      <c r="F412" s="250">
        <f t="shared" si="98"/>
        <v>0</v>
      </c>
      <c r="G412" s="251">
        <f t="shared" si="98"/>
        <v>0</v>
      </c>
      <c r="H412" s="245">
        <f t="shared" si="98"/>
        <v>0</v>
      </c>
      <c r="I412" s="245">
        <f t="shared" si="98"/>
        <v>0</v>
      </c>
      <c r="J412" s="245">
        <f t="shared" si="98"/>
        <v>0</v>
      </c>
      <c r="K412" s="245">
        <f t="shared" si="98"/>
        <v>0</v>
      </c>
      <c r="L412" s="249">
        <f t="shared" si="98"/>
        <v>0</v>
      </c>
      <c r="M412" s="245">
        <f t="shared" si="98"/>
        <v>0</v>
      </c>
      <c r="N412" s="245">
        <f t="shared" si="98"/>
        <v>0</v>
      </c>
      <c r="O412" s="250">
        <f t="shared" si="98"/>
        <v>0</v>
      </c>
      <c r="P412" s="251">
        <f t="shared" si="98"/>
        <v>0</v>
      </c>
      <c r="Q412" s="245">
        <f t="shared" si="98"/>
        <v>0</v>
      </c>
      <c r="R412" s="245">
        <f t="shared" si="98"/>
        <v>0</v>
      </c>
      <c r="S412" s="245">
        <f t="shared" si="98"/>
        <v>0</v>
      </c>
      <c r="T412" s="238"/>
      <c r="U412" s="228" t="s">
        <v>26</v>
      </c>
      <c r="V412" s="431">
        <f>V411-V398</f>
        <v>2.0000000000010232E-2</v>
      </c>
      <c r="W412" s="228"/>
    </row>
    <row r="414" spans="1:23" ht="13.5" thickBot="1" x14ac:dyDescent="0.25"/>
    <row r="415" spans="1:23" s="563" customFormat="1" ht="13.5" thickBot="1" x14ac:dyDescent="0.25">
      <c r="A415" s="254" t="s">
        <v>151</v>
      </c>
      <c r="B415" s="570" t="s">
        <v>53</v>
      </c>
      <c r="C415" s="571"/>
      <c r="D415" s="571"/>
      <c r="E415" s="571"/>
      <c r="F415" s="572"/>
      <c r="G415" s="570" t="s">
        <v>68</v>
      </c>
      <c r="H415" s="571"/>
      <c r="I415" s="571"/>
      <c r="J415" s="571"/>
      <c r="K415" s="572"/>
      <c r="L415" s="570" t="s">
        <v>63</v>
      </c>
      <c r="M415" s="571"/>
      <c r="N415" s="571"/>
      <c r="O415" s="572"/>
      <c r="P415" s="570" t="s">
        <v>64</v>
      </c>
      <c r="Q415" s="571"/>
      <c r="R415" s="571"/>
      <c r="S415" s="572"/>
      <c r="T415" s="316" t="s">
        <v>55</v>
      </c>
    </row>
    <row r="416" spans="1:23" s="563" customFormat="1" x14ac:dyDescent="0.2">
      <c r="A416" s="255" t="s">
        <v>54</v>
      </c>
      <c r="B416" s="349">
        <v>1</v>
      </c>
      <c r="C416" s="260">
        <v>2</v>
      </c>
      <c r="D416" s="403" t="s">
        <v>129</v>
      </c>
      <c r="E416" s="403">
        <v>4</v>
      </c>
      <c r="F416" s="350">
        <v>5</v>
      </c>
      <c r="G416" s="349">
        <v>1</v>
      </c>
      <c r="H416" s="260">
        <v>2</v>
      </c>
      <c r="I416" s="403" t="s">
        <v>129</v>
      </c>
      <c r="J416" s="403">
        <v>4</v>
      </c>
      <c r="K416" s="350">
        <v>5</v>
      </c>
      <c r="L416" s="349">
        <v>1</v>
      </c>
      <c r="M416" s="260" t="s">
        <v>134</v>
      </c>
      <c r="N416" s="260">
        <v>3</v>
      </c>
      <c r="O416" s="350">
        <v>4</v>
      </c>
      <c r="P416" s="259">
        <v>1</v>
      </c>
      <c r="Q416" s="259" t="s">
        <v>134</v>
      </c>
      <c r="R416" s="259">
        <v>3</v>
      </c>
      <c r="S416" s="259">
        <v>4</v>
      </c>
      <c r="T416" s="315"/>
    </row>
    <row r="417" spans="1:23" s="563" customFormat="1" x14ac:dyDescent="0.2">
      <c r="A417" s="265" t="s">
        <v>3</v>
      </c>
      <c r="B417" s="266">
        <v>4190</v>
      </c>
      <c r="C417" s="267">
        <v>4190</v>
      </c>
      <c r="D417" s="389">
        <v>4190</v>
      </c>
      <c r="E417" s="389">
        <v>4190</v>
      </c>
      <c r="F417" s="268">
        <v>4190</v>
      </c>
      <c r="G417" s="269">
        <v>4190</v>
      </c>
      <c r="H417" s="267">
        <v>4190</v>
      </c>
      <c r="I417" s="267">
        <v>4190</v>
      </c>
      <c r="J417" s="267">
        <v>4190</v>
      </c>
      <c r="K417" s="267">
        <v>4190</v>
      </c>
      <c r="L417" s="266">
        <v>4190</v>
      </c>
      <c r="M417" s="267">
        <v>4190</v>
      </c>
      <c r="N417" s="267">
        <v>4190</v>
      </c>
      <c r="O417" s="268">
        <v>4190</v>
      </c>
      <c r="P417" s="269">
        <v>4190</v>
      </c>
      <c r="Q417" s="267">
        <v>4190</v>
      </c>
      <c r="R417" s="267">
        <v>4190</v>
      </c>
      <c r="S417" s="267">
        <v>4190</v>
      </c>
      <c r="T417" s="270">
        <v>4190</v>
      </c>
    </row>
    <row r="418" spans="1:23" s="563" customFormat="1" x14ac:dyDescent="0.2">
      <c r="A418" s="271" t="s">
        <v>6</v>
      </c>
      <c r="B418" s="272">
        <v>4426.9230769230771</v>
      </c>
      <c r="C418" s="273">
        <v>4402.8571428571431</v>
      </c>
      <c r="D418" s="330">
        <v>4235</v>
      </c>
      <c r="E418" s="330">
        <v>4522.666666666667</v>
      </c>
      <c r="F418" s="274">
        <v>4428.666666666667</v>
      </c>
      <c r="G418" s="275">
        <v>4352.8571428571431</v>
      </c>
      <c r="H418" s="273">
        <v>4327.6923076923076</v>
      </c>
      <c r="I418" s="273">
        <v>4470</v>
      </c>
      <c r="J418" s="273">
        <v>4493.0769230769229</v>
      </c>
      <c r="K418" s="273">
        <v>4318.4615384615381</v>
      </c>
      <c r="L418" s="272">
        <v>4204.4444444444443</v>
      </c>
      <c r="M418" s="273">
        <v>4305</v>
      </c>
      <c r="N418" s="273">
        <v>4355</v>
      </c>
      <c r="O418" s="274">
        <v>4572.8571428571431</v>
      </c>
      <c r="P418" s="275">
        <v>4295</v>
      </c>
      <c r="Q418" s="275">
        <v>4595</v>
      </c>
      <c r="R418" s="275">
        <v>4526</v>
      </c>
      <c r="S418" s="275">
        <v>4305.2941176470586</v>
      </c>
      <c r="T418" s="276">
        <v>4394.090909090909</v>
      </c>
    </row>
    <row r="419" spans="1:23" s="563" customFormat="1" x14ac:dyDescent="0.2">
      <c r="A419" s="255" t="s">
        <v>7</v>
      </c>
      <c r="B419" s="277">
        <v>100</v>
      </c>
      <c r="C419" s="278">
        <v>92.857142857142861</v>
      </c>
      <c r="D419" s="333">
        <v>100</v>
      </c>
      <c r="E419" s="333">
        <v>100</v>
      </c>
      <c r="F419" s="279">
        <v>100</v>
      </c>
      <c r="G419" s="280">
        <v>71.428571428571431</v>
      </c>
      <c r="H419" s="278">
        <v>92.307692307692307</v>
      </c>
      <c r="I419" s="278">
        <v>100</v>
      </c>
      <c r="J419" s="278">
        <v>92.307692307692307</v>
      </c>
      <c r="K419" s="278">
        <v>84.615384615384613</v>
      </c>
      <c r="L419" s="277">
        <v>88.888888888888886</v>
      </c>
      <c r="M419" s="278">
        <v>100</v>
      </c>
      <c r="N419" s="278">
        <v>85.714285714285708</v>
      </c>
      <c r="O419" s="279">
        <v>71.428571428571431</v>
      </c>
      <c r="P419" s="280">
        <v>92.857142857142861</v>
      </c>
      <c r="Q419" s="280">
        <v>66.666666666666671</v>
      </c>
      <c r="R419" s="280">
        <v>80</v>
      </c>
      <c r="S419" s="280">
        <v>94.117647058823536</v>
      </c>
      <c r="T419" s="281">
        <v>87.727272727272734</v>
      </c>
    </row>
    <row r="420" spans="1:23" s="563" customFormat="1" x14ac:dyDescent="0.2">
      <c r="A420" s="255" t="s">
        <v>8</v>
      </c>
      <c r="B420" s="282">
        <v>4.463078207927388E-2</v>
      </c>
      <c r="C420" s="283">
        <v>4.7342936968127906E-2</v>
      </c>
      <c r="D420" s="336">
        <v>5.0822298111052856E-2</v>
      </c>
      <c r="E420" s="336">
        <v>5.9660881831484859E-2</v>
      </c>
      <c r="F420" s="284">
        <v>6.5344067088665303E-2</v>
      </c>
      <c r="G420" s="285">
        <v>7.4682174719130953E-2</v>
      </c>
      <c r="H420" s="283">
        <v>5.3986872268733672E-2</v>
      </c>
      <c r="I420" s="283">
        <v>4.8111438853705966E-2</v>
      </c>
      <c r="J420" s="283">
        <v>5.9409362490796452E-2</v>
      </c>
      <c r="K420" s="283">
        <v>7.5325234825660031E-2</v>
      </c>
      <c r="L420" s="282">
        <v>5.7467770066048925E-2</v>
      </c>
      <c r="M420" s="283">
        <v>2.5472371892521845E-2</v>
      </c>
      <c r="N420" s="283">
        <v>5.9573613058045476E-2</v>
      </c>
      <c r="O420" s="284">
        <v>7.5814076973059086E-2</v>
      </c>
      <c r="P420" s="285">
        <v>5.8431299920631945E-2</v>
      </c>
      <c r="Q420" s="285">
        <v>8.9525498028625208E-2</v>
      </c>
      <c r="R420" s="285">
        <v>8.1388011633512988E-2</v>
      </c>
      <c r="S420" s="285">
        <v>6.7390100005246381E-2</v>
      </c>
      <c r="T420" s="286">
        <v>6.8657789222102569E-2</v>
      </c>
    </row>
    <row r="421" spans="1:23" s="563" customFormat="1" x14ac:dyDescent="0.2">
      <c r="A421" s="271" t="s">
        <v>1</v>
      </c>
      <c r="B421" s="287">
        <f>B418/B417*100-100</f>
        <v>5.6544887093813259</v>
      </c>
      <c r="C421" s="288">
        <f t="shared" ref="C421:G421" si="99">C418/C417*100-100</f>
        <v>5.080122741220606</v>
      </c>
      <c r="D421" s="288">
        <f t="shared" si="99"/>
        <v>1.0739856801909298</v>
      </c>
      <c r="E421" s="288">
        <f t="shared" si="99"/>
        <v>7.9395385839299877</v>
      </c>
      <c r="F421" s="289">
        <f t="shared" si="99"/>
        <v>5.6961018297534025</v>
      </c>
      <c r="G421" s="290">
        <f t="shared" si="99"/>
        <v>3.8868053187862301</v>
      </c>
      <c r="H421" s="288">
        <f>H418/H417*100-100</f>
        <v>3.2862125940884823</v>
      </c>
      <c r="I421" s="288">
        <f t="shared" ref="I421:K421" si="100">I418/I417*100-100</f>
        <v>6.6825775656324709</v>
      </c>
      <c r="J421" s="288">
        <f t="shared" si="100"/>
        <v>7.2333394529098456</v>
      </c>
      <c r="K421" s="288">
        <f t="shared" si="100"/>
        <v>3.0659078391775267</v>
      </c>
      <c r="L421" s="287">
        <f>L418/L417*100-100</f>
        <v>0.34473614425880328</v>
      </c>
      <c r="M421" s="288">
        <f t="shared" ref="M421:T421" si="101">M418/M417*100-100</f>
        <v>2.7446300715990475</v>
      </c>
      <c r="N421" s="288">
        <f t="shared" si="101"/>
        <v>3.9379474940334234</v>
      </c>
      <c r="O421" s="289">
        <f t="shared" si="101"/>
        <v>9.1374019774974329</v>
      </c>
      <c r="P421" s="290">
        <f t="shared" si="101"/>
        <v>2.5059665871121695</v>
      </c>
      <c r="Q421" s="288">
        <f t="shared" si="101"/>
        <v>9.6658711217183679</v>
      </c>
      <c r="R421" s="288">
        <f t="shared" si="101"/>
        <v>8.0190930787589423</v>
      </c>
      <c r="S421" s="288">
        <f t="shared" si="101"/>
        <v>2.7516495858486536</v>
      </c>
      <c r="T421" s="291">
        <f t="shared" si="101"/>
        <v>4.8709047515730077</v>
      </c>
    </row>
    <row r="422" spans="1:23" s="563" customFormat="1" ht="13.5" thickBot="1" x14ac:dyDescent="0.25">
      <c r="A422" s="292" t="s">
        <v>27</v>
      </c>
      <c r="B422" s="484">
        <f t="shared" ref="B422:T422" si="102">B418-B405</f>
        <v>80.769230769231399</v>
      </c>
      <c r="C422" s="485">
        <f t="shared" si="102"/>
        <v>73.626373626373606</v>
      </c>
      <c r="D422" s="485">
        <f t="shared" si="102"/>
        <v>172.5</v>
      </c>
      <c r="E422" s="485">
        <f t="shared" si="102"/>
        <v>88.051282051282215</v>
      </c>
      <c r="F422" s="486">
        <f t="shared" si="102"/>
        <v>9.3809523809522943</v>
      </c>
      <c r="G422" s="487">
        <f t="shared" si="102"/>
        <v>152.08791208791263</v>
      </c>
      <c r="H422" s="485">
        <f t="shared" si="102"/>
        <v>-32.307692307692378</v>
      </c>
      <c r="I422" s="485">
        <f t="shared" si="102"/>
        <v>-273.33333333333303</v>
      </c>
      <c r="J422" s="485">
        <f t="shared" si="102"/>
        <v>91.538461538460979</v>
      </c>
      <c r="K422" s="485">
        <f t="shared" si="102"/>
        <v>-147.53846153846189</v>
      </c>
      <c r="L422" s="484">
        <f t="shared" si="102"/>
        <v>21.944444444444343</v>
      </c>
      <c r="M422" s="485">
        <f t="shared" si="102"/>
        <v>28.33333333333303</v>
      </c>
      <c r="N422" s="485">
        <f t="shared" si="102"/>
        <v>82.142857142856883</v>
      </c>
      <c r="O422" s="486">
        <f t="shared" si="102"/>
        <v>285.35714285714312</v>
      </c>
      <c r="P422" s="488">
        <f t="shared" si="102"/>
        <v>90.33333333333303</v>
      </c>
      <c r="Q422" s="489">
        <f t="shared" si="102"/>
        <v>16.428571428571558</v>
      </c>
      <c r="R422" s="489">
        <f t="shared" si="102"/>
        <v>82.875</v>
      </c>
      <c r="S422" s="489">
        <f t="shared" si="102"/>
        <v>156.12745098039159</v>
      </c>
      <c r="T422" s="490">
        <f t="shared" si="102"/>
        <v>63.952660242982347</v>
      </c>
    </row>
    <row r="423" spans="1:23" s="563" customFormat="1" x14ac:dyDescent="0.2">
      <c r="A423" s="299" t="s">
        <v>51</v>
      </c>
      <c r="B423" s="300">
        <v>65</v>
      </c>
      <c r="C423" s="301">
        <v>61</v>
      </c>
      <c r="D423" s="301">
        <v>12</v>
      </c>
      <c r="E423" s="390">
        <v>63</v>
      </c>
      <c r="F423" s="302">
        <v>72</v>
      </c>
      <c r="G423" s="303">
        <v>61</v>
      </c>
      <c r="H423" s="301">
        <v>65</v>
      </c>
      <c r="I423" s="301">
        <v>15</v>
      </c>
      <c r="J423" s="301">
        <v>65</v>
      </c>
      <c r="K423" s="301">
        <v>73</v>
      </c>
      <c r="L423" s="300">
        <v>76</v>
      </c>
      <c r="M423" s="301">
        <v>14</v>
      </c>
      <c r="N423" s="301">
        <v>76</v>
      </c>
      <c r="O423" s="302">
        <v>74</v>
      </c>
      <c r="P423" s="303">
        <v>74</v>
      </c>
      <c r="Q423" s="303">
        <v>14</v>
      </c>
      <c r="R423" s="303">
        <v>74</v>
      </c>
      <c r="S423" s="303">
        <v>74</v>
      </c>
      <c r="T423" s="304">
        <f>SUM(B423:S423)</f>
        <v>1028</v>
      </c>
      <c r="U423" s="228" t="s">
        <v>56</v>
      </c>
      <c r="V423" s="305">
        <f>T410-T423</f>
        <v>0</v>
      </c>
      <c r="W423" s="306">
        <f>V423/T410</f>
        <v>0</v>
      </c>
    </row>
    <row r="424" spans="1:23" s="563" customFormat="1" x14ac:dyDescent="0.2">
      <c r="A424" s="307" t="s">
        <v>28</v>
      </c>
      <c r="B424" s="246">
        <v>148</v>
      </c>
      <c r="C424" s="244">
        <v>148</v>
      </c>
      <c r="D424" s="244">
        <v>148</v>
      </c>
      <c r="E424" s="424">
        <v>146.5</v>
      </c>
      <c r="F424" s="247">
        <v>145.5</v>
      </c>
      <c r="G424" s="248">
        <v>148</v>
      </c>
      <c r="H424" s="244">
        <v>146.5</v>
      </c>
      <c r="I424" s="244">
        <v>148</v>
      </c>
      <c r="J424" s="244">
        <v>146</v>
      </c>
      <c r="K424" s="244">
        <v>146</v>
      </c>
      <c r="L424" s="246">
        <v>148</v>
      </c>
      <c r="M424" s="244">
        <v>148</v>
      </c>
      <c r="N424" s="244">
        <v>145</v>
      </c>
      <c r="O424" s="247">
        <v>145.5</v>
      </c>
      <c r="P424" s="248">
        <v>148</v>
      </c>
      <c r="Q424" s="248">
        <v>148</v>
      </c>
      <c r="R424" s="248">
        <v>146</v>
      </c>
      <c r="S424" s="248">
        <v>146</v>
      </c>
      <c r="T424" s="237"/>
      <c r="U424" s="228" t="s">
        <v>57</v>
      </c>
      <c r="V424" s="228"/>
      <c r="W424" s="228"/>
    </row>
    <row r="425" spans="1:23" s="563" customFormat="1" ht="13.5" thickBot="1" x14ac:dyDescent="0.25">
      <c r="A425" s="308" t="s">
        <v>26</v>
      </c>
      <c r="B425" s="249">
        <f t="shared" ref="B425:S425" si="103">B424-B411</f>
        <v>1</v>
      </c>
      <c r="C425" s="245">
        <f t="shared" si="103"/>
        <v>1</v>
      </c>
      <c r="D425" s="245">
        <f t="shared" si="103"/>
        <v>1</v>
      </c>
      <c r="E425" s="245">
        <f t="shared" si="103"/>
        <v>1</v>
      </c>
      <c r="F425" s="250">
        <f t="shared" si="103"/>
        <v>1</v>
      </c>
      <c r="G425" s="251">
        <f t="shared" si="103"/>
        <v>1</v>
      </c>
      <c r="H425" s="245">
        <f t="shared" si="103"/>
        <v>1</v>
      </c>
      <c r="I425" s="245">
        <f t="shared" si="103"/>
        <v>1</v>
      </c>
      <c r="J425" s="245">
        <f t="shared" si="103"/>
        <v>1</v>
      </c>
      <c r="K425" s="245">
        <f t="shared" si="103"/>
        <v>1</v>
      </c>
      <c r="L425" s="249">
        <f t="shared" si="103"/>
        <v>1</v>
      </c>
      <c r="M425" s="245">
        <f t="shared" si="103"/>
        <v>1</v>
      </c>
      <c r="N425" s="245">
        <f t="shared" si="103"/>
        <v>1</v>
      </c>
      <c r="O425" s="250">
        <f t="shared" si="103"/>
        <v>1</v>
      </c>
      <c r="P425" s="251">
        <f t="shared" si="103"/>
        <v>1</v>
      </c>
      <c r="Q425" s="245">
        <f t="shared" si="103"/>
        <v>1</v>
      </c>
      <c r="R425" s="245">
        <f t="shared" si="103"/>
        <v>1</v>
      </c>
      <c r="S425" s="245">
        <f t="shared" si="103"/>
        <v>1</v>
      </c>
      <c r="T425" s="238"/>
      <c r="U425" s="228" t="s">
        <v>26</v>
      </c>
      <c r="V425" s="431">
        <f>V424-V411</f>
        <v>-145.69</v>
      </c>
      <c r="W425" s="228"/>
    </row>
    <row r="426" spans="1:23" x14ac:dyDescent="0.2"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63"/>
      <c r="P426" s="563"/>
      <c r="Q426" s="563"/>
      <c r="R426" s="563"/>
      <c r="S426" s="563"/>
    </row>
  </sheetData>
  <mergeCells count="63">
    <mergeCell ref="B389:F389"/>
    <mergeCell ref="G389:K389"/>
    <mergeCell ref="L389:O389"/>
    <mergeCell ref="P389:S389"/>
    <mergeCell ref="B376:F376"/>
    <mergeCell ref="G376:K376"/>
    <mergeCell ref="L376:O376"/>
    <mergeCell ref="P376:S376"/>
    <mergeCell ref="B363:F363"/>
    <mergeCell ref="G363:K363"/>
    <mergeCell ref="L363:O363"/>
    <mergeCell ref="P363:S363"/>
    <mergeCell ref="B350:F350"/>
    <mergeCell ref="G350:K350"/>
    <mergeCell ref="L350:O350"/>
    <mergeCell ref="P350:S350"/>
    <mergeCell ref="B74:F74"/>
    <mergeCell ref="B153:F153"/>
    <mergeCell ref="B140:F140"/>
    <mergeCell ref="B127:F127"/>
    <mergeCell ref="K283:P284"/>
    <mergeCell ref="B283:F283"/>
    <mergeCell ref="B87:F87"/>
    <mergeCell ref="B218:F218"/>
    <mergeCell ref="B205:F205"/>
    <mergeCell ref="B114:F114"/>
    <mergeCell ref="B100:F100"/>
    <mergeCell ref="B231:F231"/>
    <mergeCell ref="B192:F192"/>
    <mergeCell ref="B179:F179"/>
    <mergeCell ref="B166:F166"/>
    <mergeCell ref="B270:F270"/>
    <mergeCell ref="B9:F9"/>
    <mergeCell ref="B22:F22"/>
    <mergeCell ref="B35:F35"/>
    <mergeCell ref="B48:F48"/>
    <mergeCell ref="B61:F61"/>
    <mergeCell ref="B257:F257"/>
    <mergeCell ref="B244:F244"/>
    <mergeCell ref="L297:O297"/>
    <mergeCell ref="P297:S297"/>
    <mergeCell ref="B297:F297"/>
    <mergeCell ref="G297:K297"/>
    <mergeCell ref="B311:F311"/>
    <mergeCell ref="G311:K311"/>
    <mergeCell ref="L311:O311"/>
    <mergeCell ref="P311:S311"/>
    <mergeCell ref="B337:F337"/>
    <mergeCell ref="G337:K337"/>
    <mergeCell ref="L337:O337"/>
    <mergeCell ref="P337:S337"/>
    <mergeCell ref="B324:F324"/>
    <mergeCell ref="G324:K324"/>
    <mergeCell ref="L324:O324"/>
    <mergeCell ref="P324:S324"/>
    <mergeCell ref="B415:F415"/>
    <mergeCell ref="G415:K415"/>
    <mergeCell ref="L415:O415"/>
    <mergeCell ref="P415:S415"/>
    <mergeCell ref="B402:F402"/>
    <mergeCell ref="G402:K402"/>
    <mergeCell ref="L402:O402"/>
    <mergeCell ref="P402:S40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452"/>
  <sheetViews>
    <sheetView showGridLines="0" topLeftCell="A419" zoomScale="73" zoomScaleNormal="73" workbookViewId="0">
      <selection activeCell="B444" sqref="B444:G444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594" t="s">
        <v>72</v>
      </c>
      <c r="M8" s="594"/>
    </row>
    <row r="9" spans="1:14" ht="13.5" thickBot="1" x14ac:dyDescent="0.25">
      <c r="A9" s="319" t="s">
        <v>49</v>
      </c>
      <c r="B9" s="570" t="s">
        <v>50</v>
      </c>
      <c r="C9" s="571"/>
      <c r="D9" s="571"/>
      <c r="E9" s="571"/>
      <c r="F9" s="571"/>
      <c r="G9" s="572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570" t="s">
        <v>50</v>
      </c>
      <c r="C23" s="571"/>
      <c r="D23" s="571"/>
      <c r="E23" s="571"/>
      <c r="F23" s="571"/>
      <c r="G23" s="572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570" t="s">
        <v>50</v>
      </c>
      <c r="C37" s="571"/>
      <c r="D37" s="571"/>
      <c r="E37" s="571"/>
      <c r="F37" s="571"/>
      <c r="G37" s="572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570" t="s">
        <v>50</v>
      </c>
      <c r="C52" s="571"/>
      <c r="D52" s="571"/>
      <c r="E52" s="571"/>
      <c r="F52" s="571"/>
      <c r="G52" s="571"/>
      <c r="H52" s="572"/>
      <c r="I52" s="347" t="s">
        <v>0</v>
      </c>
      <c r="J52" s="228"/>
      <c r="N52" s="594" t="s">
        <v>72</v>
      </c>
      <c r="O52" s="594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570" t="s">
        <v>50</v>
      </c>
      <c r="C66" s="571"/>
      <c r="D66" s="571"/>
      <c r="E66" s="571"/>
      <c r="F66" s="571"/>
      <c r="G66" s="571"/>
      <c r="H66" s="572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570" t="s">
        <v>50</v>
      </c>
      <c r="C80" s="571"/>
      <c r="D80" s="571"/>
      <c r="E80" s="571"/>
      <c r="F80" s="571"/>
      <c r="G80" s="571"/>
      <c r="H80" s="572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570" t="s">
        <v>50</v>
      </c>
      <c r="C94" s="571"/>
      <c r="D94" s="571"/>
      <c r="E94" s="571"/>
      <c r="F94" s="571"/>
      <c r="G94" s="571"/>
      <c r="H94" s="572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570" t="s">
        <v>50</v>
      </c>
      <c r="C108" s="571"/>
      <c r="D108" s="571"/>
      <c r="E108" s="571"/>
      <c r="F108" s="571"/>
      <c r="G108" s="571"/>
      <c r="H108" s="572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570" t="s">
        <v>50</v>
      </c>
      <c r="C123" s="571"/>
      <c r="D123" s="571"/>
      <c r="E123" s="571"/>
      <c r="F123" s="571"/>
      <c r="G123" s="572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570" t="s">
        <v>50</v>
      </c>
      <c r="C137" s="571"/>
      <c r="D137" s="571"/>
      <c r="E137" s="571"/>
      <c r="F137" s="571"/>
      <c r="G137" s="572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570" t="s">
        <v>50</v>
      </c>
      <c r="C151" s="571"/>
      <c r="D151" s="571"/>
      <c r="E151" s="571"/>
      <c r="F151" s="571"/>
      <c r="G151" s="572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570" t="s">
        <v>50</v>
      </c>
      <c r="C165" s="571"/>
      <c r="D165" s="571"/>
      <c r="E165" s="571"/>
      <c r="F165" s="571"/>
      <c r="G165" s="572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570" t="s">
        <v>50</v>
      </c>
      <c r="C179" s="571"/>
      <c r="D179" s="571"/>
      <c r="E179" s="571"/>
      <c r="F179" s="571"/>
      <c r="G179" s="572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570" t="s">
        <v>50</v>
      </c>
      <c r="C195" s="571"/>
      <c r="D195" s="571"/>
      <c r="E195" s="571"/>
      <c r="F195" s="571"/>
      <c r="G195" s="572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570" t="s">
        <v>50</v>
      </c>
      <c r="C209" s="571"/>
      <c r="D209" s="571"/>
      <c r="E209" s="571"/>
      <c r="F209" s="571"/>
      <c r="G209" s="572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570" t="s">
        <v>50</v>
      </c>
      <c r="C223" s="571"/>
      <c r="D223" s="571"/>
      <c r="E223" s="571"/>
      <c r="F223" s="571"/>
      <c r="G223" s="572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570" t="s">
        <v>50</v>
      </c>
      <c r="C237" s="571"/>
      <c r="D237" s="571"/>
      <c r="E237" s="571"/>
      <c r="F237" s="571"/>
      <c r="G237" s="572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570" t="s">
        <v>50</v>
      </c>
      <c r="C251" s="571"/>
      <c r="D251" s="571"/>
      <c r="E251" s="571"/>
      <c r="F251" s="571"/>
      <c r="G251" s="572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570" t="s">
        <v>50</v>
      </c>
      <c r="C265" s="571"/>
      <c r="D265" s="571"/>
      <c r="E265" s="571"/>
      <c r="F265" s="571"/>
      <c r="G265" s="572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570" t="s">
        <v>50</v>
      </c>
      <c r="C279" s="571"/>
      <c r="D279" s="571"/>
      <c r="E279" s="571"/>
      <c r="F279" s="571"/>
      <c r="G279" s="572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570" t="s">
        <v>50</v>
      </c>
      <c r="C293" s="571"/>
      <c r="D293" s="571"/>
      <c r="E293" s="571"/>
      <c r="F293" s="571"/>
      <c r="G293" s="572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570" t="s">
        <v>50</v>
      </c>
      <c r="C307" s="571"/>
      <c r="D307" s="571"/>
      <c r="E307" s="571"/>
      <c r="F307" s="571"/>
      <c r="G307" s="572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570" t="s">
        <v>50</v>
      </c>
      <c r="C321" s="571"/>
      <c r="D321" s="571"/>
      <c r="E321" s="571"/>
      <c r="F321" s="571"/>
      <c r="G321" s="572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570" t="s">
        <v>50</v>
      </c>
      <c r="C337" s="571"/>
      <c r="D337" s="571"/>
      <c r="E337" s="571"/>
      <c r="F337" s="572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570" t="s">
        <v>50</v>
      </c>
      <c r="C350" s="571"/>
      <c r="D350" s="571"/>
      <c r="E350" s="571"/>
      <c r="F350" s="572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570" t="s">
        <v>50</v>
      </c>
      <c r="C364" s="571"/>
      <c r="D364" s="571"/>
      <c r="E364" s="571"/>
      <c r="F364" s="572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570" t="s">
        <v>50</v>
      </c>
      <c r="C377" s="571"/>
      <c r="D377" s="571"/>
      <c r="E377" s="571"/>
      <c r="F377" s="572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570" t="s">
        <v>50</v>
      </c>
      <c r="C390" s="571"/>
      <c r="D390" s="571"/>
      <c r="E390" s="571"/>
      <c r="F390" s="572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  <row r="402" spans="1:10" ht="13.5" thickBot="1" x14ac:dyDescent="0.25"/>
    <row r="403" spans="1:10" s="554" customFormat="1" ht="13.5" thickBot="1" x14ac:dyDescent="0.25">
      <c r="A403" s="319" t="s">
        <v>148</v>
      </c>
      <c r="B403" s="570" t="s">
        <v>50</v>
      </c>
      <c r="C403" s="571"/>
      <c r="D403" s="571"/>
      <c r="E403" s="571"/>
      <c r="F403" s="572"/>
      <c r="G403" s="347" t="s">
        <v>0</v>
      </c>
      <c r="H403" s="228"/>
    </row>
    <row r="404" spans="1:10" s="554" customFormat="1" x14ac:dyDescent="0.2">
      <c r="A404" s="227" t="s">
        <v>54</v>
      </c>
      <c r="B404" s="392">
        <v>1</v>
      </c>
      <c r="C404" s="393">
        <v>2</v>
      </c>
      <c r="D404" s="394" t="s">
        <v>129</v>
      </c>
      <c r="E404" s="393">
        <v>4</v>
      </c>
      <c r="F404" s="394">
        <v>5</v>
      </c>
      <c r="G404" s="323"/>
      <c r="H404" s="324"/>
    </row>
    <row r="405" spans="1:10" s="554" customFormat="1" x14ac:dyDescent="0.2">
      <c r="A405" s="326" t="s">
        <v>3</v>
      </c>
      <c r="B405" s="266">
        <v>3810</v>
      </c>
      <c r="C405" s="267">
        <v>3810</v>
      </c>
      <c r="D405" s="267">
        <v>3810</v>
      </c>
      <c r="E405" s="267">
        <v>3810</v>
      </c>
      <c r="F405" s="267">
        <v>3810</v>
      </c>
      <c r="G405" s="327">
        <v>3810</v>
      </c>
      <c r="H405" s="328"/>
      <c r="I405" s="325"/>
    </row>
    <row r="406" spans="1:10" s="554" customFormat="1" x14ac:dyDescent="0.2">
      <c r="A406" s="329" t="s">
        <v>6</v>
      </c>
      <c r="B406" s="272">
        <v>4058.6567164179105</v>
      </c>
      <c r="C406" s="273">
        <v>4102.5714285714284</v>
      </c>
      <c r="D406" s="273">
        <v>3998.4615384615386</v>
      </c>
      <c r="E406" s="273">
        <v>4101.6417910447763</v>
      </c>
      <c r="F406" s="330">
        <v>4231.1940298507461</v>
      </c>
      <c r="G406" s="331">
        <v>4117.570422535211</v>
      </c>
      <c r="H406" s="332"/>
      <c r="I406" s="325"/>
    </row>
    <row r="407" spans="1:10" s="554" customFormat="1" x14ac:dyDescent="0.2">
      <c r="A407" s="227" t="s">
        <v>7</v>
      </c>
      <c r="B407" s="277">
        <v>97.014925373134332</v>
      </c>
      <c r="C407" s="278">
        <v>100</v>
      </c>
      <c r="D407" s="278">
        <v>100</v>
      </c>
      <c r="E407" s="278">
        <v>100</v>
      </c>
      <c r="F407" s="333">
        <v>95.522388059701498</v>
      </c>
      <c r="G407" s="334">
        <v>96.478873239436624</v>
      </c>
      <c r="H407" s="335"/>
      <c r="I407" s="325"/>
    </row>
    <row r="408" spans="1:10" s="554" customFormat="1" x14ac:dyDescent="0.2">
      <c r="A408" s="227" t="s">
        <v>8</v>
      </c>
      <c r="B408" s="282">
        <v>5.0983404535605993E-2</v>
      </c>
      <c r="C408" s="283">
        <v>4.1965973427997447E-2</v>
      </c>
      <c r="D408" s="283">
        <v>4.804537604063204E-2</v>
      </c>
      <c r="E408" s="283">
        <v>4.211588775949477E-2</v>
      </c>
      <c r="F408" s="336">
        <v>4.548751257983244E-2</v>
      </c>
      <c r="G408" s="337">
        <v>4.8270863404307862E-2</v>
      </c>
      <c r="H408" s="338"/>
      <c r="I408" s="339"/>
      <c r="J408" s="340"/>
    </row>
    <row r="409" spans="1:10" s="554" customFormat="1" x14ac:dyDescent="0.2">
      <c r="A409" s="329" t="s">
        <v>1</v>
      </c>
      <c r="B409" s="287">
        <f t="shared" ref="B409:G409" si="83">B406/B405*100-100</f>
        <v>6.526423003094763</v>
      </c>
      <c r="C409" s="288">
        <f t="shared" si="83"/>
        <v>7.6790401199849896</v>
      </c>
      <c r="D409" s="288">
        <f t="shared" si="83"/>
        <v>4.9464970724813355</v>
      </c>
      <c r="E409" s="288">
        <f t="shared" si="83"/>
        <v>7.6546401849022772</v>
      </c>
      <c r="F409" s="288">
        <f t="shared" si="83"/>
        <v>11.054961413405408</v>
      </c>
      <c r="G409" s="291">
        <f t="shared" si="83"/>
        <v>8.0727145022364937</v>
      </c>
      <c r="H409" s="338"/>
      <c r="I409" s="339"/>
      <c r="J409" s="228"/>
    </row>
    <row r="410" spans="1:10" s="554" customFormat="1" ht="13.5" thickBot="1" x14ac:dyDescent="0.25">
      <c r="A410" s="227" t="s">
        <v>27</v>
      </c>
      <c r="B410" s="293">
        <f>B406-B393</f>
        <v>186.45083406496951</v>
      </c>
      <c r="C410" s="294">
        <f t="shared" ref="C410:G410" si="84">C406-C393</f>
        <v>122.26373626373606</v>
      </c>
      <c r="D410" s="294">
        <f t="shared" si="84"/>
        <v>407.62820512820508</v>
      </c>
      <c r="E410" s="294">
        <f t="shared" si="84"/>
        <v>38.888167856370274</v>
      </c>
      <c r="F410" s="294">
        <f t="shared" si="84"/>
        <v>76.951605608322097</v>
      </c>
      <c r="G410" s="341">
        <f t="shared" si="84"/>
        <v>118.89185110663948</v>
      </c>
      <c r="H410" s="342"/>
      <c r="I410" s="339"/>
      <c r="J410" s="228"/>
    </row>
    <row r="411" spans="1:10" s="554" customFormat="1" x14ac:dyDescent="0.2">
      <c r="A411" s="343" t="s">
        <v>51</v>
      </c>
      <c r="B411" s="300">
        <v>863</v>
      </c>
      <c r="C411" s="301">
        <v>867</v>
      </c>
      <c r="D411" s="301">
        <v>167</v>
      </c>
      <c r="E411" s="301">
        <v>864</v>
      </c>
      <c r="F411" s="301">
        <v>846</v>
      </c>
      <c r="G411" s="304">
        <f>SUM(B411:F411)</f>
        <v>3607</v>
      </c>
      <c r="H411" s="344" t="s">
        <v>56</v>
      </c>
      <c r="I411" s="345">
        <f>G398-G411</f>
        <v>33</v>
      </c>
      <c r="J411" s="306">
        <f>I411/G398</f>
        <v>9.0659340659340667E-3</v>
      </c>
    </row>
    <row r="412" spans="1:10" s="554" customFormat="1" x14ac:dyDescent="0.2">
      <c r="A412" s="343" t="s">
        <v>28</v>
      </c>
      <c r="B412" s="233"/>
      <c r="C412" s="555"/>
      <c r="D412" s="555"/>
      <c r="E412" s="555"/>
      <c r="F412" s="555"/>
      <c r="G412" s="237"/>
      <c r="H412" s="228" t="s">
        <v>57</v>
      </c>
      <c r="I412" s="554">
        <v>141.71</v>
      </c>
    </row>
    <row r="413" spans="1:10" s="554" customFormat="1" ht="13.5" thickBot="1" x14ac:dyDescent="0.25">
      <c r="A413" s="346" t="s">
        <v>26</v>
      </c>
      <c r="B413" s="235">
        <f>B412-B399</f>
        <v>0</v>
      </c>
      <c r="C413" s="236">
        <f t="shared" ref="C413:F413" si="85">C412-C399</f>
        <v>0</v>
      </c>
      <c r="D413" s="236">
        <f t="shared" si="85"/>
        <v>0</v>
      </c>
      <c r="E413" s="236">
        <f t="shared" si="85"/>
        <v>0</v>
      </c>
      <c r="F413" s="236">
        <f t="shared" si="85"/>
        <v>0</v>
      </c>
      <c r="G413" s="238"/>
      <c r="H413" s="554" t="s">
        <v>26</v>
      </c>
      <c r="I413" s="554">
        <f>I412-I399</f>
        <v>8.1800000000000068</v>
      </c>
    </row>
    <row r="415" spans="1:10" ht="13.5" thickBot="1" x14ac:dyDescent="0.25"/>
    <row r="416" spans="1:10" s="557" customFormat="1" ht="13.5" thickBot="1" x14ac:dyDescent="0.25">
      <c r="A416" s="319" t="s">
        <v>149</v>
      </c>
      <c r="B416" s="570" t="s">
        <v>50</v>
      </c>
      <c r="C416" s="571"/>
      <c r="D416" s="571"/>
      <c r="E416" s="571"/>
      <c r="F416" s="572"/>
      <c r="G416" s="347" t="s">
        <v>0</v>
      </c>
      <c r="H416" s="228"/>
    </row>
    <row r="417" spans="1:10" s="557" customFormat="1" x14ac:dyDescent="0.2">
      <c r="A417" s="227" t="s">
        <v>54</v>
      </c>
      <c r="B417" s="392">
        <v>1</v>
      </c>
      <c r="C417" s="393">
        <v>2</v>
      </c>
      <c r="D417" s="394" t="s">
        <v>129</v>
      </c>
      <c r="E417" s="393">
        <v>4</v>
      </c>
      <c r="F417" s="394">
        <v>5</v>
      </c>
      <c r="G417" s="323"/>
      <c r="H417" s="324"/>
    </row>
    <row r="418" spans="1:10" s="557" customFormat="1" x14ac:dyDescent="0.2">
      <c r="A418" s="326" t="s">
        <v>3</v>
      </c>
      <c r="B418" s="266">
        <v>3865</v>
      </c>
      <c r="C418" s="267">
        <v>3865</v>
      </c>
      <c r="D418" s="267">
        <v>3865</v>
      </c>
      <c r="E418" s="267">
        <v>3865</v>
      </c>
      <c r="F418" s="267">
        <v>3865</v>
      </c>
      <c r="G418" s="327">
        <v>3865</v>
      </c>
      <c r="H418" s="328"/>
      <c r="I418" s="325"/>
    </row>
    <row r="419" spans="1:10" s="557" customFormat="1" x14ac:dyDescent="0.2">
      <c r="A419" s="329" t="s">
        <v>6</v>
      </c>
      <c r="B419" s="272">
        <v>4104.6031746031749</v>
      </c>
      <c r="C419" s="273">
        <v>4159.0625</v>
      </c>
      <c r="D419" s="273">
        <v>3922.8571428571427</v>
      </c>
      <c r="E419" s="273">
        <v>4180.30303030303</v>
      </c>
      <c r="F419" s="330">
        <v>4195.6451612903229</v>
      </c>
      <c r="G419" s="331">
        <v>4147.6579925650558</v>
      </c>
      <c r="H419" s="332"/>
      <c r="I419" s="325"/>
    </row>
    <row r="420" spans="1:10" s="557" customFormat="1" x14ac:dyDescent="0.2">
      <c r="A420" s="227" t="s">
        <v>7</v>
      </c>
      <c r="B420" s="277">
        <v>96.825396825396822</v>
      </c>
      <c r="C420" s="278">
        <v>95.3125</v>
      </c>
      <c r="D420" s="278">
        <v>57.142857142857146</v>
      </c>
      <c r="E420" s="278">
        <v>100</v>
      </c>
      <c r="F420" s="333">
        <v>93.548387096774192</v>
      </c>
      <c r="G420" s="334">
        <v>94.423791821561338</v>
      </c>
      <c r="H420" s="335"/>
      <c r="I420" s="325"/>
    </row>
    <row r="421" spans="1:10" s="557" customFormat="1" x14ac:dyDescent="0.2">
      <c r="A421" s="227" t="s">
        <v>8</v>
      </c>
      <c r="B421" s="282">
        <v>5.1396004650721826E-2</v>
      </c>
      <c r="C421" s="283">
        <v>5.1960513848595305E-2</v>
      </c>
      <c r="D421" s="283">
        <v>8.4855380619355256E-2</v>
      </c>
      <c r="E421" s="283">
        <v>4.1583950019323676E-2</v>
      </c>
      <c r="F421" s="336">
        <v>5.3368196869777E-2</v>
      </c>
      <c r="G421" s="337">
        <v>5.399693880147545E-2</v>
      </c>
      <c r="H421" s="338"/>
      <c r="I421" s="339"/>
      <c r="J421" s="340"/>
    </row>
    <row r="422" spans="1:10" s="557" customFormat="1" x14ac:dyDescent="0.2">
      <c r="A422" s="329" t="s">
        <v>1</v>
      </c>
      <c r="B422" s="287">
        <f t="shared" ref="B422:G422" si="86">B419/B418*100-100</f>
        <v>6.199305940573737</v>
      </c>
      <c r="C422" s="288">
        <f t="shared" si="86"/>
        <v>7.6083441138421648</v>
      </c>
      <c r="D422" s="288">
        <f t="shared" si="86"/>
        <v>1.4969506560709647</v>
      </c>
      <c r="E422" s="288">
        <f t="shared" si="86"/>
        <v>8.1579050531185118</v>
      </c>
      <c r="F422" s="288">
        <f t="shared" si="86"/>
        <v>8.5548554020782035</v>
      </c>
      <c r="G422" s="291">
        <f t="shared" si="86"/>
        <v>7.3132727701178624</v>
      </c>
      <c r="H422" s="338"/>
      <c r="I422" s="339"/>
      <c r="J422" s="228"/>
    </row>
    <row r="423" spans="1:10" s="557" customFormat="1" ht="13.5" thickBot="1" x14ac:dyDescent="0.25">
      <c r="A423" s="227" t="s">
        <v>27</v>
      </c>
      <c r="B423" s="293">
        <f>B419-B406</f>
        <v>45.946458185264419</v>
      </c>
      <c r="C423" s="294">
        <f t="shared" ref="C423:G423" si="87">C419-C406</f>
        <v>56.491071428571558</v>
      </c>
      <c r="D423" s="294">
        <f t="shared" si="87"/>
        <v>-75.604395604395904</v>
      </c>
      <c r="E423" s="294">
        <f t="shared" si="87"/>
        <v>78.661239258253772</v>
      </c>
      <c r="F423" s="294">
        <f t="shared" si="87"/>
        <v>-35.548868560423216</v>
      </c>
      <c r="G423" s="341">
        <f t="shared" si="87"/>
        <v>30.087570029844755</v>
      </c>
      <c r="H423" s="342"/>
      <c r="I423" s="339"/>
      <c r="J423" s="228"/>
    </row>
    <row r="424" spans="1:10" s="557" customFormat="1" x14ac:dyDescent="0.2">
      <c r="A424" s="343" t="s">
        <v>51</v>
      </c>
      <c r="B424" s="300">
        <v>855</v>
      </c>
      <c r="C424" s="301">
        <v>857</v>
      </c>
      <c r="D424" s="301">
        <v>153</v>
      </c>
      <c r="E424" s="301">
        <v>857</v>
      </c>
      <c r="F424" s="301">
        <v>838</v>
      </c>
      <c r="G424" s="304">
        <f>SUM(B424:F424)</f>
        <v>3560</v>
      </c>
      <c r="H424" s="344" t="s">
        <v>56</v>
      </c>
      <c r="I424" s="345">
        <f>G411-G424</f>
        <v>47</v>
      </c>
      <c r="J424" s="306">
        <f>I424/G411</f>
        <v>1.3030219018574993E-2</v>
      </c>
    </row>
    <row r="425" spans="1:10" s="557" customFormat="1" x14ac:dyDescent="0.2">
      <c r="A425" s="343" t="s">
        <v>28</v>
      </c>
      <c r="B425" s="233"/>
      <c r="C425" s="558"/>
      <c r="D425" s="558"/>
      <c r="E425" s="558"/>
      <c r="F425" s="558"/>
      <c r="G425" s="237"/>
      <c r="H425" s="228" t="s">
        <v>57</v>
      </c>
      <c r="I425" s="557">
        <v>152.80000000000001</v>
      </c>
    </row>
    <row r="426" spans="1:10" s="557" customFormat="1" ht="13.5" thickBot="1" x14ac:dyDescent="0.25">
      <c r="A426" s="346" t="s">
        <v>26</v>
      </c>
      <c r="B426" s="235">
        <f>B425-B412</f>
        <v>0</v>
      </c>
      <c r="C426" s="236">
        <f t="shared" ref="C426:F426" si="88">C425-C412</f>
        <v>0</v>
      </c>
      <c r="D426" s="236">
        <f t="shared" si="88"/>
        <v>0</v>
      </c>
      <c r="E426" s="236">
        <f t="shared" si="88"/>
        <v>0</v>
      </c>
      <c r="F426" s="236">
        <f t="shared" si="88"/>
        <v>0</v>
      </c>
      <c r="G426" s="238"/>
      <c r="H426" s="557" t="s">
        <v>26</v>
      </c>
      <c r="I426" s="557">
        <f>I425-I412</f>
        <v>11.090000000000003</v>
      </c>
    </row>
    <row r="428" spans="1:10" ht="13.5" thickBot="1" x14ac:dyDescent="0.25"/>
    <row r="429" spans="1:10" s="560" customFormat="1" ht="13.5" thickBot="1" x14ac:dyDescent="0.25">
      <c r="A429" s="319" t="s">
        <v>150</v>
      </c>
      <c r="B429" s="570" t="s">
        <v>50</v>
      </c>
      <c r="C429" s="571"/>
      <c r="D429" s="571"/>
      <c r="E429" s="571"/>
      <c r="F429" s="572"/>
      <c r="G429" s="347" t="s">
        <v>0</v>
      </c>
      <c r="H429" s="228"/>
    </row>
    <row r="430" spans="1:10" s="560" customFormat="1" x14ac:dyDescent="0.2">
      <c r="A430" s="227" t="s">
        <v>54</v>
      </c>
      <c r="B430" s="392">
        <v>1</v>
      </c>
      <c r="C430" s="393">
        <v>2</v>
      </c>
      <c r="D430" s="394" t="s">
        <v>129</v>
      </c>
      <c r="E430" s="393">
        <v>4</v>
      </c>
      <c r="F430" s="394">
        <v>5</v>
      </c>
      <c r="G430" s="323"/>
      <c r="H430" s="324"/>
    </row>
    <row r="431" spans="1:10" s="560" customFormat="1" x14ac:dyDescent="0.2">
      <c r="A431" s="326" t="s">
        <v>3</v>
      </c>
      <c r="B431" s="266">
        <v>3885</v>
      </c>
      <c r="C431" s="267">
        <v>3885</v>
      </c>
      <c r="D431" s="267">
        <v>3885</v>
      </c>
      <c r="E431" s="267">
        <v>3885</v>
      </c>
      <c r="F431" s="267">
        <v>3885</v>
      </c>
      <c r="G431" s="327">
        <v>3885</v>
      </c>
      <c r="H431" s="328"/>
      <c r="I431" s="325"/>
    </row>
    <row r="432" spans="1:10" s="560" customFormat="1" x14ac:dyDescent="0.2">
      <c r="A432" s="329" t="s">
        <v>6</v>
      </c>
      <c r="B432" s="272">
        <v>4185.36231884058</v>
      </c>
      <c r="C432" s="273">
        <v>4257.936507936508</v>
      </c>
      <c r="D432" s="273">
        <v>4058.4615384615386</v>
      </c>
      <c r="E432" s="273">
        <v>4266.9841269841272</v>
      </c>
      <c r="F432" s="330">
        <v>4290.78125</v>
      </c>
      <c r="G432" s="331">
        <v>4239.8161764705883</v>
      </c>
      <c r="H432" s="332"/>
      <c r="I432" s="325"/>
    </row>
    <row r="433" spans="1:10" s="560" customFormat="1" x14ac:dyDescent="0.2">
      <c r="A433" s="227" t="s">
        <v>7</v>
      </c>
      <c r="B433" s="277">
        <v>95.652173913043484</v>
      </c>
      <c r="C433" s="278">
        <v>96.825396825396822</v>
      </c>
      <c r="D433" s="278">
        <v>84.615384615384613</v>
      </c>
      <c r="E433" s="278">
        <v>96.825396825396822</v>
      </c>
      <c r="F433" s="333">
        <v>93.75</v>
      </c>
      <c r="G433" s="334">
        <v>93.382352941176464</v>
      </c>
      <c r="H433" s="335"/>
      <c r="I433" s="325"/>
    </row>
    <row r="434" spans="1:10" s="560" customFormat="1" x14ac:dyDescent="0.2">
      <c r="A434" s="227" t="s">
        <v>8</v>
      </c>
      <c r="B434" s="282">
        <v>5.0709695192782366E-2</v>
      </c>
      <c r="C434" s="283">
        <v>4.6958355640775773E-2</v>
      </c>
      <c r="D434" s="283">
        <v>6.9105601202713682E-2</v>
      </c>
      <c r="E434" s="283">
        <v>4.8791912208152544E-2</v>
      </c>
      <c r="F434" s="336">
        <v>5.4319380449223513E-2</v>
      </c>
      <c r="G434" s="337">
        <v>5.2976325262927094E-2</v>
      </c>
      <c r="H434" s="338"/>
      <c r="I434" s="339"/>
      <c r="J434" s="340"/>
    </row>
    <row r="435" spans="1:10" s="560" customFormat="1" x14ac:dyDescent="0.2">
      <c r="A435" s="329" t="s">
        <v>1</v>
      </c>
      <c r="B435" s="287">
        <f t="shared" ref="B435:G435" si="89">B432/B431*100-100</f>
        <v>7.7313338182903379</v>
      </c>
      <c r="C435" s="288">
        <f t="shared" si="89"/>
        <v>9.5993953136810433</v>
      </c>
      <c r="D435" s="288">
        <f t="shared" si="89"/>
        <v>4.464904464904464</v>
      </c>
      <c r="E435" s="288">
        <f t="shared" si="89"/>
        <v>9.8322812608526959</v>
      </c>
      <c r="F435" s="288">
        <f t="shared" si="89"/>
        <v>10.444819819819813</v>
      </c>
      <c r="G435" s="291">
        <f t="shared" si="89"/>
        <v>9.1329775153304666</v>
      </c>
      <c r="H435" s="338"/>
      <c r="I435" s="339"/>
      <c r="J435" s="228"/>
    </row>
    <row r="436" spans="1:10" s="560" customFormat="1" ht="13.5" thickBot="1" x14ac:dyDescent="0.25">
      <c r="A436" s="227" t="s">
        <v>27</v>
      </c>
      <c r="B436" s="293">
        <f>B432-B419</f>
        <v>80.759144237405053</v>
      </c>
      <c r="C436" s="294">
        <f t="shared" ref="C436:G436" si="90">C432-C419</f>
        <v>98.874007936507951</v>
      </c>
      <c r="D436" s="294">
        <f t="shared" si="90"/>
        <v>135.6043956043959</v>
      </c>
      <c r="E436" s="294">
        <f t="shared" si="90"/>
        <v>86.681096681097188</v>
      </c>
      <c r="F436" s="294">
        <f t="shared" si="90"/>
        <v>95.136088709677097</v>
      </c>
      <c r="G436" s="341">
        <f t="shared" si="90"/>
        <v>92.158183905532496</v>
      </c>
      <c r="H436" s="342"/>
      <c r="I436" s="339"/>
      <c r="J436" s="228"/>
    </row>
    <row r="437" spans="1:10" s="560" customFormat="1" x14ac:dyDescent="0.2">
      <c r="A437" s="343" t="s">
        <v>51</v>
      </c>
      <c r="B437" s="300">
        <v>841</v>
      </c>
      <c r="C437" s="301">
        <v>848</v>
      </c>
      <c r="D437" s="301">
        <v>147</v>
      </c>
      <c r="E437" s="301">
        <v>847</v>
      </c>
      <c r="F437" s="301">
        <v>817</v>
      </c>
      <c r="G437" s="304">
        <f>SUM(B437:F437)</f>
        <v>3500</v>
      </c>
      <c r="H437" s="344" t="s">
        <v>56</v>
      </c>
      <c r="I437" s="345">
        <f>G424-G437</f>
        <v>60</v>
      </c>
      <c r="J437" s="306">
        <f>I437/G424</f>
        <v>1.6853932584269662E-2</v>
      </c>
    </row>
    <row r="438" spans="1:10" s="560" customFormat="1" x14ac:dyDescent="0.2">
      <c r="A438" s="343" t="s">
        <v>28</v>
      </c>
      <c r="B438" s="233"/>
      <c r="C438" s="559"/>
      <c r="D438" s="559"/>
      <c r="E438" s="559"/>
      <c r="F438" s="559"/>
      <c r="G438" s="237"/>
      <c r="H438" s="228" t="s">
        <v>57</v>
      </c>
      <c r="I438" s="560">
        <v>160.29</v>
      </c>
    </row>
    <row r="439" spans="1:10" s="560" customFormat="1" ht="13.5" thickBot="1" x14ac:dyDescent="0.25">
      <c r="A439" s="346" t="s">
        <v>26</v>
      </c>
      <c r="B439" s="235">
        <f>B438-B425</f>
        <v>0</v>
      </c>
      <c r="C439" s="236">
        <f t="shared" ref="C439:F439" si="91">C438-C425</f>
        <v>0</v>
      </c>
      <c r="D439" s="236">
        <f t="shared" si="91"/>
        <v>0</v>
      </c>
      <c r="E439" s="236">
        <f t="shared" si="91"/>
        <v>0</v>
      </c>
      <c r="F439" s="236">
        <f t="shared" si="91"/>
        <v>0</v>
      </c>
      <c r="G439" s="238"/>
      <c r="H439" s="560" t="s">
        <v>26</v>
      </c>
      <c r="I439" s="560">
        <f>I438-I425</f>
        <v>7.4899999999999807</v>
      </c>
    </row>
    <row r="441" spans="1:10" ht="13.5" thickBot="1" x14ac:dyDescent="0.25"/>
    <row r="442" spans="1:10" s="563" customFormat="1" ht="13.5" thickBot="1" x14ac:dyDescent="0.25">
      <c r="A442" s="319" t="s">
        <v>151</v>
      </c>
      <c r="B442" s="570" t="s">
        <v>50</v>
      </c>
      <c r="C442" s="571"/>
      <c r="D442" s="571"/>
      <c r="E442" s="571"/>
      <c r="F442" s="572"/>
      <c r="G442" s="347" t="s">
        <v>0</v>
      </c>
      <c r="H442" s="228"/>
    </row>
    <row r="443" spans="1:10" s="563" customFormat="1" x14ac:dyDescent="0.2">
      <c r="A443" s="227" t="s">
        <v>54</v>
      </c>
      <c r="B443" s="392">
        <v>1</v>
      </c>
      <c r="C443" s="393">
        <v>2</v>
      </c>
      <c r="D443" s="394" t="s">
        <v>129</v>
      </c>
      <c r="E443" s="393">
        <v>4</v>
      </c>
      <c r="F443" s="394">
        <v>5</v>
      </c>
      <c r="G443" s="323"/>
      <c r="H443" s="324"/>
    </row>
    <row r="444" spans="1:10" s="563" customFormat="1" x14ac:dyDescent="0.2">
      <c r="A444" s="326" t="s">
        <v>3</v>
      </c>
      <c r="B444" s="266">
        <v>3905</v>
      </c>
      <c r="C444" s="267">
        <v>3905</v>
      </c>
      <c r="D444" s="267">
        <v>3905</v>
      </c>
      <c r="E444" s="267">
        <v>3905</v>
      </c>
      <c r="F444" s="267">
        <v>3905</v>
      </c>
      <c r="G444" s="327">
        <v>3905</v>
      </c>
      <c r="H444" s="328"/>
      <c r="I444" s="325"/>
    </row>
    <row r="445" spans="1:10" s="563" customFormat="1" x14ac:dyDescent="0.2">
      <c r="A445" s="329" t="s">
        <v>6</v>
      </c>
      <c r="B445" s="272">
        <v>4250.46875</v>
      </c>
      <c r="C445" s="273">
        <v>4294.848484848485</v>
      </c>
      <c r="D445" s="273">
        <v>4285.833333333333</v>
      </c>
      <c r="E445" s="273">
        <v>4351.2307692307695</v>
      </c>
      <c r="F445" s="330">
        <v>4477.878787878788</v>
      </c>
      <c r="G445" s="331">
        <v>4341.7216117216121</v>
      </c>
      <c r="H445" s="332"/>
      <c r="I445" s="325"/>
    </row>
    <row r="446" spans="1:10" s="563" customFormat="1" x14ac:dyDescent="0.2">
      <c r="A446" s="227" t="s">
        <v>7</v>
      </c>
      <c r="B446" s="277">
        <v>95.3125</v>
      </c>
      <c r="C446" s="278">
        <v>93.939393939393938</v>
      </c>
      <c r="D446" s="278">
        <v>83.333333333333329</v>
      </c>
      <c r="E446" s="278">
        <v>89.230769230769226</v>
      </c>
      <c r="F446" s="333">
        <v>87.878787878787875</v>
      </c>
      <c r="G446" s="334">
        <v>89.377289377289372</v>
      </c>
      <c r="H446" s="335"/>
      <c r="I446" s="325"/>
    </row>
    <row r="447" spans="1:10" s="563" customFormat="1" x14ac:dyDescent="0.2">
      <c r="A447" s="227" t="s">
        <v>8</v>
      </c>
      <c r="B447" s="282">
        <v>5.4165082814403326E-2</v>
      </c>
      <c r="C447" s="283">
        <v>5.1100924905851539E-2</v>
      </c>
      <c r="D447" s="283">
        <v>6.8850917418956187E-2</v>
      </c>
      <c r="E447" s="283">
        <v>5.3396992371210344E-2</v>
      </c>
      <c r="F447" s="336">
        <v>6.045724708932549E-2</v>
      </c>
      <c r="G447" s="337">
        <v>5.8988753827065414E-2</v>
      </c>
      <c r="H447" s="338"/>
      <c r="I447" s="339"/>
      <c r="J447" s="340"/>
    </row>
    <row r="448" spans="1:10" s="563" customFormat="1" x14ac:dyDescent="0.2">
      <c r="A448" s="329" t="s">
        <v>1</v>
      </c>
      <c r="B448" s="287">
        <f t="shared" ref="B448:G448" si="92">B445/B444*100-100</f>
        <v>8.8468309859155028</v>
      </c>
      <c r="C448" s="288">
        <f t="shared" si="92"/>
        <v>9.9833158732006524</v>
      </c>
      <c r="D448" s="288">
        <f t="shared" si="92"/>
        <v>9.7524541186512863</v>
      </c>
      <c r="E448" s="288">
        <f t="shared" si="92"/>
        <v>11.427164384910867</v>
      </c>
      <c r="F448" s="288">
        <f t="shared" si="92"/>
        <v>14.670391494975348</v>
      </c>
      <c r="G448" s="291">
        <f t="shared" si="92"/>
        <v>11.183652028722463</v>
      </c>
      <c r="H448" s="338"/>
      <c r="I448" s="339"/>
      <c r="J448" s="228"/>
    </row>
    <row r="449" spans="1:10" s="563" customFormat="1" ht="13.5" thickBot="1" x14ac:dyDescent="0.25">
      <c r="A449" s="227" t="s">
        <v>27</v>
      </c>
      <c r="B449" s="293">
        <f>B445-B432</f>
        <v>65.106431159420026</v>
      </c>
      <c r="C449" s="294">
        <f t="shared" ref="C449:G449" si="93">C445-C432</f>
        <v>36.911976911977035</v>
      </c>
      <c r="D449" s="294">
        <f t="shared" si="93"/>
        <v>227.37179487179446</v>
      </c>
      <c r="E449" s="294">
        <f t="shared" si="93"/>
        <v>84.246642246642296</v>
      </c>
      <c r="F449" s="294">
        <f t="shared" si="93"/>
        <v>187.09753787878799</v>
      </c>
      <c r="G449" s="341">
        <f t="shared" si="93"/>
        <v>101.90543525102385</v>
      </c>
      <c r="H449" s="342"/>
      <c r="I449" s="339"/>
      <c r="J449" s="228"/>
    </row>
    <row r="450" spans="1:10" s="563" customFormat="1" x14ac:dyDescent="0.2">
      <c r="A450" s="343" t="s">
        <v>51</v>
      </c>
      <c r="B450" s="300">
        <v>841</v>
      </c>
      <c r="C450" s="301">
        <v>848</v>
      </c>
      <c r="D450" s="301">
        <v>147</v>
      </c>
      <c r="E450" s="301">
        <v>847</v>
      </c>
      <c r="F450" s="301">
        <v>817</v>
      </c>
      <c r="G450" s="304">
        <f>SUM(B450:F450)</f>
        <v>3500</v>
      </c>
      <c r="H450" s="344" t="s">
        <v>56</v>
      </c>
      <c r="I450" s="345">
        <f>G437-G450</f>
        <v>0</v>
      </c>
      <c r="J450" s="306">
        <f>I450/G437</f>
        <v>0</v>
      </c>
    </row>
    <row r="451" spans="1:10" s="563" customFormat="1" x14ac:dyDescent="0.2">
      <c r="A451" s="343" t="s">
        <v>28</v>
      </c>
      <c r="B451" s="233"/>
      <c r="C451" s="562"/>
      <c r="D451" s="562"/>
      <c r="E451" s="562"/>
      <c r="F451" s="562"/>
      <c r="G451" s="237"/>
      <c r="H451" s="228" t="s">
        <v>57</v>
      </c>
    </row>
    <row r="452" spans="1:10" s="563" customFormat="1" ht="13.5" thickBot="1" x14ac:dyDescent="0.25">
      <c r="A452" s="346" t="s">
        <v>26</v>
      </c>
      <c r="B452" s="235">
        <f>B451-B438</f>
        <v>0</v>
      </c>
      <c r="C452" s="236">
        <f t="shared" ref="C452:F452" si="94">C451-C438</f>
        <v>0</v>
      </c>
      <c r="D452" s="236">
        <f t="shared" si="94"/>
        <v>0</v>
      </c>
      <c r="E452" s="236">
        <f t="shared" si="94"/>
        <v>0</v>
      </c>
      <c r="F452" s="236">
        <f t="shared" si="94"/>
        <v>0</v>
      </c>
      <c r="G452" s="238"/>
      <c r="H452" s="563" t="s">
        <v>26</v>
      </c>
      <c r="I452" s="563">
        <f>I451-I438</f>
        <v>-160.29</v>
      </c>
    </row>
  </sheetData>
  <mergeCells count="34">
    <mergeCell ref="B416:F416"/>
    <mergeCell ref="B403:F403"/>
    <mergeCell ref="B390:F390"/>
    <mergeCell ref="B377:F377"/>
    <mergeCell ref="B321:G321"/>
    <mergeCell ref="B223:G223"/>
    <mergeCell ref="B307:G307"/>
    <mergeCell ref="B293:G293"/>
    <mergeCell ref="B364:F364"/>
    <mergeCell ref="B350:F350"/>
    <mergeCell ref="B279:G279"/>
    <mergeCell ref="B195:G195"/>
    <mergeCell ref="L8:M8"/>
    <mergeCell ref="B23:G23"/>
    <mergeCell ref="B37:G37"/>
    <mergeCell ref="B80:H80"/>
    <mergeCell ref="B66:H66"/>
    <mergeCell ref="B9:G9"/>
    <mergeCell ref="B442:F442"/>
    <mergeCell ref="B429:F429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265:G265"/>
    <mergeCell ref="B337:F337"/>
    <mergeCell ref="B179:G179"/>
    <mergeCell ref="B251:G251"/>
    <mergeCell ref="B237:G237"/>
    <mergeCell ref="B209:G209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426"/>
  <sheetViews>
    <sheetView showGridLines="0" tabSelected="1" topLeftCell="A395" zoomScale="73" zoomScaleNormal="73" workbookViewId="0">
      <selection activeCell="B418" sqref="B418:G418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70" t="s">
        <v>53</v>
      </c>
      <c r="C9" s="571"/>
      <c r="D9" s="571"/>
      <c r="E9" s="571"/>
      <c r="F9" s="572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70" t="s">
        <v>53</v>
      </c>
      <c r="C22" s="571"/>
      <c r="D22" s="571"/>
      <c r="E22" s="571"/>
      <c r="F22" s="572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570" t="s">
        <v>53</v>
      </c>
      <c r="C35" s="571"/>
      <c r="D35" s="571"/>
      <c r="E35" s="571"/>
      <c r="F35" s="572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70" t="s">
        <v>53</v>
      </c>
      <c r="C48" s="571"/>
      <c r="D48" s="571"/>
      <c r="E48" s="571"/>
      <c r="F48" s="572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570" t="s">
        <v>53</v>
      </c>
      <c r="C61" s="571"/>
      <c r="D61" s="571"/>
      <c r="E61" s="571"/>
      <c r="F61" s="572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570" t="s">
        <v>53</v>
      </c>
      <c r="C74" s="571"/>
      <c r="D74" s="571"/>
      <c r="E74" s="571"/>
      <c r="F74" s="572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570" t="s">
        <v>53</v>
      </c>
      <c r="C87" s="571"/>
      <c r="D87" s="571"/>
      <c r="E87" s="571"/>
      <c r="F87" s="572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570" t="s">
        <v>53</v>
      </c>
      <c r="C100" s="571"/>
      <c r="D100" s="571"/>
      <c r="E100" s="571"/>
      <c r="F100" s="572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570" t="s">
        <v>53</v>
      </c>
      <c r="C114" s="571"/>
      <c r="D114" s="571"/>
      <c r="E114" s="571"/>
      <c r="F114" s="572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70" t="s">
        <v>53</v>
      </c>
      <c r="C127" s="571"/>
      <c r="D127" s="571"/>
      <c r="E127" s="571"/>
      <c r="F127" s="572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570" t="s">
        <v>53</v>
      </c>
      <c r="C140" s="571"/>
      <c r="D140" s="571"/>
      <c r="E140" s="571"/>
      <c r="F140" s="572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70" t="s">
        <v>53</v>
      </c>
      <c r="C153" s="571"/>
      <c r="D153" s="571"/>
      <c r="E153" s="571"/>
      <c r="F153" s="572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70" t="s">
        <v>53</v>
      </c>
      <c r="C166" s="571"/>
      <c r="D166" s="571"/>
      <c r="E166" s="571"/>
      <c r="F166" s="572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570" t="s">
        <v>53</v>
      </c>
      <c r="C180" s="571"/>
      <c r="D180" s="571"/>
      <c r="E180" s="571"/>
      <c r="F180" s="572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570" t="s">
        <v>53</v>
      </c>
      <c r="C193" s="571"/>
      <c r="D193" s="571"/>
      <c r="E193" s="571"/>
      <c r="F193" s="572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570" t="s">
        <v>53</v>
      </c>
      <c r="C206" s="571"/>
      <c r="D206" s="571"/>
      <c r="E206" s="571"/>
      <c r="F206" s="572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570" t="s">
        <v>53</v>
      </c>
      <c r="C219" s="571"/>
      <c r="D219" s="571"/>
      <c r="E219" s="571"/>
      <c r="F219" s="572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570" t="s">
        <v>53</v>
      </c>
      <c r="C232" s="571"/>
      <c r="D232" s="571"/>
      <c r="E232" s="571"/>
      <c r="F232" s="572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570" t="s">
        <v>53</v>
      </c>
      <c r="C245" s="571"/>
      <c r="D245" s="571"/>
      <c r="E245" s="571"/>
      <c r="F245" s="572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570" t="s">
        <v>53</v>
      </c>
      <c r="C258" s="571"/>
      <c r="D258" s="571"/>
      <c r="E258" s="571"/>
      <c r="F258" s="572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570" t="s">
        <v>53</v>
      </c>
      <c r="C271" s="571"/>
      <c r="D271" s="571"/>
      <c r="E271" s="571"/>
      <c r="F271" s="572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570" t="s">
        <v>53</v>
      </c>
      <c r="C284" s="571"/>
      <c r="D284" s="571"/>
      <c r="E284" s="571"/>
      <c r="F284" s="572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570" t="s">
        <v>53</v>
      </c>
      <c r="C297" s="571"/>
      <c r="D297" s="571"/>
      <c r="E297" s="571"/>
      <c r="F297" s="572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570" t="s">
        <v>53</v>
      </c>
      <c r="C312" s="571"/>
      <c r="D312" s="571"/>
      <c r="E312" s="571"/>
      <c r="F312" s="572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570" t="s">
        <v>53</v>
      </c>
      <c r="C325" s="571"/>
      <c r="D325" s="571"/>
      <c r="E325" s="571"/>
      <c r="F325" s="572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570" t="s">
        <v>53</v>
      </c>
      <c r="C338" s="571"/>
      <c r="D338" s="571"/>
      <c r="E338" s="571"/>
      <c r="F338" s="572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570" t="s">
        <v>53</v>
      </c>
      <c r="C351" s="571"/>
      <c r="D351" s="571"/>
      <c r="E351" s="571"/>
      <c r="F351" s="572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570" t="s">
        <v>53</v>
      </c>
      <c r="C364" s="571"/>
      <c r="D364" s="571"/>
      <c r="E364" s="571"/>
      <c r="F364" s="572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  <row r="376" spans="1:10" ht="13.5" thickBot="1" x14ac:dyDescent="0.25"/>
    <row r="377" spans="1:10" s="554" customFormat="1" ht="13.5" thickBot="1" x14ac:dyDescent="0.25">
      <c r="A377" s="319" t="s">
        <v>148</v>
      </c>
      <c r="B377" s="570" t="s">
        <v>53</v>
      </c>
      <c r="C377" s="571"/>
      <c r="D377" s="571"/>
      <c r="E377" s="571"/>
      <c r="F377" s="572"/>
      <c r="G377" s="348" t="s">
        <v>0</v>
      </c>
    </row>
    <row r="378" spans="1:10" s="554" customFormat="1" x14ac:dyDescent="0.2">
      <c r="A378" s="227" t="s">
        <v>2</v>
      </c>
      <c r="B378" s="352">
        <v>1</v>
      </c>
      <c r="C378" s="240">
        <v>2</v>
      </c>
      <c r="D378" s="240">
        <v>3</v>
      </c>
      <c r="E378" s="240">
        <v>4</v>
      </c>
      <c r="F378" s="434">
        <v>5</v>
      </c>
      <c r="G378" s="239"/>
    </row>
    <row r="379" spans="1:10" s="554" customFormat="1" x14ac:dyDescent="0.2">
      <c r="A379" s="326" t="s">
        <v>3</v>
      </c>
      <c r="B379" s="353">
        <v>4220</v>
      </c>
      <c r="C379" s="354">
        <v>4220</v>
      </c>
      <c r="D379" s="355">
        <v>4220</v>
      </c>
      <c r="E379" s="355">
        <v>4220</v>
      </c>
      <c r="F379" s="435">
        <v>4220</v>
      </c>
      <c r="G379" s="399">
        <v>4220</v>
      </c>
    </row>
    <row r="380" spans="1:10" s="554" customFormat="1" ht="14.25" x14ac:dyDescent="0.2">
      <c r="A380" s="329" t="s">
        <v>6</v>
      </c>
      <c r="B380" s="457">
        <v>4092.6666666666665</v>
      </c>
      <c r="C380" s="458">
        <v>4256</v>
      </c>
      <c r="D380" s="458">
        <v>4442</v>
      </c>
      <c r="E380" s="358">
        <v>4314</v>
      </c>
      <c r="F380" s="441">
        <v>4602</v>
      </c>
      <c r="G380" s="276">
        <v>4325.8461538461543</v>
      </c>
    </row>
    <row r="381" spans="1:10" s="554" customFormat="1" ht="14.25" x14ac:dyDescent="0.2">
      <c r="A381" s="227" t="s">
        <v>7</v>
      </c>
      <c r="B381" s="437">
        <v>100</v>
      </c>
      <c r="C381" s="436">
        <v>100</v>
      </c>
      <c r="D381" s="438">
        <v>100</v>
      </c>
      <c r="E381" s="361">
        <v>100</v>
      </c>
      <c r="F381" s="442">
        <v>100</v>
      </c>
      <c r="G381" s="362">
        <v>90.769230769230774</v>
      </c>
    </row>
    <row r="382" spans="1:10" s="554" customFormat="1" ht="14.25" x14ac:dyDescent="0.2">
      <c r="A382" s="227" t="s">
        <v>8</v>
      </c>
      <c r="B382" s="439">
        <v>3.560394891463145E-2</v>
      </c>
      <c r="C382" s="440">
        <v>4.7990652022199279E-2</v>
      </c>
      <c r="D382" s="440">
        <v>2.9641207727389086E-2</v>
      </c>
      <c r="E382" s="363">
        <v>4.3636546892068563E-2</v>
      </c>
      <c r="F382" s="443">
        <v>3.5370690915907527E-2</v>
      </c>
      <c r="G382" s="364">
        <v>5.7789874494459242E-2</v>
      </c>
    </row>
    <row r="383" spans="1:10" s="554" customFormat="1" x14ac:dyDescent="0.2">
      <c r="A383" s="329" t="s">
        <v>1</v>
      </c>
      <c r="B383" s="287">
        <f t="shared" ref="B383:G383" si="76">B380/B379*100-100</f>
        <v>-3.0173775671405991</v>
      </c>
      <c r="C383" s="288">
        <f t="shared" si="76"/>
        <v>0.85308056872037241</v>
      </c>
      <c r="D383" s="288">
        <f t="shared" si="76"/>
        <v>5.2606635071090153</v>
      </c>
      <c r="E383" s="288">
        <f t="shared" si="76"/>
        <v>2.2274881516587612</v>
      </c>
      <c r="F383" s="444">
        <f t="shared" si="76"/>
        <v>9.0521327014217974</v>
      </c>
      <c r="G383" s="291">
        <f t="shared" si="76"/>
        <v>2.50820269777617</v>
      </c>
    </row>
    <row r="384" spans="1:10" s="554" customFormat="1" ht="13.5" thickBot="1" x14ac:dyDescent="0.25">
      <c r="A384" s="227" t="s">
        <v>27</v>
      </c>
      <c r="B384" s="293">
        <f>B380-B367</f>
        <v>-106.66666666666652</v>
      </c>
      <c r="C384" s="294">
        <f t="shared" ref="C384:G384" si="77">C380-C367</f>
        <v>130.66666666666697</v>
      </c>
      <c r="D384" s="294">
        <f t="shared" si="77"/>
        <v>306</v>
      </c>
      <c r="E384" s="294">
        <f t="shared" si="77"/>
        <v>169.33333333333303</v>
      </c>
      <c r="F384" s="445">
        <f t="shared" si="77"/>
        <v>160</v>
      </c>
      <c r="G384" s="298">
        <f t="shared" si="77"/>
        <v>105.07692307692378</v>
      </c>
    </row>
    <row r="385" spans="1:10" s="554" customFormat="1" x14ac:dyDescent="0.2">
      <c r="A385" s="343" t="s">
        <v>52</v>
      </c>
      <c r="B385" s="300">
        <v>73</v>
      </c>
      <c r="C385" s="301">
        <v>75</v>
      </c>
      <c r="D385" s="301">
        <v>13</v>
      </c>
      <c r="E385" s="301">
        <v>75</v>
      </c>
      <c r="F385" s="446">
        <v>73</v>
      </c>
      <c r="G385" s="366">
        <f>SUM(B385:F385)</f>
        <v>309</v>
      </c>
      <c r="H385" s="554" t="s">
        <v>56</v>
      </c>
      <c r="I385" s="367">
        <f>G372-G385</f>
        <v>0</v>
      </c>
      <c r="J385" s="368">
        <f>I385/G372</f>
        <v>0</v>
      </c>
    </row>
    <row r="386" spans="1:10" s="554" customFormat="1" x14ac:dyDescent="0.2">
      <c r="A386" s="343" t="s">
        <v>28</v>
      </c>
      <c r="B386" s="233">
        <v>141.5</v>
      </c>
      <c r="C386" s="555">
        <v>140</v>
      </c>
      <c r="D386" s="555">
        <v>141.5</v>
      </c>
      <c r="E386" s="555">
        <v>139.5</v>
      </c>
      <c r="F386" s="391">
        <v>139</v>
      </c>
      <c r="G386" s="237"/>
      <c r="H386" s="554" t="s">
        <v>57</v>
      </c>
      <c r="I386" s="554">
        <v>139.07</v>
      </c>
    </row>
    <row r="387" spans="1:10" s="554" customFormat="1" ht="13.5" thickBot="1" x14ac:dyDescent="0.25">
      <c r="A387" s="346" t="s">
        <v>26</v>
      </c>
      <c r="B387" s="230">
        <f>B386-B373</f>
        <v>1</v>
      </c>
      <c r="C387" s="231">
        <f t="shared" ref="C387:F387" si="78">C386-C373</f>
        <v>1</v>
      </c>
      <c r="D387" s="231">
        <f t="shared" si="78"/>
        <v>1</v>
      </c>
      <c r="E387" s="231">
        <f t="shared" si="78"/>
        <v>1</v>
      </c>
      <c r="F387" s="447">
        <f t="shared" si="78"/>
        <v>1</v>
      </c>
      <c r="G387" s="238"/>
      <c r="H387" s="554" t="s">
        <v>26</v>
      </c>
      <c r="I387" s="554">
        <f>I386-I373</f>
        <v>1.0099999999999909</v>
      </c>
    </row>
    <row r="389" spans="1:10" ht="13.5" thickBot="1" x14ac:dyDescent="0.25"/>
    <row r="390" spans="1:10" s="557" customFormat="1" ht="13.5" thickBot="1" x14ac:dyDescent="0.25">
      <c r="A390" s="319" t="s">
        <v>149</v>
      </c>
      <c r="B390" s="570" t="s">
        <v>53</v>
      </c>
      <c r="C390" s="571"/>
      <c r="D390" s="571"/>
      <c r="E390" s="571"/>
      <c r="F390" s="572"/>
      <c r="G390" s="348" t="s">
        <v>0</v>
      </c>
    </row>
    <row r="391" spans="1:10" s="557" customFormat="1" x14ac:dyDescent="0.2">
      <c r="A391" s="227" t="s">
        <v>2</v>
      </c>
      <c r="B391" s="352">
        <v>1</v>
      </c>
      <c r="C391" s="240">
        <v>2</v>
      </c>
      <c r="D391" s="240">
        <v>3</v>
      </c>
      <c r="E391" s="240">
        <v>4</v>
      </c>
      <c r="F391" s="434">
        <v>5</v>
      </c>
      <c r="G391" s="239"/>
    </row>
    <row r="392" spans="1:10" s="557" customFormat="1" x14ac:dyDescent="0.2">
      <c r="A392" s="326" t="s">
        <v>3</v>
      </c>
      <c r="B392" s="353">
        <v>4260</v>
      </c>
      <c r="C392" s="354">
        <v>4260</v>
      </c>
      <c r="D392" s="355">
        <v>4260</v>
      </c>
      <c r="E392" s="355">
        <v>4260</v>
      </c>
      <c r="F392" s="435">
        <v>4260</v>
      </c>
      <c r="G392" s="399">
        <v>4260</v>
      </c>
    </row>
    <row r="393" spans="1:10" s="557" customFormat="1" ht="14.25" x14ac:dyDescent="0.2">
      <c r="A393" s="329" t="s">
        <v>6</v>
      </c>
      <c r="B393" s="457">
        <v>4354.666666666667</v>
      </c>
      <c r="C393" s="458">
        <v>4518</v>
      </c>
      <c r="D393" s="458">
        <v>4188</v>
      </c>
      <c r="E393" s="358">
        <v>4431.333333333333</v>
      </c>
      <c r="F393" s="441">
        <v>4772</v>
      </c>
      <c r="G393" s="276">
        <v>4493.5384615384619</v>
      </c>
    </row>
    <row r="394" spans="1:10" s="557" customFormat="1" ht="14.25" x14ac:dyDescent="0.2">
      <c r="A394" s="227" t="s">
        <v>7</v>
      </c>
      <c r="B394" s="437">
        <v>100</v>
      </c>
      <c r="C394" s="436">
        <v>93.333333333333329</v>
      </c>
      <c r="D394" s="438">
        <v>80</v>
      </c>
      <c r="E394" s="361">
        <v>93.333333333333329</v>
      </c>
      <c r="F394" s="442">
        <v>100</v>
      </c>
      <c r="G394" s="362">
        <v>87.692307692307693</v>
      </c>
    </row>
    <row r="395" spans="1:10" s="557" customFormat="1" ht="14.25" x14ac:dyDescent="0.2">
      <c r="A395" s="227" t="s">
        <v>8</v>
      </c>
      <c r="B395" s="439">
        <v>3.4100810269015153E-2</v>
      </c>
      <c r="C395" s="440">
        <v>5.7252851897746447E-2</v>
      </c>
      <c r="D395" s="440">
        <v>9.2285557434049009E-2</v>
      </c>
      <c r="E395" s="363">
        <v>5.9545348012812291E-2</v>
      </c>
      <c r="F395" s="443">
        <v>3.94885170329866E-2</v>
      </c>
      <c r="G395" s="364">
        <v>6.5579343449575958E-2</v>
      </c>
    </row>
    <row r="396" spans="1:10" s="557" customFormat="1" x14ac:dyDescent="0.2">
      <c r="A396" s="329" t="s">
        <v>1</v>
      </c>
      <c r="B396" s="287">
        <f t="shared" ref="B396:G396" si="79">B393/B392*100-100</f>
        <v>2.2222222222222427</v>
      </c>
      <c r="C396" s="288">
        <f t="shared" si="79"/>
        <v>6.0563380281690087</v>
      </c>
      <c r="D396" s="288">
        <f t="shared" si="79"/>
        <v>-1.6901408450704167</v>
      </c>
      <c r="E396" s="288">
        <f t="shared" si="79"/>
        <v>4.021909233176828</v>
      </c>
      <c r="F396" s="444">
        <f t="shared" si="79"/>
        <v>12.018779342722993</v>
      </c>
      <c r="G396" s="291">
        <f t="shared" si="79"/>
        <v>5.4821235102925385</v>
      </c>
    </row>
    <row r="397" spans="1:10" s="557" customFormat="1" ht="13.5" thickBot="1" x14ac:dyDescent="0.25">
      <c r="A397" s="227" t="s">
        <v>27</v>
      </c>
      <c r="B397" s="293">
        <f>B393-B380</f>
        <v>262.00000000000045</v>
      </c>
      <c r="C397" s="294">
        <f t="shared" ref="C397:G397" si="80">C393-C380</f>
        <v>262</v>
      </c>
      <c r="D397" s="294">
        <f t="shared" si="80"/>
        <v>-254</v>
      </c>
      <c r="E397" s="294">
        <f t="shared" si="80"/>
        <v>117.33333333333303</v>
      </c>
      <c r="F397" s="445">
        <f t="shared" si="80"/>
        <v>170</v>
      </c>
      <c r="G397" s="298">
        <f t="shared" si="80"/>
        <v>167.69230769230762</v>
      </c>
    </row>
    <row r="398" spans="1:10" s="557" customFormat="1" x14ac:dyDescent="0.2">
      <c r="A398" s="343" t="s">
        <v>52</v>
      </c>
      <c r="B398" s="300">
        <v>73</v>
      </c>
      <c r="C398" s="301">
        <v>75</v>
      </c>
      <c r="D398" s="301">
        <v>12</v>
      </c>
      <c r="E398" s="301">
        <v>75</v>
      </c>
      <c r="F398" s="446">
        <v>73</v>
      </c>
      <c r="G398" s="366">
        <f>SUM(B398:F398)</f>
        <v>308</v>
      </c>
      <c r="H398" s="557" t="s">
        <v>56</v>
      </c>
      <c r="I398" s="367">
        <f>G385-G398</f>
        <v>1</v>
      </c>
      <c r="J398" s="368">
        <f>I398/G385</f>
        <v>3.2362459546925568E-3</v>
      </c>
    </row>
    <row r="399" spans="1:10" s="557" customFormat="1" x14ac:dyDescent="0.2">
      <c r="A399" s="343" t="s">
        <v>28</v>
      </c>
      <c r="B399" s="233">
        <v>141.5</v>
      </c>
      <c r="C399" s="558">
        <v>140</v>
      </c>
      <c r="D399" s="558">
        <v>141.5</v>
      </c>
      <c r="E399" s="558">
        <v>139.5</v>
      </c>
      <c r="F399" s="391">
        <v>139</v>
      </c>
      <c r="G399" s="237"/>
      <c r="H399" s="557" t="s">
        <v>57</v>
      </c>
      <c r="I399" s="557">
        <v>140.08000000000001</v>
      </c>
    </row>
    <row r="400" spans="1:10" s="557" customFormat="1" ht="13.5" thickBot="1" x14ac:dyDescent="0.25">
      <c r="A400" s="346" t="s">
        <v>26</v>
      </c>
      <c r="B400" s="230">
        <f>B399-B386</f>
        <v>0</v>
      </c>
      <c r="C400" s="231">
        <f t="shared" ref="C400:F400" si="81">C399-C386</f>
        <v>0</v>
      </c>
      <c r="D400" s="231">
        <f t="shared" si="81"/>
        <v>0</v>
      </c>
      <c r="E400" s="231">
        <f t="shared" si="81"/>
        <v>0</v>
      </c>
      <c r="F400" s="447">
        <f t="shared" si="81"/>
        <v>0</v>
      </c>
      <c r="G400" s="238"/>
      <c r="H400" s="557" t="s">
        <v>26</v>
      </c>
      <c r="I400" s="557">
        <f>I399-I386</f>
        <v>1.0100000000000193</v>
      </c>
    </row>
    <row r="402" spans="1:10" ht="13.5" thickBot="1" x14ac:dyDescent="0.25"/>
    <row r="403" spans="1:10" s="560" customFormat="1" ht="13.5" thickBot="1" x14ac:dyDescent="0.25">
      <c r="A403" s="319" t="s">
        <v>150</v>
      </c>
      <c r="B403" s="570" t="s">
        <v>53</v>
      </c>
      <c r="C403" s="571"/>
      <c r="D403" s="571"/>
      <c r="E403" s="571"/>
      <c r="F403" s="572"/>
      <c r="G403" s="348" t="s">
        <v>0</v>
      </c>
    </row>
    <row r="404" spans="1:10" s="560" customFormat="1" x14ac:dyDescent="0.2">
      <c r="A404" s="227" t="s">
        <v>2</v>
      </c>
      <c r="B404" s="352">
        <v>1</v>
      </c>
      <c r="C404" s="240">
        <v>2</v>
      </c>
      <c r="D404" s="240">
        <v>3</v>
      </c>
      <c r="E404" s="240">
        <v>4</v>
      </c>
      <c r="F404" s="434">
        <v>5</v>
      </c>
      <c r="G404" s="239"/>
    </row>
    <row r="405" spans="1:10" s="560" customFormat="1" x14ac:dyDescent="0.2">
      <c r="A405" s="326" t="s">
        <v>3</v>
      </c>
      <c r="B405" s="353">
        <v>4280</v>
      </c>
      <c r="C405" s="354">
        <v>4280</v>
      </c>
      <c r="D405" s="355">
        <v>4280</v>
      </c>
      <c r="E405" s="355">
        <v>4280</v>
      </c>
      <c r="F405" s="435">
        <v>4280</v>
      </c>
      <c r="G405" s="399">
        <v>4280</v>
      </c>
    </row>
    <row r="406" spans="1:10" s="560" customFormat="1" ht="14.25" x14ac:dyDescent="0.2">
      <c r="A406" s="329" t="s">
        <v>6</v>
      </c>
      <c r="B406" s="457">
        <v>4251.7647058823532</v>
      </c>
      <c r="C406" s="458">
        <v>4500</v>
      </c>
      <c r="D406" s="458">
        <v>4350</v>
      </c>
      <c r="E406" s="358">
        <v>4300</v>
      </c>
      <c r="F406" s="441">
        <v>4685.333333333333</v>
      </c>
      <c r="G406" s="276">
        <v>4424.7692307692305</v>
      </c>
    </row>
    <row r="407" spans="1:10" s="560" customFormat="1" ht="14.25" x14ac:dyDescent="0.2">
      <c r="A407" s="227" t="s">
        <v>7</v>
      </c>
      <c r="B407" s="437">
        <v>100</v>
      </c>
      <c r="C407" s="436">
        <v>100</v>
      </c>
      <c r="D407" s="438">
        <v>100</v>
      </c>
      <c r="E407" s="361">
        <v>100</v>
      </c>
      <c r="F407" s="442">
        <v>86.666666666666671</v>
      </c>
      <c r="G407" s="362">
        <v>86.15384615384616</v>
      </c>
    </row>
    <row r="408" spans="1:10" s="560" customFormat="1" ht="14.25" x14ac:dyDescent="0.2">
      <c r="A408" s="227" t="s">
        <v>8</v>
      </c>
      <c r="B408" s="439">
        <v>5.0011490911881569E-2</v>
      </c>
      <c r="C408" s="440">
        <v>5.1837034920030022E-2</v>
      </c>
      <c r="D408" s="440">
        <v>6.9954593354956046E-2</v>
      </c>
      <c r="E408" s="363">
        <v>4.2518514191296888E-2</v>
      </c>
      <c r="F408" s="443">
        <v>5.7570572164456824E-2</v>
      </c>
      <c r="G408" s="364">
        <v>6.4642713067551386E-2</v>
      </c>
    </row>
    <row r="409" spans="1:10" s="560" customFormat="1" x14ac:dyDescent="0.2">
      <c r="A409" s="329" t="s">
        <v>1</v>
      </c>
      <c r="B409" s="287">
        <f t="shared" ref="B409:G409" si="82">B406/B405*100-100</f>
        <v>-0.65970313358988619</v>
      </c>
      <c r="C409" s="288">
        <f t="shared" si="82"/>
        <v>5.1401869158878526</v>
      </c>
      <c r="D409" s="288">
        <f t="shared" si="82"/>
        <v>1.6355140186915946</v>
      </c>
      <c r="E409" s="288">
        <f t="shared" si="82"/>
        <v>0.46728971962618004</v>
      </c>
      <c r="F409" s="444">
        <f t="shared" si="82"/>
        <v>9.4704049844236664</v>
      </c>
      <c r="G409" s="291">
        <f t="shared" si="82"/>
        <v>3.3824586628324909</v>
      </c>
    </row>
    <row r="410" spans="1:10" s="560" customFormat="1" ht="13.5" thickBot="1" x14ac:dyDescent="0.25">
      <c r="A410" s="227" t="s">
        <v>27</v>
      </c>
      <c r="B410" s="293">
        <f>B406-B393</f>
        <v>-102.90196078431381</v>
      </c>
      <c r="C410" s="294">
        <f t="shared" ref="C410:G410" si="83">C406-C393</f>
        <v>-18</v>
      </c>
      <c r="D410" s="294">
        <f t="shared" si="83"/>
        <v>162</v>
      </c>
      <c r="E410" s="294">
        <f t="shared" si="83"/>
        <v>-131.33333333333303</v>
      </c>
      <c r="F410" s="445">
        <f t="shared" si="83"/>
        <v>-86.66666666666697</v>
      </c>
      <c r="G410" s="298">
        <f t="shared" si="83"/>
        <v>-68.769230769231399</v>
      </c>
    </row>
    <row r="411" spans="1:10" s="560" customFormat="1" x14ac:dyDescent="0.2">
      <c r="A411" s="343" t="s">
        <v>52</v>
      </c>
      <c r="B411" s="300">
        <v>72</v>
      </c>
      <c r="C411" s="301">
        <v>75</v>
      </c>
      <c r="D411" s="301">
        <v>12</v>
      </c>
      <c r="E411" s="301">
        <v>75</v>
      </c>
      <c r="F411" s="446">
        <v>73</v>
      </c>
      <c r="G411" s="366">
        <f>SUM(B411:F411)</f>
        <v>307</v>
      </c>
      <c r="H411" s="560" t="s">
        <v>56</v>
      </c>
      <c r="I411" s="367">
        <f>G398-G411</f>
        <v>1</v>
      </c>
      <c r="J411" s="368">
        <f>I411/G398</f>
        <v>3.246753246753247E-3</v>
      </c>
    </row>
    <row r="412" spans="1:10" s="560" customFormat="1" x14ac:dyDescent="0.2">
      <c r="A412" s="343" t="s">
        <v>28</v>
      </c>
      <c r="B412" s="233">
        <v>141.5</v>
      </c>
      <c r="C412" s="561">
        <v>140</v>
      </c>
      <c r="D412" s="561">
        <v>141.5</v>
      </c>
      <c r="E412" s="561">
        <v>139.5</v>
      </c>
      <c r="F412" s="391">
        <v>139</v>
      </c>
      <c r="G412" s="237"/>
      <c r="H412" s="560" t="s">
        <v>57</v>
      </c>
      <c r="I412" s="560">
        <v>140.08000000000001</v>
      </c>
    </row>
    <row r="413" spans="1:10" s="560" customFormat="1" ht="13.5" thickBot="1" x14ac:dyDescent="0.25">
      <c r="A413" s="346" t="s">
        <v>26</v>
      </c>
      <c r="B413" s="230">
        <f>B412-B399</f>
        <v>0</v>
      </c>
      <c r="C413" s="231">
        <f t="shared" ref="C413:F413" si="84">C412-C399</f>
        <v>0</v>
      </c>
      <c r="D413" s="231">
        <f t="shared" si="84"/>
        <v>0</v>
      </c>
      <c r="E413" s="231">
        <f t="shared" si="84"/>
        <v>0</v>
      </c>
      <c r="F413" s="447">
        <f t="shared" si="84"/>
        <v>0</v>
      </c>
      <c r="G413" s="238"/>
      <c r="H413" s="560" t="s">
        <v>26</v>
      </c>
      <c r="I413" s="560">
        <f>I412-I399</f>
        <v>0</v>
      </c>
    </row>
    <row r="415" spans="1:10" ht="13.5" thickBot="1" x14ac:dyDescent="0.25"/>
    <row r="416" spans="1:10" s="563" customFormat="1" ht="13.5" thickBot="1" x14ac:dyDescent="0.25">
      <c r="A416" s="319" t="s">
        <v>151</v>
      </c>
      <c r="B416" s="570" t="s">
        <v>53</v>
      </c>
      <c r="C416" s="571"/>
      <c r="D416" s="571"/>
      <c r="E416" s="571"/>
      <c r="F416" s="572"/>
      <c r="G416" s="348" t="s">
        <v>0</v>
      </c>
    </row>
    <row r="417" spans="1:10" s="563" customFormat="1" x14ac:dyDescent="0.2">
      <c r="A417" s="227" t="s">
        <v>2</v>
      </c>
      <c r="B417" s="352">
        <v>1</v>
      </c>
      <c r="C417" s="240">
        <v>2</v>
      </c>
      <c r="D417" s="240">
        <v>3</v>
      </c>
      <c r="E417" s="240">
        <v>4</v>
      </c>
      <c r="F417" s="434">
        <v>5</v>
      </c>
      <c r="G417" s="239"/>
    </row>
    <row r="418" spans="1:10" s="563" customFormat="1" x14ac:dyDescent="0.2">
      <c r="A418" s="326" t="s">
        <v>3</v>
      </c>
      <c r="B418" s="353">
        <v>4300</v>
      </c>
      <c r="C418" s="354">
        <v>4300</v>
      </c>
      <c r="D418" s="355">
        <v>4300</v>
      </c>
      <c r="E418" s="355">
        <v>4300</v>
      </c>
      <c r="F418" s="435">
        <v>4300</v>
      </c>
      <c r="G418" s="399">
        <v>4300</v>
      </c>
    </row>
    <row r="419" spans="1:10" s="563" customFormat="1" ht="14.25" x14ac:dyDescent="0.2">
      <c r="A419" s="329" t="s">
        <v>6</v>
      </c>
      <c r="B419" s="457">
        <v>4270.7692307692305</v>
      </c>
      <c r="C419" s="458">
        <v>4430.666666666667</v>
      </c>
      <c r="D419" s="458">
        <v>4287.5</v>
      </c>
      <c r="E419" s="358">
        <v>4435.3846153846152</v>
      </c>
      <c r="F419" s="441">
        <v>4840.7692307692305</v>
      </c>
      <c r="G419" s="276">
        <v>4477.9310344827591</v>
      </c>
    </row>
    <row r="420" spans="1:10" s="563" customFormat="1" ht="14.25" x14ac:dyDescent="0.2">
      <c r="A420" s="227" t="s">
        <v>7</v>
      </c>
      <c r="B420" s="437">
        <v>100</v>
      </c>
      <c r="C420" s="436">
        <v>100</v>
      </c>
      <c r="D420" s="438">
        <v>75</v>
      </c>
      <c r="E420" s="361">
        <v>69.230769230769226</v>
      </c>
      <c r="F420" s="442">
        <v>84.615384615384613</v>
      </c>
      <c r="G420" s="362">
        <v>77.58620689655173</v>
      </c>
    </row>
    <row r="421" spans="1:10" s="563" customFormat="1" ht="14.25" x14ac:dyDescent="0.2">
      <c r="A421" s="227" t="s">
        <v>8</v>
      </c>
      <c r="B421" s="439">
        <v>5.6319370524862661E-2</v>
      </c>
      <c r="C421" s="440">
        <v>5.1589149573833759E-2</v>
      </c>
      <c r="D421" s="440">
        <v>6.3903619767598285E-2</v>
      </c>
      <c r="E421" s="363">
        <v>9.0963570674081493E-2</v>
      </c>
      <c r="F421" s="443">
        <v>7.5487550601347028E-2</v>
      </c>
      <c r="G421" s="364">
        <v>8.376098049213844E-2</v>
      </c>
    </row>
    <row r="422" spans="1:10" s="563" customFormat="1" x14ac:dyDescent="0.2">
      <c r="A422" s="329" t="s">
        <v>1</v>
      </c>
      <c r="B422" s="287">
        <f t="shared" ref="B422:G422" si="85">B419/B418*100-100</f>
        <v>-0.67978533094812121</v>
      </c>
      <c r="C422" s="288">
        <f t="shared" si="85"/>
        <v>3.038759689922486</v>
      </c>
      <c r="D422" s="288">
        <f t="shared" si="85"/>
        <v>-0.29069767441860961</v>
      </c>
      <c r="E422" s="288">
        <f t="shared" si="85"/>
        <v>3.1484794275491907</v>
      </c>
      <c r="F422" s="444">
        <f t="shared" si="85"/>
        <v>12.576028622540235</v>
      </c>
      <c r="G422" s="291">
        <f t="shared" si="85"/>
        <v>4.1379310344827616</v>
      </c>
    </row>
    <row r="423" spans="1:10" s="563" customFormat="1" ht="13.5" thickBot="1" x14ac:dyDescent="0.25">
      <c r="A423" s="227" t="s">
        <v>27</v>
      </c>
      <c r="B423" s="293">
        <f>B419-B406</f>
        <v>19.004524886877334</v>
      </c>
      <c r="C423" s="294">
        <f t="shared" ref="C423:G423" si="86">C419-C406</f>
        <v>-69.33333333333303</v>
      </c>
      <c r="D423" s="294">
        <f t="shared" si="86"/>
        <v>-62.5</v>
      </c>
      <c r="E423" s="294">
        <f t="shared" si="86"/>
        <v>135.38461538461524</v>
      </c>
      <c r="F423" s="445">
        <f t="shared" si="86"/>
        <v>155.43589743589746</v>
      </c>
      <c r="G423" s="298">
        <f t="shared" si="86"/>
        <v>53.16180371352857</v>
      </c>
    </row>
    <row r="424" spans="1:10" s="563" customFormat="1" x14ac:dyDescent="0.2">
      <c r="A424" s="343" t="s">
        <v>52</v>
      </c>
      <c r="B424" s="300">
        <v>72</v>
      </c>
      <c r="C424" s="301">
        <v>75</v>
      </c>
      <c r="D424" s="301">
        <v>12</v>
      </c>
      <c r="E424" s="301">
        <v>75</v>
      </c>
      <c r="F424" s="446">
        <v>73</v>
      </c>
      <c r="G424" s="366">
        <f>SUM(B424:F424)</f>
        <v>307</v>
      </c>
      <c r="H424" s="563" t="s">
        <v>56</v>
      </c>
      <c r="I424" s="367">
        <f>G411-G424</f>
        <v>0</v>
      </c>
      <c r="J424" s="368">
        <f>I424/G411</f>
        <v>0</v>
      </c>
    </row>
    <row r="425" spans="1:10" s="563" customFormat="1" x14ac:dyDescent="0.2">
      <c r="A425" s="343" t="s">
        <v>28</v>
      </c>
      <c r="B425" s="233">
        <v>142.5</v>
      </c>
      <c r="C425" s="562">
        <v>141</v>
      </c>
      <c r="D425" s="562">
        <v>142.5</v>
      </c>
      <c r="E425" s="562">
        <v>140.5</v>
      </c>
      <c r="F425" s="391">
        <v>140</v>
      </c>
      <c r="G425" s="237"/>
      <c r="H425" s="563" t="s">
        <v>57</v>
      </c>
    </row>
    <row r="426" spans="1:10" s="563" customFormat="1" ht="13.5" thickBot="1" x14ac:dyDescent="0.25">
      <c r="A426" s="346" t="s">
        <v>26</v>
      </c>
      <c r="B426" s="230">
        <f>B425-B412</f>
        <v>1</v>
      </c>
      <c r="C426" s="231">
        <f t="shared" ref="C426:F426" si="87">C425-C412</f>
        <v>1</v>
      </c>
      <c r="D426" s="231">
        <f t="shared" si="87"/>
        <v>1</v>
      </c>
      <c r="E426" s="231">
        <f t="shared" si="87"/>
        <v>1</v>
      </c>
      <c r="F426" s="447">
        <f t="shared" si="87"/>
        <v>1</v>
      </c>
      <c r="G426" s="238"/>
      <c r="H426" s="563" t="s">
        <v>26</v>
      </c>
      <c r="I426" s="563">
        <f>I425-I412</f>
        <v>-140.08000000000001</v>
      </c>
    </row>
  </sheetData>
  <mergeCells count="32">
    <mergeCell ref="B271:F271"/>
    <mergeCell ref="B258:F258"/>
    <mergeCell ref="B166:F166"/>
    <mergeCell ref="B245:F245"/>
    <mergeCell ref="B312:F312"/>
    <mergeCell ref="B232:F232"/>
    <mergeCell ref="B87:F87"/>
    <mergeCell ref="B219:F219"/>
    <mergeCell ref="B206:F206"/>
    <mergeCell ref="B193:F193"/>
    <mergeCell ref="B180:F180"/>
    <mergeCell ref="B284:F284"/>
    <mergeCell ref="B390:F390"/>
    <mergeCell ref="B377:F377"/>
    <mergeCell ref="B364:F364"/>
    <mergeCell ref="B351:F351"/>
    <mergeCell ref="B416:F416"/>
    <mergeCell ref="B403:F403"/>
    <mergeCell ref="B9:F9"/>
    <mergeCell ref="B22:F22"/>
    <mergeCell ref="B35:F35"/>
    <mergeCell ref="B48:F48"/>
    <mergeCell ref="B61:F61"/>
    <mergeCell ref="B74:F74"/>
    <mergeCell ref="B153:F153"/>
    <mergeCell ref="B140:F140"/>
    <mergeCell ref="B338:F338"/>
    <mergeCell ref="B325:F325"/>
    <mergeCell ref="B127:F127"/>
    <mergeCell ref="B114:F114"/>
    <mergeCell ref="B100:F100"/>
    <mergeCell ref="B297:F297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584" t="s">
        <v>53</v>
      </c>
      <c r="B1" s="585"/>
      <c r="C1" s="585"/>
      <c r="D1" s="585"/>
      <c r="E1" s="585"/>
      <c r="F1" s="585"/>
      <c r="G1" s="585"/>
      <c r="H1" s="585"/>
      <c r="I1" s="585"/>
      <c r="J1" s="586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581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573">
        <v>781</v>
      </c>
      <c r="G3" s="573">
        <v>115.5</v>
      </c>
      <c r="H3" s="573">
        <v>66</v>
      </c>
      <c r="I3" s="573">
        <v>1</v>
      </c>
      <c r="J3" s="575">
        <v>130</v>
      </c>
    </row>
    <row r="4" spans="1:10" x14ac:dyDescent="0.2">
      <c r="A4" s="593"/>
      <c r="B4" s="533">
        <v>1</v>
      </c>
      <c r="C4" s="533">
        <v>2</v>
      </c>
      <c r="D4" s="533">
        <v>117.5</v>
      </c>
      <c r="E4" s="533" t="s">
        <v>131</v>
      </c>
      <c r="F4" s="574"/>
      <c r="G4" s="574"/>
      <c r="H4" s="574"/>
      <c r="I4" s="574"/>
      <c r="J4" s="576"/>
    </row>
    <row r="5" spans="1:10" ht="13.5" thickBot="1" x14ac:dyDescent="0.25">
      <c r="A5" s="593"/>
      <c r="B5" s="517" t="s">
        <v>132</v>
      </c>
      <c r="C5" s="517">
        <v>513</v>
      </c>
      <c r="D5" s="517">
        <v>115</v>
      </c>
      <c r="E5" s="517" t="s">
        <v>126</v>
      </c>
      <c r="F5" s="574"/>
      <c r="G5" s="574"/>
      <c r="H5" s="574"/>
      <c r="I5" s="574"/>
      <c r="J5" s="576"/>
    </row>
    <row r="6" spans="1:10" x14ac:dyDescent="0.2">
      <c r="A6" s="581">
        <v>2</v>
      </c>
      <c r="B6" s="365">
        <v>1</v>
      </c>
      <c r="C6" s="365">
        <v>266</v>
      </c>
      <c r="D6" s="365">
        <v>117.5</v>
      </c>
      <c r="E6" s="365" t="s">
        <v>128</v>
      </c>
      <c r="F6" s="573">
        <v>781</v>
      </c>
      <c r="G6" s="573">
        <v>116</v>
      </c>
      <c r="H6" s="573">
        <v>66</v>
      </c>
      <c r="I6" s="573" t="s">
        <v>136</v>
      </c>
      <c r="J6" s="575">
        <v>130</v>
      </c>
    </row>
    <row r="7" spans="1:10" ht="13.5" thickBot="1" x14ac:dyDescent="0.25">
      <c r="A7" s="582"/>
      <c r="B7" s="245" t="s">
        <v>133</v>
      </c>
      <c r="C7" s="245">
        <v>515</v>
      </c>
      <c r="D7" s="245">
        <v>114</v>
      </c>
      <c r="E7" s="245" t="s">
        <v>126</v>
      </c>
      <c r="F7" s="583"/>
      <c r="G7" s="583"/>
      <c r="H7" s="583"/>
      <c r="I7" s="583"/>
      <c r="J7" s="577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581">
        <v>4</v>
      </c>
      <c r="B9" s="365">
        <v>1</v>
      </c>
      <c r="C9" s="365">
        <v>2</v>
      </c>
      <c r="D9" s="365">
        <v>117.5</v>
      </c>
      <c r="E9" s="365" t="s">
        <v>127</v>
      </c>
      <c r="F9" s="573">
        <v>780</v>
      </c>
      <c r="G9" s="573">
        <v>116</v>
      </c>
      <c r="H9" s="573">
        <v>66</v>
      </c>
      <c r="I9" s="573">
        <v>2</v>
      </c>
      <c r="J9" s="575">
        <v>128.5</v>
      </c>
    </row>
    <row r="10" spans="1:10" x14ac:dyDescent="0.2">
      <c r="A10" s="593"/>
      <c r="B10" s="244">
        <v>2</v>
      </c>
      <c r="C10" s="244">
        <v>487</v>
      </c>
      <c r="D10" s="244">
        <v>116</v>
      </c>
      <c r="E10" s="424" t="s">
        <v>126</v>
      </c>
      <c r="F10" s="574"/>
      <c r="G10" s="574"/>
      <c r="H10" s="574"/>
      <c r="I10" s="574"/>
      <c r="J10" s="576"/>
    </row>
    <row r="11" spans="1:10" ht="13.5" thickBot="1" x14ac:dyDescent="0.25">
      <c r="A11" s="582"/>
      <c r="B11" s="245">
        <v>3</v>
      </c>
      <c r="C11" s="245">
        <v>291</v>
      </c>
      <c r="D11" s="245">
        <v>115</v>
      </c>
      <c r="E11" s="524" t="s">
        <v>128</v>
      </c>
      <c r="F11" s="583"/>
      <c r="G11" s="583"/>
      <c r="H11" s="583"/>
      <c r="I11" s="583"/>
      <c r="J11" s="577"/>
    </row>
    <row r="12" spans="1:10" x14ac:dyDescent="0.2">
      <c r="A12" s="593">
        <v>5</v>
      </c>
      <c r="B12" s="519">
        <v>3</v>
      </c>
      <c r="C12" s="519">
        <v>170</v>
      </c>
      <c r="D12" s="519">
        <v>115</v>
      </c>
      <c r="E12" s="519" t="s">
        <v>127</v>
      </c>
      <c r="F12" s="574">
        <v>780</v>
      </c>
      <c r="G12" s="574">
        <v>114</v>
      </c>
      <c r="H12" s="574">
        <v>66</v>
      </c>
      <c r="I12" s="574">
        <v>3</v>
      </c>
      <c r="J12" s="576">
        <v>128.5</v>
      </c>
    </row>
    <row r="13" spans="1:10" ht="13.5" thickBot="1" x14ac:dyDescent="0.25">
      <c r="A13" s="582"/>
      <c r="B13" s="245">
        <v>4</v>
      </c>
      <c r="C13" s="245">
        <v>610</v>
      </c>
      <c r="D13" s="245">
        <v>113</v>
      </c>
      <c r="E13" s="245" t="s">
        <v>126</v>
      </c>
      <c r="F13" s="583"/>
      <c r="G13" s="583"/>
      <c r="H13" s="583"/>
      <c r="I13" s="583"/>
      <c r="J13" s="577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587" t="s">
        <v>68</v>
      </c>
      <c r="B16" s="588"/>
      <c r="C16" s="588"/>
      <c r="D16" s="588"/>
      <c r="E16" s="588"/>
      <c r="F16" s="588"/>
      <c r="G16" s="588"/>
      <c r="H16" s="588"/>
      <c r="I16" s="588"/>
      <c r="J16" s="589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581">
        <v>2</v>
      </c>
      <c r="B19" s="365">
        <v>8</v>
      </c>
      <c r="C19" s="365">
        <v>199</v>
      </c>
      <c r="D19" s="365">
        <v>112</v>
      </c>
      <c r="E19" s="365" t="s">
        <v>127</v>
      </c>
      <c r="F19" s="573">
        <v>778</v>
      </c>
      <c r="G19" s="573">
        <v>111.5</v>
      </c>
      <c r="H19" s="573">
        <v>66</v>
      </c>
      <c r="I19" s="573">
        <v>2</v>
      </c>
      <c r="J19" s="575">
        <v>128.5</v>
      </c>
    </row>
    <row r="20" spans="1:10" ht="13.5" thickBot="1" x14ac:dyDescent="0.25">
      <c r="A20" s="582"/>
      <c r="B20" s="245">
        <v>9</v>
      </c>
      <c r="C20" s="245">
        <v>579</v>
      </c>
      <c r="D20" s="245">
        <v>111.5</v>
      </c>
      <c r="E20" s="245" t="s">
        <v>128</v>
      </c>
      <c r="F20" s="583"/>
      <c r="G20" s="583"/>
      <c r="H20" s="583"/>
      <c r="I20" s="583"/>
      <c r="J20" s="577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581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573">
        <v>778</v>
      </c>
      <c r="G22" s="573">
        <v>110.5</v>
      </c>
      <c r="H22" s="573">
        <v>66</v>
      </c>
      <c r="I22" s="573">
        <v>2</v>
      </c>
      <c r="J22" s="575">
        <v>128.5</v>
      </c>
    </row>
    <row r="23" spans="1:10" ht="13.5" thickBot="1" x14ac:dyDescent="0.25">
      <c r="A23" s="582"/>
      <c r="B23" s="245">
        <v>10</v>
      </c>
      <c r="C23" s="245">
        <v>710</v>
      </c>
      <c r="D23" s="245">
        <v>110.5</v>
      </c>
      <c r="E23" s="245" t="s">
        <v>128</v>
      </c>
      <c r="F23" s="583"/>
      <c r="G23" s="583"/>
      <c r="H23" s="583"/>
      <c r="I23" s="583"/>
      <c r="J23" s="577"/>
    </row>
    <row r="24" spans="1:10" x14ac:dyDescent="0.2">
      <c r="A24" s="593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574">
        <v>778</v>
      </c>
      <c r="G24" s="574">
        <v>110.5</v>
      </c>
      <c r="H24" s="574">
        <v>66</v>
      </c>
      <c r="I24" s="574">
        <v>3</v>
      </c>
      <c r="J24" s="576">
        <v>128.5</v>
      </c>
    </row>
    <row r="25" spans="1:10" ht="13.5" thickBot="1" x14ac:dyDescent="0.25">
      <c r="A25" s="582"/>
      <c r="B25" s="245">
        <v>11</v>
      </c>
      <c r="C25" s="245">
        <v>547</v>
      </c>
      <c r="D25" s="245">
        <v>110</v>
      </c>
      <c r="E25" s="245" t="s">
        <v>126</v>
      </c>
      <c r="F25" s="583"/>
      <c r="G25" s="583"/>
      <c r="H25" s="583"/>
      <c r="I25" s="583"/>
      <c r="J25" s="577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590" t="s">
        <v>63</v>
      </c>
      <c r="B28" s="591"/>
      <c r="C28" s="591"/>
      <c r="D28" s="591"/>
      <c r="E28" s="591"/>
      <c r="F28" s="591"/>
      <c r="G28" s="591"/>
      <c r="H28" s="591"/>
      <c r="I28" s="591"/>
      <c r="J28" s="592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581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573">
        <v>893</v>
      </c>
      <c r="G30" s="573">
        <v>114.5</v>
      </c>
      <c r="H30" s="573">
        <v>76</v>
      </c>
      <c r="I30" s="573">
        <v>1</v>
      </c>
      <c r="J30" s="575">
        <v>130</v>
      </c>
    </row>
    <row r="31" spans="1:10" x14ac:dyDescent="0.2">
      <c r="A31" s="593"/>
      <c r="B31" s="244">
        <v>2</v>
      </c>
      <c r="C31" s="244">
        <v>695</v>
      </c>
      <c r="D31" s="244">
        <v>114.5</v>
      </c>
      <c r="E31" s="244" t="s">
        <v>126</v>
      </c>
      <c r="F31" s="574"/>
      <c r="G31" s="574"/>
      <c r="H31" s="574"/>
      <c r="I31" s="574"/>
      <c r="J31" s="576"/>
    </row>
    <row r="32" spans="1:10" ht="13.5" thickBot="1" x14ac:dyDescent="0.25">
      <c r="A32" s="582"/>
      <c r="B32" s="245">
        <v>3</v>
      </c>
      <c r="C32" s="245">
        <v>39</v>
      </c>
      <c r="D32" s="245">
        <v>112.5</v>
      </c>
      <c r="E32" s="245" t="s">
        <v>131</v>
      </c>
      <c r="F32" s="583"/>
      <c r="G32" s="583"/>
      <c r="H32" s="583"/>
      <c r="I32" s="583"/>
      <c r="J32" s="577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581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573">
        <v>893</v>
      </c>
      <c r="G34" s="573">
        <v>112</v>
      </c>
      <c r="H34" s="573">
        <v>76</v>
      </c>
      <c r="I34" s="600" t="s">
        <v>135</v>
      </c>
      <c r="J34" s="575">
        <v>128.5</v>
      </c>
    </row>
    <row r="35" spans="1:10" ht="13.5" thickBot="1" x14ac:dyDescent="0.25">
      <c r="A35" s="582"/>
      <c r="B35" s="245">
        <v>4</v>
      </c>
      <c r="C35" s="245">
        <v>421</v>
      </c>
      <c r="D35" s="245">
        <v>111.5</v>
      </c>
      <c r="E35" s="245" t="s">
        <v>128</v>
      </c>
      <c r="F35" s="583"/>
      <c r="G35" s="583"/>
      <c r="H35" s="583"/>
      <c r="I35" s="583"/>
      <c r="J35" s="577"/>
    </row>
    <row r="36" spans="1:10" x14ac:dyDescent="0.2">
      <c r="A36" s="593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574">
        <v>894</v>
      </c>
      <c r="G36" s="574">
        <v>111</v>
      </c>
      <c r="H36" s="574">
        <v>76</v>
      </c>
      <c r="I36" s="574">
        <v>3</v>
      </c>
      <c r="J36" s="576">
        <v>128.5</v>
      </c>
    </row>
    <row r="37" spans="1:10" ht="13.5" thickBot="1" x14ac:dyDescent="0.25">
      <c r="A37" s="582"/>
      <c r="B37" s="245">
        <v>5</v>
      </c>
      <c r="C37" s="245">
        <v>558</v>
      </c>
      <c r="D37" s="245">
        <v>110</v>
      </c>
      <c r="E37" s="245" t="s">
        <v>126</v>
      </c>
      <c r="F37" s="583"/>
      <c r="G37" s="583"/>
      <c r="H37" s="583"/>
      <c r="I37" s="583"/>
      <c r="J37" s="577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578" t="s">
        <v>63</v>
      </c>
      <c r="B40" s="579"/>
      <c r="C40" s="579"/>
      <c r="D40" s="579"/>
      <c r="E40" s="579"/>
      <c r="F40" s="579"/>
      <c r="G40" s="579"/>
      <c r="H40" s="579"/>
      <c r="I40" s="579"/>
      <c r="J40" s="580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581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573">
        <v>872</v>
      </c>
      <c r="G42" s="573">
        <v>115.5</v>
      </c>
      <c r="H42" s="573">
        <v>74</v>
      </c>
      <c r="I42" s="573">
        <v>1</v>
      </c>
      <c r="J42" s="575">
        <v>130</v>
      </c>
    </row>
    <row r="43" spans="1:10" ht="13.5" thickBot="1" x14ac:dyDescent="0.25">
      <c r="A43" s="582"/>
      <c r="B43" s="245">
        <v>2</v>
      </c>
      <c r="C43" s="245">
        <v>628</v>
      </c>
      <c r="D43" s="245">
        <v>114.5</v>
      </c>
      <c r="E43" s="245" t="s">
        <v>128</v>
      </c>
      <c r="F43" s="583"/>
      <c r="G43" s="583"/>
      <c r="H43" s="583"/>
      <c r="I43" s="583"/>
      <c r="J43" s="577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581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573">
        <v>872</v>
      </c>
      <c r="G45" s="573">
        <v>113</v>
      </c>
      <c r="H45" s="573">
        <v>74</v>
      </c>
      <c r="I45" s="573">
        <v>3</v>
      </c>
      <c r="J45" s="575">
        <v>128.5</v>
      </c>
    </row>
    <row r="46" spans="1:10" x14ac:dyDescent="0.2">
      <c r="A46" s="593"/>
      <c r="B46" s="244">
        <v>3</v>
      </c>
      <c r="C46" s="244">
        <v>498</v>
      </c>
      <c r="D46" s="244">
        <v>113</v>
      </c>
      <c r="E46" s="244" t="s">
        <v>126</v>
      </c>
      <c r="F46" s="574"/>
      <c r="G46" s="574"/>
      <c r="H46" s="574"/>
      <c r="I46" s="574"/>
      <c r="J46" s="576"/>
    </row>
    <row r="47" spans="1:10" ht="13.5" thickBot="1" x14ac:dyDescent="0.25">
      <c r="A47" s="582"/>
      <c r="B47" s="245">
        <v>4</v>
      </c>
      <c r="C47" s="245">
        <v>280</v>
      </c>
      <c r="D47" s="245">
        <v>111.5</v>
      </c>
      <c r="E47" s="245" t="s">
        <v>131</v>
      </c>
      <c r="F47" s="583"/>
      <c r="G47" s="583"/>
      <c r="H47" s="583"/>
      <c r="I47" s="583"/>
      <c r="J47" s="577"/>
    </row>
    <row r="48" spans="1:10" x14ac:dyDescent="0.2">
      <c r="A48" s="593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574">
        <v>871</v>
      </c>
      <c r="G48" s="574">
        <v>111</v>
      </c>
      <c r="H48" s="574">
        <v>74</v>
      </c>
      <c r="I48" s="574">
        <v>3</v>
      </c>
      <c r="J48" s="576">
        <v>128.5</v>
      </c>
    </row>
    <row r="49" spans="1:10" ht="13.5" thickBot="1" x14ac:dyDescent="0.25">
      <c r="A49" s="582"/>
      <c r="B49" s="245">
        <v>5</v>
      </c>
      <c r="C49" s="245">
        <v>559</v>
      </c>
      <c r="D49" s="245">
        <v>110.5</v>
      </c>
      <c r="E49" s="245" t="s">
        <v>126</v>
      </c>
      <c r="F49" s="583"/>
      <c r="G49" s="583"/>
      <c r="H49" s="583"/>
      <c r="I49" s="583"/>
      <c r="J49" s="577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  <mergeCell ref="A40:J40"/>
    <mergeCell ref="A42:A43"/>
    <mergeCell ref="F42:F43"/>
    <mergeCell ref="G42:G43"/>
    <mergeCell ref="H42:H43"/>
    <mergeCell ref="I42:I43"/>
    <mergeCell ref="J42:J43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28:J28"/>
    <mergeCell ref="A30:A32"/>
    <mergeCell ref="F30:F32"/>
    <mergeCell ref="G30:G32"/>
    <mergeCell ref="H30:H32"/>
    <mergeCell ref="I30:I32"/>
    <mergeCell ref="J30:J32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16:J16"/>
    <mergeCell ref="F19:F20"/>
    <mergeCell ref="G19:G20"/>
    <mergeCell ref="H19:H20"/>
    <mergeCell ref="I19:I20"/>
    <mergeCell ref="J19:J20"/>
    <mergeCell ref="A19:A20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65" t="s">
        <v>18</v>
      </c>
      <c r="C4" s="566"/>
      <c r="D4" s="566"/>
      <c r="E4" s="566"/>
      <c r="F4" s="566"/>
      <c r="G4" s="566"/>
      <c r="H4" s="566"/>
      <c r="I4" s="566"/>
      <c r="J4" s="567"/>
      <c r="K4" s="565" t="s">
        <v>21</v>
      </c>
      <c r="L4" s="566"/>
      <c r="M4" s="566"/>
      <c r="N4" s="566"/>
      <c r="O4" s="566"/>
      <c r="P4" s="566"/>
      <c r="Q4" s="566"/>
      <c r="R4" s="566"/>
      <c r="S4" s="566"/>
      <c r="T4" s="566"/>
      <c r="U4" s="566"/>
      <c r="V4" s="566"/>
      <c r="W4" s="56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65" t="s">
        <v>23</v>
      </c>
      <c r="C17" s="566"/>
      <c r="D17" s="566"/>
      <c r="E17" s="566"/>
      <c r="F17" s="56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65" t="s">
        <v>18</v>
      </c>
      <c r="C4" s="566"/>
      <c r="D4" s="566"/>
      <c r="E4" s="566"/>
      <c r="F4" s="566"/>
      <c r="G4" s="566"/>
      <c r="H4" s="566"/>
      <c r="I4" s="566"/>
      <c r="J4" s="567"/>
      <c r="K4" s="565" t="s">
        <v>21</v>
      </c>
      <c r="L4" s="566"/>
      <c r="M4" s="566"/>
      <c r="N4" s="566"/>
      <c r="O4" s="566"/>
      <c r="P4" s="566"/>
      <c r="Q4" s="566"/>
      <c r="R4" s="566"/>
      <c r="S4" s="566"/>
      <c r="T4" s="566"/>
      <c r="U4" s="566"/>
      <c r="V4" s="566"/>
      <c r="W4" s="56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65" t="s">
        <v>23</v>
      </c>
      <c r="C17" s="566"/>
      <c r="D17" s="566"/>
      <c r="E17" s="566"/>
      <c r="F17" s="56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65" t="s">
        <v>18</v>
      </c>
      <c r="C4" s="566"/>
      <c r="D4" s="566"/>
      <c r="E4" s="566"/>
      <c r="F4" s="566"/>
      <c r="G4" s="566"/>
      <c r="H4" s="566"/>
      <c r="I4" s="566"/>
      <c r="J4" s="567"/>
      <c r="K4" s="565" t="s">
        <v>21</v>
      </c>
      <c r="L4" s="566"/>
      <c r="M4" s="566"/>
      <c r="N4" s="566"/>
      <c r="O4" s="566"/>
      <c r="P4" s="566"/>
      <c r="Q4" s="566"/>
      <c r="R4" s="566"/>
      <c r="S4" s="566"/>
      <c r="T4" s="566"/>
      <c r="U4" s="566"/>
      <c r="V4" s="566"/>
      <c r="W4" s="56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65" t="s">
        <v>23</v>
      </c>
      <c r="C17" s="566"/>
      <c r="D17" s="566"/>
      <c r="E17" s="566"/>
      <c r="F17" s="56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68" t="s">
        <v>42</v>
      </c>
      <c r="B1" s="568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68" t="s">
        <v>42</v>
      </c>
      <c r="B1" s="568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69" t="s">
        <v>42</v>
      </c>
      <c r="B1" s="569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68" t="s">
        <v>42</v>
      </c>
      <c r="B1" s="568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AN470"/>
  <sheetViews>
    <sheetView showGridLines="0" topLeftCell="A441" zoomScale="73" zoomScaleNormal="73" workbookViewId="0">
      <selection activeCell="B462" sqref="B462:T462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596"/>
      <c r="G2" s="596"/>
      <c r="H2" s="596"/>
      <c r="I2" s="596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594" t="s">
        <v>67</v>
      </c>
      <c r="AD6" s="594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570" t="s">
        <v>68</v>
      </c>
      <c r="C9" s="571"/>
      <c r="D9" s="571"/>
      <c r="E9" s="571"/>
      <c r="F9" s="571"/>
      <c r="G9" s="571"/>
      <c r="H9" s="571"/>
      <c r="I9" s="571"/>
      <c r="J9" s="572"/>
      <c r="K9" s="570" t="s">
        <v>63</v>
      </c>
      <c r="L9" s="571"/>
      <c r="M9" s="571"/>
      <c r="N9" s="572"/>
      <c r="O9" s="571" t="s">
        <v>64</v>
      </c>
      <c r="P9" s="571"/>
      <c r="Q9" s="571"/>
      <c r="R9" s="571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570" t="s">
        <v>68</v>
      </c>
      <c r="C25" s="571"/>
      <c r="D25" s="571"/>
      <c r="E25" s="571"/>
      <c r="F25" s="571"/>
      <c r="G25" s="571"/>
      <c r="H25" s="571"/>
      <c r="I25" s="571"/>
      <c r="J25" s="572"/>
      <c r="K25" s="570" t="s">
        <v>63</v>
      </c>
      <c r="L25" s="571"/>
      <c r="M25" s="571"/>
      <c r="N25" s="571"/>
      <c r="O25" s="572"/>
      <c r="P25" s="571" t="s">
        <v>64</v>
      </c>
      <c r="Q25" s="571"/>
      <c r="R25" s="571"/>
      <c r="S25" s="571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595" t="s">
        <v>78</v>
      </c>
      <c r="Y34" s="595"/>
      <c r="Z34" s="595"/>
      <c r="AA34" s="595"/>
      <c r="AB34" s="595"/>
      <c r="AC34" s="595"/>
      <c r="AD34" s="595"/>
      <c r="AE34" s="595"/>
      <c r="AF34" s="595"/>
      <c r="AG34" s="595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595"/>
      <c r="Y35" s="595"/>
      <c r="Z35" s="595"/>
      <c r="AA35" s="595"/>
      <c r="AB35" s="595"/>
      <c r="AC35" s="595"/>
      <c r="AD35" s="595"/>
      <c r="AE35" s="595"/>
      <c r="AF35" s="595"/>
      <c r="AG35" s="595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595"/>
      <c r="Y36" s="595"/>
      <c r="Z36" s="595"/>
      <c r="AA36" s="595"/>
      <c r="AB36" s="595"/>
      <c r="AC36" s="595"/>
      <c r="AD36" s="595"/>
      <c r="AE36" s="595"/>
      <c r="AF36" s="595"/>
      <c r="AG36" s="595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570" t="s">
        <v>68</v>
      </c>
      <c r="C39" s="571"/>
      <c r="D39" s="571"/>
      <c r="E39" s="571"/>
      <c r="F39" s="571"/>
      <c r="G39" s="571"/>
      <c r="H39" s="571"/>
      <c r="I39" s="571"/>
      <c r="J39" s="572"/>
      <c r="K39" s="570" t="s">
        <v>63</v>
      </c>
      <c r="L39" s="571"/>
      <c r="M39" s="571"/>
      <c r="N39" s="571"/>
      <c r="O39" s="572"/>
      <c r="P39" s="571" t="s">
        <v>64</v>
      </c>
      <c r="Q39" s="571"/>
      <c r="R39" s="571"/>
      <c r="S39" s="571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597" t="s">
        <v>82</v>
      </c>
      <c r="C51" s="597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570" t="s">
        <v>68</v>
      </c>
      <c r="C53" s="571"/>
      <c r="D53" s="571"/>
      <c r="E53" s="571"/>
      <c r="F53" s="571"/>
      <c r="G53" s="571"/>
      <c r="H53" s="571"/>
      <c r="I53" s="571"/>
      <c r="J53" s="572"/>
      <c r="K53" s="570" t="s">
        <v>63</v>
      </c>
      <c r="L53" s="571"/>
      <c r="M53" s="571"/>
      <c r="N53" s="571"/>
      <c r="O53" s="572"/>
      <c r="P53" s="571" t="s">
        <v>64</v>
      </c>
      <c r="Q53" s="571"/>
      <c r="R53" s="571"/>
      <c r="S53" s="571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570" t="s">
        <v>68</v>
      </c>
      <c r="C68" s="571"/>
      <c r="D68" s="571"/>
      <c r="E68" s="571"/>
      <c r="F68" s="571"/>
      <c r="G68" s="571"/>
      <c r="H68" s="571"/>
      <c r="I68" s="571"/>
      <c r="J68" s="571"/>
      <c r="K68" s="571"/>
      <c r="L68" s="571"/>
      <c r="M68" s="572"/>
      <c r="N68" s="570" t="s">
        <v>63</v>
      </c>
      <c r="O68" s="571"/>
      <c r="P68" s="571"/>
      <c r="Q68" s="571"/>
      <c r="R68" s="571"/>
      <c r="S68" s="572"/>
      <c r="T68" s="570" t="s">
        <v>64</v>
      </c>
      <c r="U68" s="571"/>
      <c r="V68" s="571"/>
      <c r="W68" s="571"/>
      <c r="X68" s="571"/>
      <c r="Y68" s="572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570" t="s">
        <v>68</v>
      </c>
      <c r="C82" s="571"/>
      <c r="D82" s="571"/>
      <c r="E82" s="571"/>
      <c r="F82" s="571"/>
      <c r="G82" s="571"/>
      <c r="H82" s="571"/>
      <c r="I82" s="571"/>
      <c r="J82" s="571"/>
      <c r="K82" s="571"/>
      <c r="L82" s="571"/>
      <c r="M82" s="572"/>
      <c r="N82" s="570" t="s">
        <v>63</v>
      </c>
      <c r="O82" s="571"/>
      <c r="P82" s="571"/>
      <c r="Q82" s="571"/>
      <c r="R82" s="571"/>
      <c r="S82" s="572"/>
      <c r="T82" s="570" t="s">
        <v>64</v>
      </c>
      <c r="U82" s="571"/>
      <c r="V82" s="571"/>
      <c r="W82" s="571"/>
      <c r="X82" s="571"/>
      <c r="Y82" s="572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570" t="s">
        <v>53</v>
      </c>
      <c r="C96" s="571"/>
      <c r="D96" s="572"/>
      <c r="E96" s="571" t="s">
        <v>68</v>
      </c>
      <c r="F96" s="571"/>
      <c r="G96" s="571"/>
      <c r="H96" s="571"/>
      <c r="I96" s="571"/>
      <c r="J96" s="571"/>
      <c r="K96" s="571"/>
      <c r="L96" s="571"/>
      <c r="M96" s="572"/>
      <c r="N96" s="570" t="s">
        <v>63</v>
      </c>
      <c r="O96" s="571"/>
      <c r="P96" s="571"/>
      <c r="Q96" s="571"/>
      <c r="R96" s="571"/>
      <c r="S96" s="572"/>
      <c r="T96" s="570" t="s">
        <v>64</v>
      </c>
      <c r="U96" s="571"/>
      <c r="V96" s="571"/>
      <c r="W96" s="571"/>
      <c r="X96" s="571"/>
      <c r="Y96" s="572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570" t="s">
        <v>53</v>
      </c>
      <c r="C110" s="571"/>
      <c r="D110" s="572"/>
      <c r="E110" s="571" t="s">
        <v>68</v>
      </c>
      <c r="F110" s="571"/>
      <c r="G110" s="571"/>
      <c r="H110" s="571"/>
      <c r="I110" s="571"/>
      <c r="J110" s="571"/>
      <c r="K110" s="571"/>
      <c r="L110" s="571"/>
      <c r="M110" s="572"/>
      <c r="N110" s="570" t="s">
        <v>63</v>
      </c>
      <c r="O110" s="571"/>
      <c r="P110" s="571"/>
      <c r="Q110" s="571"/>
      <c r="R110" s="571"/>
      <c r="S110" s="572"/>
      <c r="T110" s="570" t="s">
        <v>64</v>
      </c>
      <c r="U110" s="571"/>
      <c r="V110" s="571"/>
      <c r="W110" s="571"/>
      <c r="X110" s="571"/>
      <c r="Y110" s="572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570" t="s">
        <v>53</v>
      </c>
      <c r="C125" s="571"/>
      <c r="D125" s="571"/>
      <c r="E125" s="572"/>
      <c r="F125" s="570" t="s">
        <v>68</v>
      </c>
      <c r="G125" s="571"/>
      <c r="H125" s="571"/>
      <c r="I125" s="571"/>
      <c r="J125" s="571"/>
      <c r="K125" s="571"/>
      <c r="L125" s="572"/>
      <c r="M125" s="570" t="s">
        <v>63</v>
      </c>
      <c r="N125" s="571"/>
      <c r="O125" s="571"/>
      <c r="P125" s="571"/>
      <c r="Q125" s="571"/>
      <c r="R125" s="572"/>
      <c r="S125" s="570" t="s">
        <v>64</v>
      </c>
      <c r="T125" s="571"/>
      <c r="U125" s="571"/>
      <c r="V125" s="571"/>
      <c r="W125" s="571"/>
      <c r="X125" s="572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570" t="s">
        <v>53</v>
      </c>
      <c r="C139" s="571"/>
      <c r="D139" s="571"/>
      <c r="E139" s="572"/>
      <c r="F139" s="570" t="s">
        <v>68</v>
      </c>
      <c r="G139" s="571"/>
      <c r="H139" s="571"/>
      <c r="I139" s="571"/>
      <c r="J139" s="571"/>
      <c r="K139" s="571"/>
      <c r="L139" s="572"/>
      <c r="M139" s="570" t="s">
        <v>63</v>
      </c>
      <c r="N139" s="571"/>
      <c r="O139" s="571"/>
      <c r="P139" s="571"/>
      <c r="Q139" s="571"/>
      <c r="R139" s="572"/>
      <c r="S139" s="570" t="s">
        <v>64</v>
      </c>
      <c r="T139" s="571"/>
      <c r="U139" s="571"/>
      <c r="V139" s="571"/>
      <c r="W139" s="571"/>
      <c r="X139" s="572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570" t="s">
        <v>53</v>
      </c>
      <c r="C153" s="571"/>
      <c r="D153" s="571"/>
      <c r="E153" s="572"/>
      <c r="F153" s="570" t="s">
        <v>68</v>
      </c>
      <c r="G153" s="571"/>
      <c r="H153" s="571"/>
      <c r="I153" s="571"/>
      <c r="J153" s="571"/>
      <c r="K153" s="571"/>
      <c r="L153" s="572"/>
      <c r="M153" s="570" t="s">
        <v>63</v>
      </c>
      <c r="N153" s="571"/>
      <c r="O153" s="571"/>
      <c r="P153" s="571"/>
      <c r="Q153" s="571"/>
      <c r="R153" s="572"/>
      <c r="S153" s="570" t="s">
        <v>64</v>
      </c>
      <c r="T153" s="571"/>
      <c r="U153" s="571"/>
      <c r="V153" s="571"/>
      <c r="W153" s="571"/>
      <c r="X153" s="572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570" t="s">
        <v>53</v>
      </c>
      <c r="C167" s="571"/>
      <c r="D167" s="571"/>
      <c r="E167" s="572"/>
      <c r="F167" s="570" t="s">
        <v>68</v>
      </c>
      <c r="G167" s="571"/>
      <c r="H167" s="571"/>
      <c r="I167" s="571"/>
      <c r="J167" s="571"/>
      <c r="K167" s="571"/>
      <c r="L167" s="572"/>
      <c r="M167" s="570" t="s">
        <v>63</v>
      </c>
      <c r="N167" s="571"/>
      <c r="O167" s="571"/>
      <c r="P167" s="571"/>
      <c r="Q167" s="571"/>
      <c r="R167" s="572"/>
      <c r="S167" s="570" t="s">
        <v>64</v>
      </c>
      <c r="T167" s="571"/>
      <c r="U167" s="571"/>
      <c r="V167" s="571"/>
      <c r="W167" s="571"/>
      <c r="X167" s="572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570" t="s">
        <v>53</v>
      </c>
      <c r="C181" s="571"/>
      <c r="D181" s="571"/>
      <c r="E181" s="572"/>
      <c r="F181" s="570" t="s">
        <v>68</v>
      </c>
      <c r="G181" s="571"/>
      <c r="H181" s="571"/>
      <c r="I181" s="571"/>
      <c r="J181" s="571"/>
      <c r="K181" s="571"/>
      <c r="L181" s="572"/>
      <c r="M181" s="570" t="s">
        <v>63</v>
      </c>
      <c r="N181" s="571"/>
      <c r="O181" s="571"/>
      <c r="P181" s="571"/>
      <c r="Q181" s="571"/>
      <c r="R181" s="572"/>
      <c r="S181" s="570" t="s">
        <v>64</v>
      </c>
      <c r="T181" s="571"/>
      <c r="U181" s="571"/>
      <c r="V181" s="571"/>
      <c r="W181" s="571"/>
      <c r="X181" s="572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570" t="s">
        <v>53</v>
      </c>
      <c r="C197" s="571"/>
      <c r="D197" s="571"/>
      <c r="E197" s="572"/>
      <c r="F197" s="570" t="s">
        <v>68</v>
      </c>
      <c r="G197" s="571"/>
      <c r="H197" s="571"/>
      <c r="I197" s="571"/>
      <c r="J197" s="571"/>
      <c r="K197" s="571"/>
      <c r="L197" s="572"/>
      <c r="M197" s="570" t="s">
        <v>63</v>
      </c>
      <c r="N197" s="571"/>
      <c r="O197" s="571"/>
      <c r="P197" s="571"/>
      <c r="Q197" s="571"/>
      <c r="R197" s="572"/>
      <c r="S197" s="570" t="s">
        <v>64</v>
      </c>
      <c r="T197" s="571"/>
      <c r="U197" s="571"/>
      <c r="V197" s="571"/>
      <c r="W197" s="571"/>
      <c r="X197" s="572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570" t="s">
        <v>53</v>
      </c>
      <c r="C211" s="571"/>
      <c r="D211" s="571"/>
      <c r="E211" s="572"/>
      <c r="F211" s="570" t="s">
        <v>68</v>
      </c>
      <c r="G211" s="571"/>
      <c r="H211" s="571"/>
      <c r="I211" s="571"/>
      <c r="J211" s="571"/>
      <c r="K211" s="571"/>
      <c r="L211" s="572"/>
      <c r="M211" s="570" t="s">
        <v>63</v>
      </c>
      <c r="N211" s="571"/>
      <c r="O211" s="571"/>
      <c r="P211" s="571"/>
      <c r="Q211" s="571"/>
      <c r="R211" s="572"/>
      <c r="S211" s="570" t="s">
        <v>64</v>
      </c>
      <c r="T211" s="571"/>
      <c r="U211" s="571"/>
      <c r="V211" s="571"/>
      <c r="W211" s="571"/>
      <c r="X211" s="572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570" t="s">
        <v>53</v>
      </c>
      <c r="C226" s="571"/>
      <c r="D226" s="571"/>
      <c r="E226" s="572"/>
      <c r="F226" s="570" t="s">
        <v>68</v>
      </c>
      <c r="G226" s="571"/>
      <c r="H226" s="571"/>
      <c r="I226" s="571"/>
      <c r="J226" s="571"/>
      <c r="K226" s="571"/>
      <c r="L226" s="572"/>
      <c r="M226" s="570" t="s">
        <v>63</v>
      </c>
      <c r="N226" s="571"/>
      <c r="O226" s="571"/>
      <c r="P226" s="571"/>
      <c r="Q226" s="571"/>
      <c r="R226" s="572"/>
      <c r="S226" s="570" t="s">
        <v>64</v>
      </c>
      <c r="T226" s="571"/>
      <c r="U226" s="571"/>
      <c r="V226" s="571"/>
      <c r="W226" s="571"/>
      <c r="X226" s="572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570" t="s">
        <v>53</v>
      </c>
      <c r="C240" s="571"/>
      <c r="D240" s="571"/>
      <c r="E240" s="572"/>
      <c r="F240" s="570" t="s">
        <v>68</v>
      </c>
      <c r="G240" s="571"/>
      <c r="H240" s="571"/>
      <c r="I240" s="571"/>
      <c r="J240" s="571"/>
      <c r="K240" s="571"/>
      <c r="L240" s="572"/>
      <c r="M240" s="570" t="s">
        <v>63</v>
      </c>
      <c r="N240" s="571"/>
      <c r="O240" s="571"/>
      <c r="P240" s="571"/>
      <c r="Q240" s="571"/>
      <c r="R240" s="572"/>
      <c r="S240" s="570" t="s">
        <v>64</v>
      </c>
      <c r="T240" s="571"/>
      <c r="U240" s="571"/>
      <c r="V240" s="571"/>
      <c r="W240" s="571"/>
      <c r="X240" s="572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570" t="s">
        <v>53</v>
      </c>
      <c r="C254" s="571"/>
      <c r="D254" s="571"/>
      <c r="E254" s="572"/>
      <c r="F254" s="570" t="s">
        <v>68</v>
      </c>
      <c r="G254" s="571"/>
      <c r="H254" s="571"/>
      <c r="I254" s="571"/>
      <c r="J254" s="571"/>
      <c r="K254" s="571"/>
      <c r="L254" s="572"/>
      <c r="M254" s="570" t="s">
        <v>63</v>
      </c>
      <c r="N254" s="571"/>
      <c r="O254" s="571"/>
      <c r="P254" s="571"/>
      <c r="Q254" s="572"/>
      <c r="R254" s="570" t="s">
        <v>64</v>
      </c>
      <c r="S254" s="571"/>
      <c r="T254" s="571"/>
      <c r="U254" s="571"/>
      <c r="V254" s="572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570" t="s">
        <v>53</v>
      </c>
      <c r="C268" s="571"/>
      <c r="D268" s="571"/>
      <c r="E268" s="572"/>
      <c r="F268" s="570" t="s">
        <v>68</v>
      </c>
      <c r="G268" s="571"/>
      <c r="H268" s="571"/>
      <c r="I268" s="571"/>
      <c r="J268" s="571"/>
      <c r="K268" s="571"/>
      <c r="L268" s="572"/>
      <c r="M268" s="570" t="s">
        <v>63</v>
      </c>
      <c r="N268" s="571"/>
      <c r="O268" s="571"/>
      <c r="P268" s="571"/>
      <c r="Q268" s="572"/>
      <c r="R268" s="570" t="s">
        <v>64</v>
      </c>
      <c r="S268" s="571"/>
      <c r="T268" s="571"/>
      <c r="U268" s="571"/>
      <c r="V268" s="572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570" t="s">
        <v>53</v>
      </c>
      <c r="C282" s="571"/>
      <c r="D282" s="571"/>
      <c r="E282" s="572"/>
      <c r="F282" s="570" t="s">
        <v>68</v>
      </c>
      <c r="G282" s="571"/>
      <c r="H282" s="571"/>
      <c r="I282" s="571"/>
      <c r="J282" s="571"/>
      <c r="K282" s="571"/>
      <c r="L282" s="572"/>
      <c r="M282" s="570" t="s">
        <v>63</v>
      </c>
      <c r="N282" s="571"/>
      <c r="O282" s="571"/>
      <c r="P282" s="571"/>
      <c r="Q282" s="572"/>
      <c r="R282" s="570" t="s">
        <v>64</v>
      </c>
      <c r="S282" s="571"/>
      <c r="T282" s="571"/>
      <c r="U282" s="571"/>
      <c r="V282" s="572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570" t="s">
        <v>53</v>
      </c>
      <c r="C296" s="571"/>
      <c r="D296" s="571"/>
      <c r="E296" s="572"/>
      <c r="F296" s="570" t="s">
        <v>68</v>
      </c>
      <c r="G296" s="571"/>
      <c r="H296" s="571"/>
      <c r="I296" s="571"/>
      <c r="J296" s="571"/>
      <c r="K296" s="571"/>
      <c r="L296" s="572"/>
      <c r="M296" s="570" t="s">
        <v>63</v>
      </c>
      <c r="N296" s="571"/>
      <c r="O296" s="571"/>
      <c r="P296" s="571"/>
      <c r="Q296" s="572"/>
      <c r="R296" s="570" t="s">
        <v>64</v>
      </c>
      <c r="S296" s="571"/>
      <c r="T296" s="571"/>
      <c r="U296" s="571"/>
      <c r="V296" s="572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570" t="s">
        <v>53</v>
      </c>
      <c r="C310" s="571"/>
      <c r="D310" s="571"/>
      <c r="E310" s="572"/>
      <c r="F310" s="570" t="s">
        <v>68</v>
      </c>
      <c r="G310" s="571"/>
      <c r="H310" s="571"/>
      <c r="I310" s="571"/>
      <c r="J310" s="571"/>
      <c r="K310" s="571"/>
      <c r="L310" s="572"/>
      <c r="M310" s="570" t="s">
        <v>63</v>
      </c>
      <c r="N310" s="571"/>
      <c r="O310" s="571"/>
      <c r="P310" s="571"/>
      <c r="Q310" s="572"/>
      <c r="R310" s="570" t="s">
        <v>64</v>
      </c>
      <c r="S310" s="571"/>
      <c r="T310" s="571"/>
      <c r="U310" s="571"/>
      <c r="V310" s="572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584" t="s">
        <v>53</v>
      </c>
      <c r="B325" s="585"/>
      <c r="C325" s="585"/>
      <c r="D325" s="585"/>
      <c r="E325" s="585"/>
      <c r="F325" s="585"/>
      <c r="G325" s="585"/>
      <c r="H325" s="585"/>
      <c r="I325" s="585"/>
      <c r="J325" s="586"/>
      <c r="K325" s="587" t="s">
        <v>68</v>
      </c>
      <c r="L325" s="588"/>
      <c r="M325" s="588"/>
      <c r="N325" s="588"/>
      <c r="O325" s="588"/>
      <c r="P325" s="588"/>
      <c r="Q325" s="588"/>
      <c r="R325" s="588"/>
      <c r="S325" s="588"/>
      <c r="T325" s="589"/>
      <c r="U325" s="590" t="s">
        <v>63</v>
      </c>
      <c r="V325" s="591"/>
      <c r="W325" s="591"/>
      <c r="X325" s="591"/>
      <c r="Y325" s="591"/>
      <c r="Z325" s="591"/>
      <c r="AA325" s="591"/>
      <c r="AB325" s="591"/>
      <c r="AC325" s="591"/>
      <c r="AD325" s="592"/>
      <c r="AE325" s="578" t="s">
        <v>63</v>
      </c>
      <c r="AF325" s="579"/>
      <c r="AG325" s="579"/>
      <c r="AH325" s="579"/>
      <c r="AI325" s="579"/>
      <c r="AJ325" s="579"/>
      <c r="AK325" s="579"/>
      <c r="AL325" s="579"/>
      <c r="AM325" s="579"/>
      <c r="AN325" s="580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581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573">
        <v>781</v>
      </c>
      <c r="G327" s="573">
        <v>115.5</v>
      </c>
      <c r="H327" s="573">
        <v>66</v>
      </c>
      <c r="I327" s="573">
        <v>1</v>
      </c>
      <c r="J327" s="575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581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573">
        <v>896</v>
      </c>
      <c r="AA327" s="573">
        <v>114.5</v>
      </c>
      <c r="AB327" s="573">
        <v>76</v>
      </c>
      <c r="AC327" s="573">
        <v>1</v>
      </c>
      <c r="AD327" s="575">
        <v>130</v>
      </c>
      <c r="AE327" s="581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573">
        <v>872</v>
      </c>
      <c r="AK327" s="573">
        <v>115.5</v>
      </c>
      <c r="AL327" s="573">
        <v>74</v>
      </c>
      <c r="AM327" s="573">
        <v>1</v>
      </c>
      <c r="AN327" s="575">
        <v>130</v>
      </c>
    </row>
    <row r="328" spans="1:40" s="499" customFormat="1" ht="15" hidden="1" customHeight="1" thickBot="1" x14ac:dyDescent="0.25">
      <c r="A328" s="593"/>
      <c r="B328" s="504" t="s">
        <v>132</v>
      </c>
      <c r="C328" s="504">
        <v>511</v>
      </c>
      <c r="D328" s="504">
        <v>115</v>
      </c>
      <c r="E328" s="504" t="s">
        <v>128</v>
      </c>
      <c r="F328" s="574"/>
      <c r="G328" s="574"/>
      <c r="H328" s="574"/>
      <c r="I328" s="574"/>
      <c r="J328" s="576"/>
      <c r="K328" s="581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573">
        <v>778</v>
      </c>
      <c r="Q328" s="573">
        <v>111.5</v>
      </c>
      <c r="R328" s="573">
        <v>66</v>
      </c>
      <c r="S328" s="573">
        <v>2</v>
      </c>
      <c r="T328" s="575">
        <v>128.5</v>
      </c>
      <c r="U328" s="593"/>
      <c r="V328" s="244">
        <v>2</v>
      </c>
      <c r="W328" s="244">
        <v>695</v>
      </c>
      <c r="X328" s="244">
        <v>114.5</v>
      </c>
      <c r="Y328" s="244" t="s">
        <v>126</v>
      </c>
      <c r="Z328" s="574"/>
      <c r="AA328" s="574"/>
      <c r="AB328" s="574"/>
      <c r="AC328" s="574"/>
      <c r="AD328" s="576"/>
      <c r="AE328" s="582"/>
      <c r="AF328" s="245">
        <v>2</v>
      </c>
      <c r="AG328" s="245">
        <v>625</v>
      </c>
      <c r="AH328" s="245">
        <v>114.5</v>
      </c>
      <c r="AI328" s="245" t="s">
        <v>128</v>
      </c>
      <c r="AJ328" s="583"/>
      <c r="AK328" s="583"/>
      <c r="AL328" s="583"/>
      <c r="AM328" s="583"/>
      <c r="AN328" s="577"/>
    </row>
    <row r="329" spans="1:40" s="499" customFormat="1" ht="15" hidden="1" customHeight="1" thickBot="1" x14ac:dyDescent="0.25">
      <c r="A329" s="581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573">
        <v>781</v>
      </c>
      <c r="G329" s="573">
        <v>116</v>
      </c>
      <c r="H329" s="573">
        <v>66</v>
      </c>
      <c r="I329" s="573" t="s">
        <v>136</v>
      </c>
      <c r="J329" s="575">
        <v>130</v>
      </c>
      <c r="K329" s="582"/>
      <c r="L329" s="245">
        <v>9</v>
      </c>
      <c r="M329" s="245">
        <v>579</v>
      </c>
      <c r="N329" s="245">
        <v>111.5</v>
      </c>
      <c r="O329" s="245" t="s">
        <v>128</v>
      </c>
      <c r="P329" s="583"/>
      <c r="Q329" s="583"/>
      <c r="R329" s="583"/>
      <c r="S329" s="583"/>
      <c r="T329" s="577"/>
      <c r="U329" s="582"/>
      <c r="V329" s="245">
        <v>3</v>
      </c>
      <c r="W329" s="245">
        <v>32</v>
      </c>
      <c r="X329" s="245">
        <v>112.5</v>
      </c>
      <c r="Y329" s="245" t="s">
        <v>131</v>
      </c>
      <c r="Z329" s="583"/>
      <c r="AA329" s="583"/>
      <c r="AB329" s="583"/>
      <c r="AC329" s="583"/>
      <c r="AD329" s="577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593"/>
      <c r="B330" s="244">
        <v>1</v>
      </c>
      <c r="C330" s="244">
        <v>264</v>
      </c>
      <c r="D330" s="244">
        <v>117.5</v>
      </c>
      <c r="E330" s="244" t="s">
        <v>128</v>
      </c>
      <c r="F330" s="574"/>
      <c r="G330" s="574"/>
      <c r="H330" s="574"/>
      <c r="I330" s="574"/>
      <c r="J330" s="576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581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573">
        <v>873</v>
      </c>
      <c r="AK330" s="573">
        <v>113</v>
      </c>
      <c r="AL330" s="573">
        <v>74</v>
      </c>
      <c r="AM330" s="573">
        <v>3</v>
      </c>
      <c r="AN330" s="575">
        <v>128.5</v>
      </c>
    </row>
    <row r="331" spans="1:40" s="499" customFormat="1" ht="15" hidden="1" customHeight="1" thickBot="1" x14ac:dyDescent="0.25">
      <c r="A331" s="582"/>
      <c r="B331" s="245" t="s">
        <v>133</v>
      </c>
      <c r="C331" s="245">
        <v>515</v>
      </c>
      <c r="D331" s="245">
        <v>114</v>
      </c>
      <c r="E331" s="245" t="s">
        <v>126</v>
      </c>
      <c r="F331" s="583"/>
      <c r="G331" s="583"/>
      <c r="H331" s="583"/>
      <c r="I331" s="583"/>
      <c r="J331" s="577"/>
      <c r="K331" s="581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573">
        <v>778</v>
      </c>
      <c r="Q331" s="573">
        <v>110.5</v>
      </c>
      <c r="R331" s="573">
        <v>66</v>
      </c>
      <c r="S331" s="573">
        <v>2</v>
      </c>
      <c r="T331" s="575">
        <v>128.5</v>
      </c>
      <c r="U331" s="581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573">
        <v>897</v>
      </c>
      <c r="AA331" s="573">
        <v>112</v>
      </c>
      <c r="AB331" s="573">
        <v>76</v>
      </c>
      <c r="AC331" s="600" t="s">
        <v>135</v>
      </c>
      <c r="AD331" s="575">
        <v>128.5</v>
      </c>
      <c r="AE331" s="593"/>
      <c r="AF331" s="244">
        <v>3</v>
      </c>
      <c r="AG331" s="244">
        <v>498</v>
      </c>
      <c r="AH331" s="244">
        <v>113</v>
      </c>
      <c r="AI331" s="244" t="s">
        <v>126</v>
      </c>
      <c r="AJ331" s="574"/>
      <c r="AK331" s="574"/>
      <c r="AL331" s="574"/>
      <c r="AM331" s="574"/>
      <c r="AN331" s="576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582"/>
      <c r="L332" s="245">
        <v>10</v>
      </c>
      <c r="M332" s="245">
        <v>710</v>
      </c>
      <c r="N332" s="245">
        <v>110.5</v>
      </c>
      <c r="O332" s="245" t="s">
        <v>128</v>
      </c>
      <c r="P332" s="583"/>
      <c r="Q332" s="583"/>
      <c r="R332" s="583"/>
      <c r="S332" s="583"/>
      <c r="T332" s="577"/>
      <c r="U332" s="582"/>
      <c r="V332" s="245">
        <v>4</v>
      </c>
      <c r="W332" s="245">
        <v>418</v>
      </c>
      <c r="X332" s="245">
        <v>111.5</v>
      </c>
      <c r="Y332" s="245" t="s">
        <v>128</v>
      </c>
      <c r="Z332" s="583"/>
      <c r="AA332" s="583"/>
      <c r="AB332" s="583"/>
      <c r="AC332" s="583"/>
      <c r="AD332" s="577"/>
      <c r="AE332" s="582"/>
      <c r="AF332" s="245">
        <v>4</v>
      </c>
      <c r="AG332" s="245">
        <v>278</v>
      </c>
      <c r="AH332" s="245">
        <v>111.5</v>
      </c>
      <c r="AI332" s="245" t="s">
        <v>131</v>
      </c>
      <c r="AJ332" s="583"/>
      <c r="AK332" s="583"/>
      <c r="AL332" s="583"/>
      <c r="AM332" s="583"/>
      <c r="AN332" s="577"/>
    </row>
    <row r="333" spans="1:40" s="499" customFormat="1" ht="15" hidden="1" customHeight="1" x14ac:dyDescent="0.2">
      <c r="A333" s="581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573">
        <v>782</v>
      </c>
      <c r="G333" s="573">
        <v>116</v>
      </c>
      <c r="H333" s="573">
        <v>67</v>
      </c>
      <c r="I333" s="573">
        <v>2</v>
      </c>
      <c r="J333" s="575">
        <v>128.5</v>
      </c>
      <c r="K333" s="598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574">
        <v>778</v>
      </c>
      <c r="Q333" s="574">
        <v>110.5</v>
      </c>
      <c r="R333" s="574">
        <v>66</v>
      </c>
      <c r="S333" s="574">
        <v>3</v>
      </c>
      <c r="T333" s="576">
        <v>128.5</v>
      </c>
      <c r="U333" s="593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574">
        <v>897</v>
      </c>
      <c r="AA333" s="574">
        <v>111</v>
      </c>
      <c r="AB333" s="574">
        <v>76</v>
      </c>
      <c r="AC333" s="574">
        <v>3</v>
      </c>
      <c r="AD333" s="576">
        <v>128.5</v>
      </c>
      <c r="AE333" s="593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574">
        <v>873</v>
      </c>
      <c r="AK333" s="574">
        <v>111</v>
      </c>
      <c r="AL333" s="574">
        <v>74</v>
      </c>
      <c r="AM333" s="574">
        <v>3</v>
      </c>
      <c r="AN333" s="576">
        <v>128.5</v>
      </c>
    </row>
    <row r="334" spans="1:40" s="499" customFormat="1" ht="15" hidden="1" customHeight="1" thickBot="1" x14ac:dyDescent="0.25">
      <c r="A334" s="593"/>
      <c r="B334" s="244">
        <v>2</v>
      </c>
      <c r="C334" s="244">
        <v>487</v>
      </c>
      <c r="D334" s="244">
        <v>116</v>
      </c>
      <c r="E334" s="424" t="s">
        <v>126</v>
      </c>
      <c r="F334" s="574"/>
      <c r="G334" s="574"/>
      <c r="H334" s="574"/>
      <c r="I334" s="574"/>
      <c r="J334" s="576"/>
      <c r="K334" s="599"/>
      <c r="L334" s="245">
        <v>11</v>
      </c>
      <c r="M334" s="245">
        <v>547</v>
      </c>
      <c r="N334" s="245">
        <v>110</v>
      </c>
      <c r="O334" s="245" t="s">
        <v>126</v>
      </c>
      <c r="P334" s="583"/>
      <c r="Q334" s="583"/>
      <c r="R334" s="583"/>
      <c r="S334" s="583"/>
      <c r="T334" s="577"/>
      <c r="U334" s="582"/>
      <c r="V334" s="245">
        <v>5</v>
      </c>
      <c r="W334" s="245">
        <v>558</v>
      </c>
      <c r="X334" s="245">
        <v>110</v>
      </c>
      <c r="Y334" s="245" t="s">
        <v>126</v>
      </c>
      <c r="Z334" s="583"/>
      <c r="AA334" s="583"/>
      <c r="AB334" s="583"/>
      <c r="AC334" s="583"/>
      <c r="AD334" s="577"/>
      <c r="AE334" s="582"/>
      <c r="AF334" s="245">
        <v>5</v>
      </c>
      <c r="AG334" s="245">
        <v>559</v>
      </c>
      <c r="AH334" s="245">
        <v>110.5</v>
      </c>
      <c r="AI334" s="245" t="s">
        <v>126</v>
      </c>
      <c r="AJ334" s="583"/>
      <c r="AK334" s="583"/>
      <c r="AL334" s="583"/>
      <c r="AM334" s="583"/>
      <c r="AN334" s="577"/>
    </row>
    <row r="335" spans="1:40" s="499" customFormat="1" ht="15" hidden="1" customHeight="1" thickBot="1" x14ac:dyDescent="0.25">
      <c r="A335" s="582"/>
      <c r="B335" s="245">
        <v>3</v>
      </c>
      <c r="C335" s="245">
        <v>289</v>
      </c>
      <c r="D335" s="245">
        <v>115</v>
      </c>
      <c r="E335" s="524" t="s">
        <v>128</v>
      </c>
      <c r="F335" s="583"/>
      <c r="G335" s="583"/>
      <c r="H335" s="583"/>
      <c r="I335" s="583"/>
      <c r="J335" s="577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593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574">
        <v>782</v>
      </c>
      <c r="G336" s="574">
        <v>114</v>
      </c>
      <c r="H336" s="574">
        <v>67</v>
      </c>
      <c r="I336" s="574">
        <v>3</v>
      </c>
      <c r="J336" s="576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582"/>
      <c r="B337" s="245">
        <v>4</v>
      </c>
      <c r="C337" s="245">
        <v>610</v>
      </c>
      <c r="D337" s="245">
        <v>113</v>
      </c>
      <c r="E337" s="245" t="s">
        <v>126</v>
      </c>
      <c r="F337" s="583"/>
      <c r="G337" s="583"/>
      <c r="H337" s="583"/>
      <c r="I337" s="583"/>
      <c r="J337" s="577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570" t="s">
        <v>53</v>
      </c>
      <c r="C341" s="571"/>
      <c r="D341" s="571"/>
      <c r="E341" s="571"/>
      <c r="F341" s="572"/>
      <c r="G341" s="570" t="s">
        <v>68</v>
      </c>
      <c r="H341" s="571"/>
      <c r="I341" s="571"/>
      <c r="J341" s="571"/>
      <c r="K341" s="572"/>
      <c r="L341" s="570" t="s">
        <v>63</v>
      </c>
      <c r="M341" s="571"/>
      <c r="N341" s="571"/>
      <c r="O341" s="572"/>
      <c r="P341" s="570" t="s">
        <v>64</v>
      </c>
      <c r="Q341" s="571"/>
      <c r="R341" s="571"/>
      <c r="S341" s="572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570" t="s">
        <v>53</v>
      </c>
      <c r="C355" s="571"/>
      <c r="D355" s="571"/>
      <c r="E355" s="571"/>
      <c r="F355" s="572"/>
      <c r="G355" s="570" t="s">
        <v>68</v>
      </c>
      <c r="H355" s="571"/>
      <c r="I355" s="571"/>
      <c r="J355" s="571"/>
      <c r="K355" s="572"/>
      <c r="L355" s="570" t="s">
        <v>63</v>
      </c>
      <c r="M355" s="571"/>
      <c r="N355" s="571"/>
      <c r="O355" s="572"/>
      <c r="P355" s="570" t="s">
        <v>64</v>
      </c>
      <c r="Q355" s="571"/>
      <c r="R355" s="571"/>
      <c r="S355" s="572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570" t="s">
        <v>53</v>
      </c>
      <c r="C369" s="571"/>
      <c r="D369" s="571"/>
      <c r="E369" s="571"/>
      <c r="F369" s="572"/>
      <c r="G369" s="570" t="s">
        <v>68</v>
      </c>
      <c r="H369" s="571"/>
      <c r="I369" s="571"/>
      <c r="J369" s="571"/>
      <c r="K369" s="572"/>
      <c r="L369" s="570" t="s">
        <v>63</v>
      </c>
      <c r="M369" s="571"/>
      <c r="N369" s="571"/>
      <c r="O369" s="572"/>
      <c r="P369" s="570" t="s">
        <v>64</v>
      </c>
      <c r="Q369" s="571"/>
      <c r="R369" s="571"/>
      <c r="S369" s="572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570" t="s">
        <v>53</v>
      </c>
      <c r="C382" s="571"/>
      <c r="D382" s="571"/>
      <c r="E382" s="571"/>
      <c r="F382" s="572"/>
      <c r="G382" s="570" t="s">
        <v>68</v>
      </c>
      <c r="H382" s="571"/>
      <c r="I382" s="571"/>
      <c r="J382" s="571"/>
      <c r="K382" s="572"/>
      <c r="L382" s="570" t="s">
        <v>63</v>
      </c>
      <c r="M382" s="571"/>
      <c r="N382" s="571"/>
      <c r="O382" s="572"/>
      <c r="P382" s="570" t="s">
        <v>64</v>
      </c>
      <c r="Q382" s="571"/>
      <c r="R382" s="571"/>
      <c r="S382" s="572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570" t="s">
        <v>53</v>
      </c>
      <c r="C395" s="571"/>
      <c r="D395" s="571"/>
      <c r="E395" s="571"/>
      <c r="F395" s="572"/>
      <c r="G395" s="570" t="s">
        <v>68</v>
      </c>
      <c r="H395" s="571"/>
      <c r="I395" s="571"/>
      <c r="J395" s="571"/>
      <c r="K395" s="572"/>
      <c r="L395" s="570" t="s">
        <v>63</v>
      </c>
      <c r="M395" s="571"/>
      <c r="N395" s="571"/>
      <c r="O395" s="572"/>
      <c r="P395" s="570" t="s">
        <v>64</v>
      </c>
      <c r="Q395" s="571"/>
      <c r="R395" s="571"/>
      <c r="S395" s="572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570" t="s">
        <v>53</v>
      </c>
      <c r="C408" s="571"/>
      <c r="D408" s="571"/>
      <c r="E408" s="571"/>
      <c r="F408" s="572"/>
      <c r="G408" s="570" t="s">
        <v>68</v>
      </c>
      <c r="H408" s="571"/>
      <c r="I408" s="571"/>
      <c r="J408" s="571"/>
      <c r="K408" s="572"/>
      <c r="L408" s="570" t="s">
        <v>63</v>
      </c>
      <c r="M408" s="571"/>
      <c r="N408" s="571"/>
      <c r="O408" s="572"/>
      <c r="P408" s="570" t="s">
        <v>64</v>
      </c>
      <c r="Q408" s="571"/>
      <c r="R408" s="571"/>
      <c r="S408" s="572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  <row r="420" spans="1:23" ht="13.5" thickBot="1" x14ac:dyDescent="0.25"/>
    <row r="421" spans="1:23" s="554" customFormat="1" ht="13.5" thickBot="1" x14ac:dyDescent="0.25">
      <c r="A421" s="254" t="s">
        <v>148</v>
      </c>
      <c r="B421" s="570" t="s">
        <v>53</v>
      </c>
      <c r="C421" s="571"/>
      <c r="D421" s="571"/>
      <c r="E421" s="571"/>
      <c r="F421" s="572"/>
      <c r="G421" s="570" t="s">
        <v>68</v>
      </c>
      <c r="H421" s="571"/>
      <c r="I421" s="571"/>
      <c r="J421" s="571"/>
      <c r="K421" s="572"/>
      <c r="L421" s="570" t="s">
        <v>63</v>
      </c>
      <c r="M421" s="571"/>
      <c r="N421" s="571"/>
      <c r="O421" s="572"/>
      <c r="P421" s="570" t="s">
        <v>64</v>
      </c>
      <c r="Q421" s="571"/>
      <c r="R421" s="571"/>
      <c r="S421" s="572"/>
      <c r="T421" s="316" t="s">
        <v>55</v>
      </c>
    </row>
    <row r="422" spans="1:23" s="554" customFormat="1" x14ac:dyDescent="0.2">
      <c r="A422" s="255" t="s">
        <v>54</v>
      </c>
      <c r="B422" s="349">
        <v>1</v>
      </c>
      <c r="C422" s="260">
        <v>2</v>
      </c>
      <c r="D422" s="403" t="s">
        <v>129</v>
      </c>
      <c r="E422" s="403">
        <v>4</v>
      </c>
      <c r="F422" s="350">
        <v>5</v>
      </c>
      <c r="G422" s="349">
        <v>1</v>
      </c>
      <c r="H422" s="260">
        <v>2</v>
      </c>
      <c r="I422" s="403" t="s">
        <v>129</v>
      </c>
      <c r="J422" s="403">
        <v>4</v>
      </c>
      <c r="K422" s="350">
        <v>5</v>
      </c>
      <c r="L422" s="349">
        <v>1</v>
      </c>
      <c r="M422" s="260" t="s">
        <v>134</v>
      </c>
      <c r="N422" s="260">
        <v>3</v>
      </c>
      <c r="O422" s="350">
        <v>4</v>
      </c>
      <c r="P422" s="259">
        <v>1</v>
      </c>
      <c r="Q422" s="259" t="s">
        <v>134</v>
      </c>
      <c r="R422" s="259">
        <v>3</v>
      </c>
      <c r="S422" s="259">
        <v>4</v>
      </c>
      <c r="T422" s="315"/>
    </row>
    <row r="423" spans="1:23" s="554" customFormat="1" x14ac:dyDescent="0.2">
      <c r="A423" s="265" t="s">
        <v>3</v>
      </c>
      <c r="B423" s="266">
        <v>3750</v>
      </c>
      <c r="C423" s="267">
        <v>3750</v>
      </c>
      <c r="D423" s="389">
        <v>3750</v>
      </c>
      <c r="E423" s="389">
        <v>3750</v>
      </c>
      <c r="F423" s="268">
        <v>3750</v>
      </c>
      <c r="G423" s="269">
        <v>3750</v>
      </c>
      <c r="H423" s="267">
        <v>3750</v>
      </c>
      <c r="I423" s="267">
        <v>3750</v>
      </c>
      <c r="J423" s="267">
        <v>3750</v>
      </c>
      <c r="K423" s="267">
        <v>3750</v>
      </c>
      <c r="L423" s="266">
        <v>3750</v>
      </c>
      <c r="M423" s="267">
        <v>3750</v>
      </c>
      <c r="N423" s="267">
        <v>3750</v>
      </c>
      <c r="O423" s="268">
        <v>3750</v>
      </c>
      <c r="P423" s="269">
        <v>3750</v>
      </c>
      <c r="Q423" s="267">
        <v>3750</v>
      </c>
      <c r="R423" s="267">
        <v>3750</v>
      </c>
      <c r="S423" s="267">
        <v>3750</v>
      </c>
      <c r="T423" s="270">
        <v>3750</v>
      </c>
    </row>
    <row r="424" spans="1:23" s="554" customFormat="1" x14ac:dyDescent="0.2">
      <c r="A424" s="271" t="s">
        <v>6</v>
      </c>
      <c r="B424" s="272">
        <v>4017.32</v>
      </c>
      <c r="C424" s="273">
        <v>3857.27</v>
      </c>
      <c r="D424" s="330">
        <v>3855</v>
      </c>
      <c r="E424" s="330">
        <v>4025.18</v>
      </c>
      <c r="F424" s="274">
        <v>4090.62</v>
      </c>
      <c r="G424" s="275">
        <v>3982.26</v>
      </c>
      <c r="H424" s="273">
        <v>3914.14</v>
      </c>
      <c r="I424" s="273">
        <v>3998.18</v>
      </c>
      <c r="J424" s="273">
        <v>3872.2</v>
      </c>
      <c r="K424" s="273">
        <v>4017.01</v>
      </c>
      <c r="L424" s="272">
        <v>3900.77</v>
      </c>
      <c r="M424" s="273">
        <v>3979.23</v>
      </c>
      <c r="N424" s="273">
        <v>3866.98</v>
      </c>
      <c r="O424" s="274">
        <v>3842.1</v>
      </c>
      <c r="P424" s="275">
        <v>3737.58</v>
      </c>
      <c r="Q424" s="275">
        <v>3960</v>
      </c>
      <c r="R424" s="275">
        <v>3695.61</v>
      </c>
      <c r="S424" s="275">
        <v>3875.24</v>
      </c>
      <c r="T424" s="276">
        <v>3910.5510907003445</v>
      </c>
    </row>
    <row r="425" spans="1:23" s="554" customFormat="1" x14ac:dyDescent="0.2">
      <c r="A425" s="255" t="s">
        <v>7</v>
      </c>
      <c r="B425" s="277">
        <v>100</v>
      </c>
      <c r="C425" s="278">
        <v>100</v>
      </c>
      <c r="D425" s="333">
        <v>90</v>
      </c>
      <c r="E425" s="333">
        <v>94.6</v>
      </c>
      <c r="F425" s="279">
        <v>84.62</v>
      </c>
      <c r="G425" s="280">
        <v>88.68</v>
      </c>
      <c r="H425" s="278">
        <v>94.83</v>
      </c>
      <c r="I425" s="278">
        <v>100</v>
      </c>
      <c r="J425" s="278">
        <v>98.31</v>
      </c>
      <c r="K425" s="278">
        <v>94.03</v>
      </c>
      <c r="L425" s="277">
        <v>89.23</v>
      </c>
      <c r="M425" s="278">
        <v>92.31</v>
      </c>
      <c r="N425" s="278">
        <v>77.78</v>
      </c>
      <c r="O425" s="279">
        <v>79.099999999999994</v>
      </c>
      <c r="P425" s="280">
        <v>77.42</v>
      </c>
      <c r="Q425" s="280">
        <v>30.77</v>
      </c>
      <c r="R425" s="280">
        <v>78.95</v>
      </c>
      <c r="S425" s="280">
        <v>88.89</v>
      </c>
      <c r="T425" s="281">
        <v>84.730195177956375</v>
      </c>
    </row>
    <row r="426" spans="1:23" s="554" customFormat="1" x14ac:dyDescent="0.2">
      <c r="A426" s="255" t="s">
        <v>8</v>
      </c>
      <c r="B426" s="282">
        <v>4.8300000000000003E-2</v>
      </c>
      <c r="C426" s="283">
        <v>4.5499999999999999E-2</v>
      </c>
      <c r="D426" s="336">
        <v>7.3899999999999993E-2</v>
      </c>
      <c r="E426" s="336">
        <v>5.1299999999999998E-2</v>
      </c>
      <c r="F426" s="284">
        <v>6.3200000000000006E-2</v>
      </c>
      <c r="G426" s="285">
        <v>0.06</v>
      </c>
      <c r="H426" s="283">
        <v>5.8999999999999997E-2</v>
      </c>
      <c r="I426" s="283">
        <v>5.4600000000000003E-2</v>
      </c>
      <c r="J426" s="283">
        <v>5.4600000000000003E-2</v>
      </c>
      <c r="K426" s="283">
        <v>5.0200000000000002E-2</v>
      </c>
      <c r="L426" s="282">
        <v>7.1499999999999994E-2</v>
      </c>
      <c r="M426" s="283">
        <v>5.1400000000000001E-2</v>
      </c>
      <c r="N426" s="283">
        <v>7.4200000000000002E-2</v>
      </c>
      <c r="O426" s="284">
        <v>0.08</v>
      </c>
      <c r="P426" s="285">
        <v>8.0500000000000002E-2</v>
      </c>
      <c r="Q426" s="285">
        <v>0.1232</v>
      </c>
      <c r="R426" s="285">
        <v>8.5699999999999998E-2</v>
      </c>
      <c r="S426" s="285">
        <v>5.91E-2</v>
      </c>
      <c r="T426" s="286">
        <v>7.0950804147490235E-2</v>
      </c>
    </row>
    <row r="427" spans="1:23" s="554" customFormat="1" x14ac:dyDescent="0.2">
      <c r="A427" s="271" t="s">
        <v>1</v>
      </c>
      <c r="B427" s="287">
        <f>B424/B423*100-100</f>
        <v>7.1285333333333369</v>
      </c>
      <c r="C427" s="288">
        <f t="shared" ref="C427:G427" si="153">C424/C423*100-100</f>
        <v>2.8605333333333363</v>
      </c>
      <c r="D427" s="288">
        <f t="shared" si="153"/>
        <v>2.7999999999999972</v>
      </c>
      <c r="E427" s="288">
        <f t="shared" si="153"/>
        <v>7.3381333333333316</v>
      </c>
      <c r="F427" s="289">
        <f t="shared" si="153"/>
        <v>9.083200000000005</v>
      </c>
      <c r="G427" s="290">
        <f t="shared" si="153"/>
        <v>6.1936000000000035</v>
      </c>
      <c r="H427" s="288">
        <f>H424/H423*100-100</f>
        <v>4.3770666666666642</v>
      </c>
      <c r="I427" s="288">
        <f t="shared" ref="I427:K427" si="154">I424/I423*100-100</f>
        <v>6.6181333333333185</v>
      </c>
      <c r="J427" s="288">
        <f t="shared" si="154"/>
        <v>3.2586666666666559</v>
      </c>
      <c r="K427" s="288">
        <f t="shared" si="154"/>
        <v>7.1202666666666801</v>
      </c>
      <c r="L427" s="287">
        <f>L424/L423*100-100</f>
        <v>4.0205333333333471</v>
      </c>
      <c r="M427" s="288">
        <f t="shared" ref="M427:T427" si="155">M424/M423*100-100</f>
        <v>6.1128000000000071</v>
      </c>
      <c r="N427" s="288">
        <f t="shared" si="155"/>
        <v>3.1194666666666677</v>
      </c>
      <c r="O427" s="289">
        <f t="shared" si="155"/>
        <v>2.4559999999999889</v>
      </c>
      <c r="P427" s="290">
        <f t="shared" si="155"/>
        <v>-0.3311999999999955</v>
      </c>
      <c r="Q427" s="288">
        <f t="shared" si="155"/>
        <v>5.6000000000000085</v>
      </c>
      <c r="R427" s="288">
        <f t="shared" si="155"/>
        <v>-1.4504000000000019</v>
      </c>
      <c r="S427" s="288">
        <f t="shared" si="155"/>
        <v>3.3397333333333279</v>
      </c>
      <c r="T427" s="291">
        <f t="shared" si="155"/>
        <v>4.2813624186758545</v>
      </c>
    </row>
    <row r="428" spans="1:23" s="554" customFormat="1" ht="13.5" thickBot="1" x14ac:dyDescent="0.25">
      <c r="A428" s="292" t="s">
        <v>27</v>
      </c>
      <c r="B428" s="484">
        <f>B424-B411</f>
        <v>168.02175438596487</v>
      </c>
      <c r="C428" s="485">
        <f t="shared" ref="C428:T428" si="156">C424-C411</f>
        <v>26.019999999999982</v>
      </c>
      <c r="D428" s="485">
        <f t="shared" si="156"/>
        <v>66.666666666666515</v>
      </c>
      <c r="E428" s="485">
        <f t="shared" si="156"/>
        <v>225.56461538461508</v>
      </c>
      <c r="F428" s="486">
        <f t="shared" si="156"/>
        <v>303.54682926829264</v>
      </c>
      <c r="G428" s="487">
        <f t="shared" si="156"/>
        <v>54.111851851851952</v>
      </c>
      <c r="H428" s="485">
        <f t="shared" si="156"/>
        <v>74.639999999999873</v>
      </c>
      <c r="I428" s="485">
        <f t="shared" si="156"/>
        <v>12.346666666666351</v>
      </c>
      <c r="J428" s="485">
        <f t="shared" si="156"/>
        <v>72.199999999999818</v>
      </c>
      <c r="K428" s="485">
        <f t="shared" si="156"/>
        <v>139.86714285714288</v>
      </c>
      <c r="L428" s="484">
        <f t="shared" si="156"/>
        <v>194.98874999999998</v>
      </c>
      <c r="M428" s="485">
        <f t="shared" si="156"/>
        <v>165.38384615384621</v>
      </c>
      <c r="N428" s="485">
        <f t="shared" si="156"/>
        <v>188.23000000000002</v>
      </c>
      <c r="O428" s="486">
        <f t="shared" si="156"/>
        <v>12.340963855421705</v>
      </c>
      <c r="P428" s="488">
        <f t="shared" si="156"/>
        <v>23.034545454545423</v>
      </c>
      <c r="Q428" s="489">
        <f t="shared" si="156"/>
        <v>131.66666666666652</v>
      </c>
      <c r="R428" s="489">
        <f t="shared" si="156"/>
        <v>-105.24714285714253</v>
      </c>
      <c r="S428" s="489">
        <f t="shared" si="156"/>
        <v>153.32823529411735</v>
      </c>
      <c r="T428" s="490">
        <f t="shared" si="156"/>
        <v>111.73080404102802</v>
      </c>
      <c r="U428" s="541"/>
    </row>
    <row r="429" spans="1:23" s="554" customFormat="1" x14ac:dyDescent="0.2">
      <c r="A429" s="299" t="s">
        <v>51</v>
      </c>
      <c r="B429" s="300">
        <v>762</v>
      </c>
      <c r="C429" s="301">
        <v>741</v>
      </c>
      <c r="D429" s="301">
        <v>161</v>
      </c>
      <c r="E429" s="390">
        <v>739</v>
      </c>
      <c r="F429" s="302">
        <v>853</v>
      </c>
      <c r="G429" s="303">
        <v>714</v>
      </c>
      <c r="H429" s="301">
        <v>752</v>
      </c>
      <c r="I429" s="301">
        <v>173</v>
      </c>
      <c r="J429" s="301">
        <v>758</v>
      </c>
      <c r="K429" s="301">
        <v>859</v>
      </c>
      <c r="L429" s="300">
        <v>887</v>
      </c>
      <c r="M429" s="301">
        <v>168</v>
      </c>
      <c r="N429" s="301">
        <v>887</v>
      </c>
      <c r="O429" s="302">
        <v>887</v>
      </c>
      <c r="P429" s="303">
        <v>862</v>
      </c>
      <c r="Q429" s="303">
        <v>176</v>
      </c>
      <c r="R429" s="303">
        <v>860</v>
      </c>
      <c r="S429" s="303">
        <v>863</v>
      </c>
      <c r="T429" s="304">
        <f>SUM(B429:S429)</f>
        <v>12102</v>
      </c>
      <c r="U429" s="228" t="s">
        <v>56</v>
      </c>
      <c r="V429" s="305">
        <f>T416-T429</f>
        <v>34</v>
      </c>
      <c r="W429" s="306">
        <f>V429/T416</f>
        <v>2.8015820698747526E-3</v>
      </c>
    </row>
    <row r="430" spans="1:23" s="554" customFormat="1" x14ac:dyDescent="0.2">
      <c r="A430" s="307" t="s">
        <v>28</v>
      </c>
      <c r="B430" s="246"/>
      <c r="C430" s="244"/>
      <c r="D430" s="244"/>
      <c r="E430" s="424"/>
      <c r="F430" s="247"/>
      <c r="G430" s="248"/>
      <c r="H430" s="244"/>
      <c r="I430" s="244"/>
      <c r="J430" s="244"/>
      <c r="K430" s="244"/>
      <c r="L430" s="246"/>
      <c r="M430" s="244"/>
      <c r="N430" s="244"/>
      <c r="O430" s="247"/>
      <c r="P430" s="248"/>
      <c r="Q430" s="248"/>
      <c r="R430" s="248"/>
      <c r="S430" s="248"/>
      <c r="T430" s="237"/>
      <c r="U430" s="228" t="s">
        <v>57</v>
      </c>
      <c r="V430" s="228">
        <v>159.85</v>
      </c>
      <c r="W430" s="228"/>
    </row>
    <row r="431" spans="1:23" s="554" customFormat="1" ht="13.5" thickBot="1" x14ac:dyDescent="0.25">
      <c r="A431" s="308" t="s">
        <v>26</v>
      </c>
      <c r="B431" s="249">
        <f t="shared" ref="B431:S431" si="157">B430-B416</f>
        <v>-764</v>
      </c>
      <c r="C431" s="245">
        <f t="shared" si="157"/>
        <v>-743</v>
      </c>
      <c r="D431" s="245">
        <f t="shared" si="157"/>
        <v>-165</v>
      </c>
      <c r="E431" s="245">
        <f t="shared" si="157"/>
        <v>-739</v>
      </c>
      <c r="F431" s="250">
        <f t="shared" si="157"/>
        <v>-855</v>
      </c>
      <c r="G431" s="251">
        <f t="shared" si="157"/>
        <v>-714</v>
      </c>
      <c r="H431" s="245">
        <f t="shared" si="157"/>
        <v>-752</v>
      </c>
      <c r="I431" s="245">
        <f t="shared" si="157"/>
        <v>-174</v>
      </c>
      <c r="J431" s="245">
        <f t="shared" si="157"/>
        <v>-759</v>
      </c>
      <c r="K431" s="245">
        <f t="shared" si="157"/>
        <v>-860</v>
      </c>
      <c r="L431" s="249">
        <f t="shared" si="157"/>
        <v>-890</v>
      </c>
      <c r="M431" s="245">
        <f t="shared" si="157"/>
        <v>-172</v>
      </c>
      <c r="N431" s="245">
        <f t="shared" si="157"/>
        <v>-889</v>
      </c>
      <c r="O431" s="250">
        <f t="shared" si="157"/>
        <v>-890</v>
      </c>
      <c r="P431" s="251">
        <f t="shared" si="157"/>
        <v>-863</v>
      </c>
      <c r="Q431" s="245">
        <f t="shared" si="157"/>
        <v>-177</v>
      </c>
      <c r="R431" s="245">
        <f t="shared" si="157"/>
        <v>-864</v>
      </c>
      <c r="S431" s="245">
        <f t="shared" si="157"/>
        <v>-866</v>
      </c>
      <c r="T431" s="238"/>
      <c r="U431" s="228" t="s">
        <v>26</v>
      </c>
      <c r="V431" s="431">
        <f>V430-V417</f>
        <v>14.049999999999983</v>
      </c>
      <c r="W431" s="228"/>
    </row>
    <row r="433" spans="1:23" ht="13.5" thickBot="1" x14ac:dyDescent="0.25"/>
    <row r="434" spans="1:23" s="557" customFormat="1" ht="13.5" thickBot="1" x14ac:dyDescent="0.25">
      <c r="A434" s="254" t="s">
        <v>149</v>
      </c>
      <c r="B434" s="570" t="s">
        <v>53</v>
      </c>
      <c r="C434" s="571"/>
      <c r="D434" s="571"/>
      <c r="E434" s="571"/>
      <c r="F434" s="572"/>
      <c r="G434" s="570" t="s">
        <v>68</v>
      </c>
      <c r="H434" s="571"/>
      <c r="I434" s="571"/>
      <c r="J434" s="571"/>
      <c r="K434" s="572"/>
      <c r="L434" s="570" t="s">
        <v>63</v>
      </c>
      <c r="M434" s="571"/>
      <c r="N434" s="571"/>
      <c r="O434" s="572"/>
      <c r="P434" s="570" t="s">
        <v>64</v>
      </c>
      <c r="Q434" s="571"/>
      <c r="R434" s="571"/>
      <c r="S434" s="572"/>
      <c r="T434" s="316" t="s">
        <v>55</v>
      </c>
    </row>
    <row r="435" spans="1:23" s="557" customFormat="1" x14ac:dyDescent="0.2">
      <c r="A435" s="255" t="s">
        <v>54</v>
      </c>
      <c r="B435" s="349">
        <v>1</v>
      </c>
      <c r="C435" s="260">
        <v>2</v>
      </c>
      <c r="D435" s="403" t="s">
        <v>129</v>
      </c>
      <c r="E435" s="403">
        <v>4</v>
      </c>
      <c r="F435" s="350">
        <v>5</v>
      </c>
      <c r="G435" s="349">
        <v>1</v>
      </c>
      <c r="H435" s="260">
        <v>2</v>
      </c>
      <c r="I435" s="403" t="s">
        <v>129</v>
      </c>
      <c r="J435" s="403">
        <v>4</v>
      </c>
      <c r="K435" s="350">
        <v>5</v>
      </c>
      <c r="L435" s="349">
        <v>1</v>
      </c>
      <c r="M435" s="260" t="s">
        <v>134</v>
      </c>
      <c r="N435" s="260">
        <v>3</v>
      </c>
      <c r="O435" s="350">
        <v>4</v>
      </c>
      <c r="P435" s="259">
        <v>1</v>
      </c>
      <c r="Q435" s="259" t="s">
        <v>134</v>
      </c>
      <c r="R435" s="259">
        <v>3</v>
      </c>
      <c r="S435" s="259">
        <v>4</v>
      </c>
      <c r="T435" s="315"/>
    </row>
    <row r="436" spans="1:23" s="557" customFormat="1" x14ac:dyDescent="0.2">
      <c r="A436" s="265" t="s">
        <v>3</v>
      </c>
      <c r="B436" s="266">
        <v>3820</v>
      </c>
      <c r="C436" s="267">
        <v>3820</v>
      </c>
      <c r="D436" s="389">
        <v>3820</v>
      </c>
      <c r="E436" s="389">
        <v>3820</v>
      </c>
      <c r="F436" s="268">
        <v>3820</v>
      </c>
      <c r="G436" s="269">
        <v>3820</v>
      </c>
      <c r="H436" s="267">
        <v>3820</v>
      </c>
      <c r="I436" s="267">
        <v>3820</v>
      </c>
      <c r="J436" s="267">
        <v>3820</v>
      </c>
      <c r="K436" s="267">
        <v>3820</v>
      </c>
      <c r="L436" s="266">
        <v>3820</v>
      </c>
      <c r="M436" s="267">
        <v>3820</v>
      </c>
      <c r="N436" s="267">
        <v>3820</v>
      </c>
      <c r="O436" s="268">
        <v>3820</v>
      </c>
      <c r="P436" s="269">
        <v>3820</v>
      </c>
      <c r="Q436" s="267">
        <v>3820</v>
      </c>
      <c r="R436" s="267">
        <v>3820</v>
      </c>
      <c r="S436" s="267">
        <v>3820</v>
      </c>
      <c r="T436" s="270">
        <v>3820</v>
      </c>
    </row>
    <row r="437" spans="1:23" s="557" customFormat="1" x14ac:dyDescent="0.2">
      <c r="A437" s="271" t="s">
        <v>6</v>
      </c>
      <c r="B437" s="272">
        <v>4083.1428571428573</v>
      </c>
      <c r="C437" s="273">
        <v>4072.6785714285716</v>
      </c>
      <c r="D437" s="330">
        <v>3995.8333333333335</v>
      </c>
      <c r="E437" s="330">
        <v>3993.3333333333335</v>
      </c>
      <c r="F437" s="274">
        <v>4184.4444444444443</v>
      </c>
      <c r="G437" s="275">
        <v>4114.545454545455</v>
      </c>
      <c r="H437" s="273">
        <v>3954.5614035087719</v>
      </c>
      <c r="I437" s="273">
        <v>4188.333333333333</v>
      </c>
      <c r="J437" s="273">
        <v>4070.7017543859647</v>
      </c>
      <c r="K437" s="273">
        <v>3995.4430379746836</v>
      </c>
      <c r="L437" s="272">
        <v>4030.144927536232</v>
      </c>
      <c r="M437" s="273">
        <v>3829.2857142857142</v>
      </c>
      <c r="N437" s="273">
        <v>3967.03125</v>
      </c>
      <c r="O437" s="274">
        <v>3980</v>
      </c>
      <c r="P437" s="275">
        <v>3957.9032258064517</v>
      </c>
      <c r="Q437" s="275">
        <v>4139.2857142857147</v>
      </c>
      <c r="R437" s="275">
        <v>4086.25</v>
      </c>
      <c r="S437" s="275">
        <v>3965.9154929577467</v>
      </c>
      <c r="T437" s="276">
        <v>4031.4743589743589</v>
      </c>
    </row>
    <row r="438" spans="1:23" s="557" customFormat="1" x14ac:dyDescent="0.2">
      <c r="A438" s="255" t="s">
        <v>7</v>
      </c>
      <c r="B438" s="277">
        <v>85.714285714285708</v>
      </c>
      <c r="C438" s="278">
        <v>85.714285714285708</v>
      </c>
      <c r="D438" s="333">
        <v>91.666666666666671</v>
      </c>
      <c r="E438" s="333">
        <v>96.078431372549019</v>
      </c>
      <c r="F438" s="279">
        <v>92.063492063492063</v>
      </c>
      <c r="G438" s="280">
        <v>83.63636363636364</v>
      </c>
      <c r="H438" s="278">
        <v>91.228070175438603</v>
      </c>
      <c r="I438" s="278">
        <v>58.333333333333336</v>
      </c>
      <c r="J438" s="278">
        <v>91.228070175438603</v>
      </c>
      <c r="K438" s="278">
        <v>94.936708860759495</v>
      </c>
      <c r="L438" s="277">
        <v>86.956521739130437</v>
      </c>
      <c r="M438" s="278">
        <v>92.857142857142861</v>
      </c>
      <c r="N438" s="278">
        <v>81.25</v>
      </c>
      <c r="O438" s="279">
        <v>80.303030303030297</v>
      </c>
      <c r="P438" s="280">
        <v>72.58064516129032</v>
      </c>
      <c r="Q438" s="280">
        <v>64.285714285714292</v>
      </c>
      <c r="R438" s="280">
        <v>85.9375</v>
      </c>
      <c r="S438" s="280">
        <v>97.183098591549296</v>
      </c>
      <c r="T438" s="281">
        <v>85.470085470085465</v>
      </c>
    </row>
    <row r="439" spans="1:23" s="557" customFormat="1" x14ac:dyDescent="0.2">
      <c r="A439" s="255" t="s">
        <v>8</v>
      </c>
      <c r="B439" s="282">
        <v>6.3242389649402167E-2</v>
      </c>
      <c r="C439" s="283">
        <v>6.159037931947195E-2</v>
      </c>
      <c r="D439" s="336">
        <v>5.9551688388662607E-2</v>
      </c>
      <c r="E439" s="336">
        <v>4.9143358325301777E-2</v>
      </c>
      <c r="F439" s="284">
        <v>6.2213302169759663E-2</v>
      </c>
      <c r="G439" s="285">
        <v>6.5708061697390921E-2</v>
      </c>
      <c r="H439" s="283">
        <v>5.9167644152207571E-2</v>
      </c>
      <c r="I439" s="283">
        <v>8.6705998873568987E-2</v>
      </c>
      <c r="J439" s="283">
        <v>5.8434552627041926E-2</v>
      </c>
      <c r="K439" s="283">
        <v>5.2419836045501628E-2</v>
      </c>
      <c r="L439" s="282">
        <v>6.8525274704993172E-2</v>
      </c>
      <c r="M439" s="283">
        <v>5.7396526518930915E-2</v>
      </c>
      <c r="N439" s="283">
        <v>7.2286705698919609E-2</v>
      </c>
      <c r="O439" s="284">
        <v>7.3548974873887923E-2</v>
      </c>
      <c r="P439" s="285">
        <v>7.645252437146019E-2</v>
      </c>
      <c r="Q439" s="285">
        <v>8.5367551782348283E-2</v>
      </c>
      <c r="R439" s="285">
        <v>6.8379625367791921E-2</v>
      </c>
      <c r="S439" s="285">
        <v>6.0109704284545325E-2</v>
      </c>
      <c r="T439" s="286">
        <v>6.7293189574467921E-2</v>
      </c>
    </row>
    <row r="440" spans="1:23" s="557" customFormat="1" x14ac:dyDescent="0.2">
      <c r="A440" s="271" t="s">
        <v>1</v>
      </c>
      <c r="B440" s="287">
        <f>B437/B436*100-100</f>
        <v>6.8885564697083197</v>
      </c>
      <c r="C440" s="288">
        <f t="shared" ref="C440:G440" si="158">C437/C436*100-100</f>
        <v>6.6146222887060588</v>
      </c>
      <c r="D440" s="288">
        <f t="shared" si="158"/>
        <v>4.6029668411867561</v>
      </c>
      <c r="E440" s="288">
        <f t="shared" si="158"/>
        <v>4.5375218150087306</v>
      </c>
      <c r="F440" s="289">
        <f t="shared" si="158"/>
        <v>9.5404304828388575</v>
      </c>
      <c r="G440" s="290">
        <f t="shared" si="158"/>
        <v>7.7106139933365228</v>
      </c>
      <c r="H440" s="288">
        <f>H437/H436*100-100</f>
        <v>3.5225498300725633</v>
      </c>
      <c r="I440" s="288">
        <f t="shared" ref="I440:K440" si="159">I437/I436*100-100</f>
        <v>9.6422338568935402</v>
      </c>
      <c r="J440" s="288">
        <f t="shared" si="159"/>
        <v>6.5628731514650411</v>
      </c>
      <c r="K440" s="288">
        <f t="shared" si="159"/>
        <v>4.5927496852011416</v>
      </c>
      <c r="L440" s="287">
        <f>L437/L436*100-100</f>
        <v>5.5011761135139352</v>
      </c>
      <c r="M440" s="288">
        <f t="shared" ref="M440:T440" si="160">M437/M436*100-100</f>
        <v>0.24308152580402975</v>
      </c>
      <c r="N440" s="288">
        <f t="shared" si="160"/>
        <v>3.8489856020942312</v>
      </c>
      <c r="O440" s="289">
        <f t="shared" si="160"/>
        <v>4.1884816753926799</v>
      </c>
      <c r="P440" s="290">
        <f t="shared" si="160"/>
        <v>3.6100320891741262</v>
      </c>
      <c r="Q440" s="288">
        <f t="shared" si="160"/>
        <v>8.3582647718773586</v>
      </c>
      <c r="R440" s="288">
        <f t="shared" si="160"/>
        <v>6.96989528795811</v>
      </c>
      <c r="S440" s="288">
        <f t="shared" si="160"/>
        <v>3.8197773025588049</v>
      </c>
      <c r="T440" s="291">
        <f t="shared" si="160"/>
        <v>5.5359779836219474</v>
      </c>
    </row>
    <row r="441" spans="1:23" s="557" customFormat="1" ht="13.5" thickBot="1" x14ac:dyDescent="0.25">
      <c r="A441" s="292" t="s">
        <v>27</v>
      </c>
      <c r="B441" s="484">
        <f>B437-B424</f>
        <v>65.822857142857174</v>
      </c>
      <c r="C441" s="485">
        <f t="shared" ref="C441:T441" si="161">C437-C424</f>
        <v>215.40857142857158</v>
      </c>
      <c r="D441" s="485">
        <f t="shared" si="161"/>
        <v>140.83333333333348</v>
      </c>
      <c r="E441" s="485">
        <f t="shared" si="161"/>
        <v>-31.846666666666351</v>
      </c>
      <c r="F441" s="486">
        <f t="shared" si="161"/>
        <v>93.824444444444453</v>
      </c>
      <c r="G441" s="487">
        <f t="shared" si="161"/>
        <v>132.28545454545474</v>
      </c>
      <c r="H441" s="485">
        <f t="shared" si="161"/>
        <v>40.421403508772073</v>
      </c>
      <c r="I441" s="485">
        <f t="shared" si="161"/>
        <v>190.15333333333319</v>
      </c>
      <c r="J441" s="485">
        <f t="shared" si="161"/>
        <v>198.50175438596489</v>
      </c>
      <c r="K441" s="485">
        <f t="shared" si="161"/>
        <v>-21.56696202531657</v>
      </c>
      <c r="L441" s="484">
        <f t="shared" si="161"/>
        <v>129.37492753623201</v>
      </c>
      <c r="M441" s="485">
        <f t="shared" si="161"/>
        <v>-149.9442857142858</v>
      </c>
      <c r="N441" s="485">
        <f t="shared" si="161"/>
        <v>100.05124999999998</v>
      </c>
      <c r="O441" s="486">
        <f t="shared" si="161"/>
        <v>137.90000000000009</v>
      </c>
      <c r="P441" s="488">
        <f t="shared" si="161"/>
        <v>220.32322580645177</v>
      </c>
      <c r="Q441" s="489">
        <f t="shared" si="161"/>
        <v>179.28571428571468</v>
      </c>
      <c r="R441" s="489">
        <f t="shared" si="161"/>
        <v>390.63999999999987</v>
      </c>
      <c r="S441" s="489">
        <f t="shared" si="161"/>
        <v>90.675492957746883</v>
      </c>
      <c r="T441" s="490">
        <f t="shared" si="161"/>
        <v>120.92326827401439</v>
      </c>
      <c r="U441" s="541"/>
    </row>
    <row r="442" spans="1:23" s="557" customFormat="1" x14ac:dyDescent="0.2">
      <c r="A442" s="299" t="s">
        <v>51</v>
      </c>
      <c r="B442" s="300">
        <v>760</v>
      </c>
      <c r="C442" s="301">
        <v>737</v>
      </c>
      <c r="D442" s="301">
        <v>156</v>
      </c>
      <c r="E442" s="390">
        <v>733</v>
      </c>
      <c r="F442" s="302">
        <v>851</v>
      </c>
      <c r="G442" s="303">
        <v>714</v>
      </c>
      <c r="H442" s="301">
        <v>751</v>
      </c>
      <c r="I442" s="301">
        <v>168</v>
      </c>
      <c r="J442" s="301">
        <v>758</v>
      </c>
      <c r="K442" s="301">
        <v>858</v>
      </c>
      <c r="L442" s="300">
        <v>887</v>
      </c>
      <c r="M442" s="301">
        <v>167</v>
      </c>
      <c r="N442" s="301">
        <v>882</v>
      </c>
      <c r="O442" s="302">
        <v>887</v>
      </c>
      <c r="P442" s="303">
        <v>860</v>
      </c>
      <c r="Q442" s="303">
        <v>176</v>
      </c>
      <c r="R442" s="303">
        <v>859</v>
      </c>
      <c r="S442" s="303">
        <v>862</v>
      </c>
      <c r="T442" s="304">
        <f>SUM(B442:S442)</f>
        <v>12066</v>
      </c>
      <c r="U442" s="228" t="s">
        <v>56</v>
      </c>
      <c r="V442" s="305">
        <f>T429-T442</f>
        <v>36</v>
      </c>
      <c r="W442" s="306">
        <f>V442/T429</f>
        <v>2.9747149231531978E-3</v>
      </c>
    </row>
    <row r="443" spans="1:23" s="557" customFormat="1" x14ac:dyDescent="0.2">
      <c r="A443" s="307" t="s">
        <v>28</v>
      </c>
      <c r="B443" s="246"/>
      <c r="C443" s="244"/>
      <c r="D443" s="244"/>
      <c r="E443" s="424"/>
      <c r="F443" s="247"/>
      <c r="G443" s="248"/>
      <c r="H443" s="244"/>
      <c r="I443" s="244"/>
      <c r="J443" s="244"/>
      <c r="K443" s="244"/>
      <c r="L443" s="246"/>
      <c r="M443" s="244"/>
      <c r="N443" s="244"/>
      <c r="O443" s="247"/>
      <c r="P443" s="248"/>
      <c r="Q443" s="248"/>
      <c r="R443" s="248"/>
      <c r="S443" s="248"/>
      <c r="T443" s="237"/>
      <c r="U443" s="228" t="s">
        <v>57</v>
      </c>
      <c r="V443" s="228">
        <v>162.13999999999999</v>
      </c>
      <c r="W443" s="228"/>
    </row>
    <row r="444" spans="1:23" s="557" customFormat="1" ht="13.5" thickBot="1" x14ac:dyDescent="0.25">
      <c r="A444" s="308" t="s">
        <v>26</v>
      </c>
      <c r="B444" s="249">
        <f t="shared" ref="B444:S444" si="162">B443-B429</f>
        <v>-762</v>
      </c>
      <c r="C444" s="245">
        <f t="shared" si="162"/>
        <v>-741</v>
      </c>
      <c r="D444" s="245">
        <f t="shared" si="162"/>
        <v>-161</v>
      </c>
      <c r="E444" s="245">
        <f t="shared" si="162"/>
        <v>-739</v>
      </c>
      <c r="F444" s="250">
        <f t="shared" si="162"/>
        <v>-853</v>
      </c>
      <c r="G444" s="251">
        <f t="shared" si="162"/>
        <v>-714</v>
      </c>
      <c r="H444" s="245">
        <f t="shared" si="162"/>
        <v>-752</v>
      </c>
      <c r="I444" s="245">
        <f t="shared" si="162"/>
        <v>-173</v>
      </c>
      <c r="J444" s="245">
        <f t="shared" si="162"/>
        <v>-758</v>
      </c>
      <c r="K444" s="245">
        <f t="shared" si="162"/>
        <v>-859</v>
      </c>
      <c r="L444" s="249">
        <f t="shared" si="162"/>
        <v>-887</v>
      </c>
      <c r="M444" s="245">
        <f t="shared" si="162"/>
        <v>-168</v>
      </c>
      <c r="N444" s="245">
        <f t="shared" si="162"/>
        <v>-887</v>
      </c>
      <c r="O444" s="250">
        <f t="shared" si="162"/>
        <v>-887</v>
      </c>
      <c r="P444" s="251">
        <f t="shared" si="162"/>
        <v>-862</v>
      </c>
      <c r="Q444" s="245">
        <f t="shared" si="162"/>
        <v>-176</v>
      </c>
      <c r="R444" s="245">
        <f t="shared" si="162"/>
        <v>-860</v>
      </c>
      <c r="S444" s="245">
        <f t="shared" si="162"/>
        <v>-863</v>
      </c>
      <c r="T444" s="238"/>
      <c r="U444" s="228" t="s">
        <v>26</v>
      </c>
      <c r="V444" s="431">
        <f>V443-V430</f>
        <v>2.289999999999992</v>
      </c>
      <c r="W444" s="228"/>
    </row>
    <row r="446" spans="1:23" ht="13.5" thickBot="1" x14ac:dyDescent="0.25"/>
    <row r="447" spans="1:23" s="560" customFormat="1" ht="13.5" thickBot="1" x14ac:dyDescent="0.25">
      <c r="A447" s="254" t="s">
        <v>150</v>
      </c>
      <c r="B447" s="570" t="s">
        <v>53</v>
      </c>
      <c r="C447" s="571"/>
      <c r="D447" s="571"/>
      <c r="E447" s="571"/>
      <c r="F447" s="572"/>
      <c r="G447" s="570" t="s">
        <v>68</v>
      </c>
      <c r="H447" s="571"/>
      <c r="I447" s="571"/>
      <c r="J447" s="571"/>
      <c r="K447" s="572"/>
      <c r="L447" s="570" t="s">
        <v>63</v>
      </c>
      <c r="M447" s="571"/>
      <c r="N447" s="571"/>
      <c r="O447" s="572"/>
      <c r="P447" s="570" t="s">
        <v>64</v>
      </c>
      <c r="Q447" s="571"/>
      <c r="R447" s="571"/>
      <c r="S447" s="572"/>
      <c r="T447" s="316" t="s">
        <v>55</v>
      </c>
    </row>
    <row r="448" spans="1:23" s="560" customFormat="1" x14ac:dyDescent="0.2">
      <c r="A448" s="255" t="s">
        <v>54</v>
      </c>
      <c r="B448" s="349">
        <v>1</v>
      </c>
      <c r="C448" s="260">
        <v>2</v>
      </c>
      <c r="D448" s="403" t="s">
        <v>129</v>
      </c>
      <c r="E448" s="403">
        <v>4</v>
      </c>
      <c r="F448" s="350">
        <v>5</v>
      </c>
      <c r="G448" s="349">
        <v>1</v>
      </c>
      <c r="H448" s="260">
        <v>2</v>
      </c>
      <c r="I448" s="403" t="s">
        <v>129</v>
      </c>
      <c r="J448" s="403">
        <v>4</v>
      </c>
      <c r="K448" s="350">
        <v>5</v>
      </c>
      <c r="L448" s="349">
        <v>1</v>
      </c>
      <c r="M448" s="260" t="s">
        <v>134</v>
      </c>
      <c r="N448" s="260">
        <v>3</v>
      </c>
      <c r="O448" s="350">
        <v>4</v>
      </c>
      <c r="P448" s="259">
        <v>1</v>
      </c>
      <c r="Q448" s="259" t="s">
        <v>134</v>
      </c>
      <c r="R448" s="259">
        <v>3</v>
      </c>
      <c r="S448" s="259">
        <v>4</v>
      </c>
      <c r="T448" s="315"/>
    </row>
    <row r="449" spans="1:23" s="560" customFormat="1" x14ac:dyDescent="0.2">
      <c r="A449" s="265" t="s">
        <v>3</v>
      </c>
      <c r="B449" s="266">
        <v>3870</v>
      </c>
      <c r="C449" s="267">
        <v>3870</v>
      </c>
      <c r="D449" s="389">
        <v>3870</v>
      </c>
      <c r="E449" s="389">
        <v>3870</v>
      </c>
      <c r="F449" s="268">
        <v>3870</v>
      </c>
      <c r="G449" s="269">
        <v>3870</v>
      </c>
      <c r="H449" s="267">
        <v>3870</v>
      </c>
      <c r="I449" s="267">
        <v>3870</v>
      </c>
      <c r="J449" s="267">
        <v>3870</v>
      </c>
      <c r="K449" s="267">
        <v>3870</v>
      </c>
      <c r="L449" s="266">
        <v>3870</v>
      </c>
      <c r="M449" s="267">
        <v>3870</v>
      </c>
      <c r="N449" s="267">
        <v>3870</v>
      </c>
      <c r="O449" s="268">
        <v>3870</v>
      </c>
      <c r="P449" s="269">
        <v>3870</v>
      </c>
      <c r="Q449" s="267">
        <v>3870</v>
      </c>
      <c r="R449" s="267">
        <v>3870</v>
      </c>
      <c r="S449" s="267">
        <v>3870</v>
      </c>
      <c r="T449" s="270">
        <v>3870</v>
      </c>
    </row>
    <row r="450" spans="1:23" s="560" customFormat="1" x14ac:dyDescent="0.2">
      <c r="A450" s="271" t="s">
        <v>6</v>
      </c>
      <c r="B450" s="272">
        <v>4071.7647058823532</v>
      </c>
      <c r="C450" s="273">
        <v>4110.7692307692305</v>
      </c>
      <c r="D450" s="330">
        <v>4173.8461538461543</v>
      </c>
      <c r="E450" s="330">
        <v>4071.7307692307691</v>
      </c>
      <c r="F450" s="274">
        <v>4194.1176470588234</v>
      </c>
      <c r="G450" s="275">
        <v>4019.8039215686276</v>
      </c>
      <c r="H450" s="273">
        <v>4040.6896551724139</v>
      </c>
      <c r="I450" s="273">
        <v>4050.8333333333335</v>
      </c>
      <c r="J450" s="273">
        <v>4152.6785714285716</v>
      </c>
      <c r="K450" s="273">
        <v>4098.939393939394</v>
      </c>
      <c r="L450" s="272">
        <v>4025.78125</v>
      </c>
      <c r="M450" s="273">
        <v>3921.5384615384614</v>
      </c>
      <c r="N450" s="273">
        <v>3962.8125</v>
      </c>
      <c r="O450" s="274">
        <v>4046</v>
      </c>
      <c r="P450" s="275">
        <v>4025.2307692307691</v>
      </c>
      <c r="Q450" s="275">
        <v>4061.4285714285716</v>
      </c>
      <c r="R450" s="275">
        <v>3994.090909090909</v>
      </c>
      <c r="S450" s="275">
        <v>4017.4242424242425</v>
      </c>
      <c r="T450" s="276">
        <v>4058.4775465498356</v>
      </c>
    </row>
    <row r="451" spans="1:23" s="560" customFormat="1" x14ac:dyDescent="0.2">
      <c r="A451" s="255" t="s">
        <v>7</v>
      </c>
      <c r="B451" s="277">
        <v>89.705882352941174</v>
      </c>
      <c r="C451" s="278">
        <v>96.15384615384616</v>
      </c>
      <c r="D451" s="333">
        <v>100</v>
      </c>
      <c r="E451" s="333">
        <v>94.230769230769226</v>
      </c>
      <c r="F451" s="279">
        <v>97.058823529411768</v>
      </c>
      <c r="G451" s="280">
        <v>84.313725490196077</v>
      </c>
      <c r="H451" s="278">
        <v>82.758620689655174</v>
      </c>
      <c r="I451" s="278">
        <v>75</v>
      </c>
      <c r="J451" s="278">
        <v>91.071428571428569</v>
      </c>
      <c r="K451" s="278">
        <v>96.969696969696969</v>
      </c>
      <c r="L451" s="277">
        <v>71.875</v>
      </c>
      <c r="M451" s="278">
        <v>84.615384615384613</v>
      </c>
      <c r="N451" s="278">
        <v>82.8125</v>
      </c>
      <c r="O451" s="279">
        <v>84.615384615384613</v>
      </c>
      <c r="P451" s="280">
        <v>75.384615384615387</v>
      </c>
      <c r="Q451" s="280">
        <v>92.857142857142861</v>
      </c>
      <c r="R451" s="280">
        <v>78.787878787878782</v>
      </c>
      <c r="S451" s="280">
        <v>81.818181818181813</v>
      </c>
      <c r="T451" s="281">
        <v>85.432639649507124</v>
      </c>
    </row>
    <row r="452" spans="1:23" s="560" customFormat="1" x14ac:dyDescent="0.2">
      <c r="A452" s="255" t="s">
        <v>8</v>
      </c>
      <c r="B452" s="282">
        <v>5.6297721431705743E-2</v>
      </c>
      <c r="C452" s="283">
        <v>5.6541090767155466E-2</v>
      </c>
      <c r="D452" s="336">
        <v>4.5278791416370791E-2</v>
      </c>
      <c r="E452" s="336">
        <v>5.1414559943213409E-2</v>
      </c>
      <c r="F452" s="284">
        <v>4.6329294169525179E-2</v>
      </c>
      <c r="G452" s="285">
        <v>6.4849316450961467E-2</v>
      </c>
      <c r="H452" s="283">
        <v>6.3337887952671854E-2</v>
      </c>
      <c r="I452" s="283">
        <v>7.9185244208544475E-2</v>
      </c>
      <c r="J452" s="283">
        <v>5.5321381934310881E-2</v>
      </c>
      <c r="K452" s="283">
        <v>4.5388419422615234E-2</v>
      </c>
      <c r="L452" s="282">
        <v>9.2102326211357624E-2</v>
      </c>
      <c r="M452" s="283">
        <v>5.9768507711595233E-2</v>
      </c>
      <c r="N452" s="283">
        <v>7.1126321366822315E-2</v>
      </c>
      <c r="O452" s="284">
        <v>6.6786491718565155E-2</v>
      </c>
      <c r="P452" s="285">
        <v>8.4622315579269067E-2</v>
      </c>
      <c r="Q452" s="285">
        <v>5.8212889451729838E-2</v>
      </c>
      <c r="R452" s="285">
        <v>7.8783039393944695E-2</v>
      </c>
      <c r="S452" s="285">
        <v>7.8269512370291269E-2</v>
      </c>
      <c r="T452" s="286">
        <v>6.8135085907553031E-2</v>
      </c>
    </row>
    <row r="453" spans="1:23" s="560" customFormat="1" x14ac:dyDescent="0.2">
      <c r="A453" s="271" t="s">
        <v>1</v>
      </c>
      <c r="B453" s="287">
        <f>B450/B449*100-100</f>
        <v>5.2135582915336727</v>
      </c>
      <c r="C453" s="288">
        <f t="shared" ref="C453:G453" si="163">C450/C449*100-100</f>
        <v>6.2214271516596966</v>
      </c>
      <c r="D453" s="288">
        <f t="shared" si="163"/>
        <v>7.8513218048101834</v>
      </c>
      <c r="E453" s="288">
        <f t="shared" si="163"/>
        <v>5.2126813754720587</v>
      </c>
      <c r="F453" s="289">
        <f t="shared" si="163"/>
        <v>8.3751329989359959</v>
      </c>
      <c r="G453" s="290">
        <f t="shared" si="163"/>
        <v>3.8709023661144073</v>
      </c>
      <c r="H453" s="288">
        <f>H450/H449*100-100</f>
        <v>4.4105854049719397</v>
      </c>
      <c r="I453" s="288">
        <f t="shared" ref="I453:K453" si="164">I450/I449*100-100</f>
        <v>4.6726959517657178</v>
      </c>
      <c r="J453" s="288">
        <f t="shared" si="164"/>
        <v>7.3043558508674806</v>
      </c>
      <c r="K453" s="288">
        <f t="shared" si="164"/>
        <v>5.915746613421021</v>
      </c>
      <c r="L453" s="287">
        <f>L450/L449*100-100</f>
        <v>4.025355297157617</v>
      </c>
      <c r="M453" s="288">
        <f t="shared" ref="M453:T453" si="165">M450/M449*100-100</f>
        <v>1.3317431922083074</v>
      </c>
      <c r="N453" s="288">
        <f t="shared" si="165"/>
        <v>2.3982558139534973</v>
      </c>
      <c r="O453" s="289">
        <f t="shared" si="165"/>
        <v>4.5478036175710486</v>
      </c>
      <c r="P453" s="290">
        <f t="shared" si="165"/>
        <v>4.0111309878751769</v>
      </c>
      <c r="Q453" s="288">
        <f t="shared" si="165"/>
        <v>4.9464747139165866</v>
      </c>
      <c r="R453" s="288">
        <f t="shared" si="165"/>
        <v>3.2064834390415768</v>
      </c>
      <c r="S453" s="288">
        <f t="shared" si="165"/>
        <v>3.8094119489468454</v>
      </c>
      <c r="T453" s="291">
        <f t="shared" si="165"/>
        <v>4.8702208410810215</v>
      </c>
    </row>
    <row r="454" spans="1:23" s="560" customFormat="1" ht="13.5" thickBot="1" x14ac:dyDescent="0.25">
      <c r="A454" s="292" t="s">
        <v>27</v>
      </c>
      <c r="B454" s="484">
        <f>B450-B437</f>
        <v>-11.378151260504183</v>
      </c>
      <c r="C454" s="485">
        <f t="shared" ref="C454:T454" si="166">C450-C437</f>
        <v>38.090659340658931</v>
      </c>
      <c r="D454" s="485">
        <f t="shared" si="166"/>
        <v>178.01282051282078</v>
      </c>
      <c r="E454" s="485">
        <f t="shared" si="166"/>
        <v>78.397435897435571</v>
      </c>
      <c r="F454" s="486">
        <f t="shared" si="166"/>
        <v>9.673202614379079</v>
      </c>
      <c r="G454" s="487">
        <f t="shared" si="166"/>
        <v>-94.74153297682733</v>
      </c>
      <c r="H454" s="485">
        <f t="shared" si="166"/>
        <v>86.128251663642004</v>
      </c>
      <c r="I454" s="485">
        <f t="shared" si="166"/>
        <v>-137.49999999999955</v>
      </c>
      <c r="J454" s="485">
        <f t="shared" si="166"/>
        <v>81.976817042606854</v>
      </c>
      <c r="K454" s="485">
        <f t="shared" si="166"/>
        <v>103.49635596471035</v>
      </c>
      <c r="L454" s="484">
        <f t="shared" si="166"/>
        <v>-4.3636775362319895</v>
      </c>
      <c r="M454" s="485">
        <f t="shared" si="166"/>
        <v>92.252747252747213</v>
      </c>
      <c r="N454" s="485">
        <f t="shared" si="166"/>
        <v>-4.21875</v>
      </c>
      <c r="O454" s="486">
        <f t="shared" si="166"/>
        <v>66</v>
      </c>
      <c r="P454" s="488">
        <f t="shared" si="166"/>
        <v>67.327543424317355</v>
      </c>
      <c r="Q454" s="489">
        <f t="shared" si="166"/>
        <v>-77.857142857143117</v>
      </c>
      <c r="R454" s="489">
        <f t="shared" si="166"/>
        <v>-92.159090909090992</v>
      </c>
      <c r="S454" s="489">
        <f t="shared" si="166"/>
        <v>51.508749466495829</v>
      </c>
      <c r="T454" s="490">
        <f t="shared" si="166"/>
        <v>27.003187575476659</v>
      </c>
      <c r="U454" s="541"/>
    </row>
    <row r="455" spans="1:23" s="560" customFormat="1" x14ac:dyDescent="0.2">
      <c r="A455" s="299" t="s">
        <v>51</v>
      </c>
      <c r="B455" s="300">
        <v>758</v>
      </c>
      <c r="C455" s="301">
        <v>732</v>
      </c>
      <c r="D455" s="301">
        <v>151</v>
      </c>
      <c r="E455" s="390">
        <v>733</v>
      </c>
      <c r="F455" s="302">
        <v>847</v>
      </c>
      <c r="G455" s="303">
        <v>711</v>
      </c>
      <c r="H455" s="301">
        <v>751</v>
      </c>
      <c r="I455" s="301">
        <v>164</v>
      </c>
      <c r="J455" s="301">
        <v>757</v>
      </c>
      <c r="K455" s="301">
        <v>857</v>
      </c>
      <c r="L455" s="300">
        <v>886</v>
      </c>
      <c r="M455" s="301">
        <v>167</v>
      </c>
      <c r="N455" s="301">
        <v>881</v>
      </c>
      <c r="O455" s="302">
        <v>887</v>
      </c>
      <c r="P455" s="303">
        <v>856</v>
      </c>
      <c r="Q455" s="303">
        <v>176</v>
      </c>
      <c r="R455" s="303">
        <v>857</v>
      </c>
      <c r="S455" s="303">
        <v>861</v>
      </c>
      <c r="T455" s="304">
        <f>SUM(B455:S455)</f>
        <v>12032</v>
      </c>
      <c r="U455" s="228" t="s">
        <v>56</v>
      </c>
      <c r="V455" s="305">
        <f>T442-T455</f>
        <v>34</v>
      </c>
      <c r="W455" s="306">
        <f>V455/T442</f>
        <v>2.8178352395159954E-3</v>
      </c>
    </row>
    <row r="456" spans="1:23" s="560" customFormat="1" x14ac:dyDescent="0.2">
      <c r="A456" s="307" t="s">
        <v>28</v>
      </c>
      <c r="B456" s="246"/>
      <c r="C456" s="244"/>
      <c r="D456" s="244"/>
      <c r="E456" s="424"/>
      <c r="F456" s="247"/>
      <c r="G456" s="248"/>
      <c r="H456" s="244"/>
      <c r="I456" s="244"/>
      <c r="J456" s="244"/>
      <c r="K456" s="244"/>
      <c r="L456" s="246"/>
      <c r="M456" s="244"/>
      <c r="N456" s="244"/>
      <c r="O456" s="247"/>
      <c r="P456" s="248"/>
      <c r="Q456" s="248"/>
      <c r="R456" s="248"/>
      <c r="S456" s="248"/>
      <c r="T456" s="237"/>
      <c r="U456" s="228" t="s">
        <v>57</v>
      </c>
      <c r="V456" s="564">
        <v>162.26</v>
      </c>
      <c r="W456" s="228"/>
    </row>
    <row r="457" spans="1:23" s="560" customFormat="1" ht="13.5" thickBot="1" x14ac:dyDescent="0.25">
      <c r="A457" s="308" t="s">
        <v>26</v>
      </c>
      <c r="B457" s="249">
        <f t="shared" ref="B457:S457" si="167">B456-B442</f>
        <v>-760</v>
      </c>
      <c r="C457" s="245">
        <f t="shared" si="167"/>
        <v>-737</v>
      </c>
      <c r="D457" s="245">
        <f t="shared" si="167"/>
        <v>-156</v>
      </c>
      <c r="E457" s="245">
        <f t="shared" si="167"/>
        <v>-733</v>
      </c>
      <c r="F457" s="250">
        <f t="shared" si="167"/>
        <v>-851</v>
      </c>
      <c r="G457" s="251">
        <f t="shared" si="167"/>
        <v>-714</v>
      </c>
      <c r="H457" s="245">
        <f t="shared" si="167"/>
        <v>-751</v>
      </c>
      <c r="I457" s="245">
        <f t="shared" si="167"/>
        <v>-168</v>
      </c>
      <c r="J457" s="245">
        <f t="shared" si="167"/>
        <v>-758</v>
      </c>
      <c r="K457" s="245">
        <f t="shared" si="167"/>
        <v>-858</v>
      </c>
      <c r="L457" s="249">
        <f t="shared" si="167"/>
        <v>-887</v>
      </c>
      <c r="M457" s="245">
        <f t="shared" si="167"/>
        <v>-167</v>
      </c>
      <c r="N457" s="245">
        <f t="shared" si="167"/>
        <v>-882</v>
      </c>
      <c r="O457" s="250">
        <f t="shared" si="167"/>
        <v>-887</v>
      </c>
      <c r="P457" s="251">
        <f t="shared" si="167"/>
        <v>-860</v>
      </c>
      <c r="Q457" s="245">
        <f t="shared" si="167"/>
        <v>-176</v>
      </c>
      <c r="R457" s="245">
        <f t="shared" si="167"/>
        <v>-859</v>
      </c>
      <c r="S457" s="245">
        <f t="shared" si="167"/>
        <v>-862</v>
      </c>
      <c r="T457" s="238"/>
      <c r="U457" s="228" t="s">
        <v>26</v>
      </c>
      <c r="V457" s="564">
        <f>V456-V443</f>
        <v>0.12000000000000455</v>
      </c>
      <c r="W457" s="228"/>
    </row>
    <row r="458" spans="1:23" x14ac:dyDescent="0.2">
      <c r="V458" s="431"/>
    </row>
    <row r="459" spans="1:23" ht="13.5" thickBot="1" x14ac:dyDescent="0.25"/>
    <row r="460" spans="1:23" s="563" customFormat="1" ht="13.5" thickBot="1" x14ac:dyDescent="0.25">
      <c r="A460" s="254" t="s">
        <v>151</v>
      </c>
      <c r="B460" s="570" t="s">
        <v>53</v>
      </c>
      <c r="C460" s="571"/>
      <c r="D460" s="571"/>
      <c r="E460" s="571"/>
      <c r="F460" s="572"/>
      <c r="G460" s="570" t="s">
        <v>68</v>
      </c>
      <c r="H460" s="571"/>
      <c r="I460" s="571"/>
      <c r="J460" s="571"/>
      <c r="K460" s="572"/>
      <c r="L460" s="570" t="s">
        <v>63</v>
      </c>
      <c r="M460" s="571"/>
      <c r="N460" s="571"/>
      <c r="O460" s="572"/>
      <c r="P460" s="570" t="s">
        <v>64</v>
      </c>
      <c r="Q460" s="571"/>
      <c r="R460" s="571"/>
      <c r="S460" s="572"/>
      <c r="T460" s="316" t="s">
        <v>55</v>
      </c>
    </row>
    <row r="461" spans="1:23" s="563" customFormat="1" x14ac:dyDescent="0.2">
      <c r="A461" s="255" t="s">
        <v>54</v>
      </c>
      <c r="B461" s="349">
        <v>1</v>
      </c>
      <c r="C461" s="260">
        <v>2</v>
      </c>
      <c r="D461" s="403" t="s">
        <v>129</v>
      </c>
      <c r="E461" s="403">
        <v>4</v>
      </c>
      <c r="F461" s="350">
        <v>5</v>
      </c>
      <c r="G461" s="349">
        <v>1</v>
      </c>
      <c r="H461" s="260">
        <v>2</v>
      </c>
      <c r="I461" s="403" t="s">
        <v>129</v>
      </c>
      <c r="J461" s="403">
        <v>4</v>
      </c>
      <c r="K461" s="350">
        <v>5</v>
      </c>
      <c r="L461" s="349">
        <v>1</v>
      </c>
      <c r="M461" s="260" t="s">
        <v>134</v>
      </c>
      <c r="N461" s="260">
        <v>3</v>
      </c>
      <c r="O461" s="350">
        <v>4</v>
      </c>
      <c r="P461" s="259">
        <v>1</v>
      </c>
      <c r="Q461" s="259" t="s">
        <v>134</v>
      </c>
      <c r="R461" s="259">
        <v>3</v>
      </c>
      <c r="S461" s="259">
        <v>4</v>
      </c>
      <c r="T461" s="315"/>
    </row>
    <row r="462" spans="1:23" s="563" customFormat="1" x14ac:dyDescent="0.2">
      <c r="A462" s="265" t="s">
        <v>3</v>
      </c>
      <c r="B462" s="266">
        <v>3888</v>
      </c>
      <c r="C462" s="267">
        <v>3888</v>
      </c>
      <c r="D462" s="389">
        <v>3888</v>
      </c>
      <c r="E462" s="389">
        <v>3888</v>
      </c>
      <c r="F462" s="268">
        <v>3888</v>
      </c>
      <c r="G462" s="269">
        <v>3888</v>
      </c>
      <c r="H462" s="267">
        <v>3888</v>
      </c>
      <c r="I462" s="267">
        <v>3888</v>
      </c>
      <c r="J462" s="267">
        <v>3888</v>
      </c>
      <c r="K462" s="267">
        <v>3888</v>
      </c>
      <c r="L462" s="266">
        <v>3888</v>
      </c>
      <c r="M462" s="267">
        <v>3888</v>
      </c>
      <c r="N462" s="267">
        <v>3888</v>
      </c>
      <c r="O462" s="268">
        <v>3888</v>
      </c>
      <c r="P462" s="269">
        <v>3888</v>
      </c>
      <c r="Q462" s="267">
        <v>3888</v>
      </c>
      <c r="R462" s="267">
        <v>3888</v>
      </c>
      <c r="S462" s="267">
        <v>3888</v>
      </c>
      <c r="T462" s="270">
        <v>3888</v>
      </c>
    </row>
    <row r="463" spans="1:23" s="563" customFormat="1" x14ac:dyDescent="0.2">
      <c r="A463" s="271" t="s">
        <v>6</v>
      </c>
      <c r="B463" s="272">
        <v>4296.9811320754716</v>
      </c>
      <c r="C463" s="273">
        <v>4366.4150943396226</v>
      </c>
      <c r="D463" s="330">
        <v>3995.3846153846152</v>
      </c>
      <c r="E463" s="330">
        <v>4260.9259259259261</v>
      </c>
      <c r="F463" s="274">
        <v>4328.5714285714284</v>
      </c>
      <c r="G463" s="275">
        <v>4292.5</v>
      </c>
      <c r="H463" s="273">
        <v>4196.4516129032254</v>
      </c>
      <c r="I463" s="273">
        <v>4180.833333333333</v>
      </c>
      <c r="J463" s="273">
        <v>4140.1886792452833</v>
      </c>
      <c r="K463" s="273">
        <v>4132.96875</v>
      </c>
      <c r="L463" s="272">
        <v>4224.5</v>
      </c>
      <c r="M463" s="273">
        <v>4169.2307692307695</v>
      </c>
      <c r="N463" s="273">
        <v>4094.4615384615386</v>
      </c>
      <c r="O463" s="274">
        <v>4145.7142857142853</v>
      </c>
      <c r="P463" s="275">
        <v>4078.125</v>
      </c>
      <c r="Q463" s="275">
        <v>4258.4615384615381</v>
      </c>
      <c r="R463" s="275">
        <v>4086.875</v>
      </c>
      <c r="S463" s="275">
        <v>4145.2380952380954</v>
      </c>
      <c r="T463" s="276">
        <v>4190.5929304446981</v>
      </c>
    </row>
    <row r="464" spans="1:23" s="563" customFormat="1" x14ac:dyDescent="0.2">
      <c r="A464" s="255" t="s">
        <v>7</v>
      </c>
      <c r="B464" s="277">
        <v>86.79245283018868</v>
      </c>
      <c r="C464" s="278">
        <v>94.339622641509436</v>
      </c>
      <c r="D464" s="333">
        <v>84.615384615384613</v>
      </c>
      <c r="E464" s="333">
        <v>87.037037037037038</v>
      </c>
      <c r="F464" s="279">
        <v>85.714285714285708</v>
      </c>
      <c r="G464" s="280">
        <v>86.538461538461533</v>
      </c>
      <c r="H464" s="278">
        <v>83.870967741935488</v>
      </c>
      <c r="I464" s="278">
        <v>83.333333333333329</v>
      </c>
      <c r="J464" s="278">
        <v>96.226415094339629</v>
      </c>
      <c r="K464" s="278">
        <v>95.3125</v>
      </c>
      <c r="L464" s="277">
        <v>70</v>
      </c>
      <c r="M464" s="278">
        <v>100</v>
      </c>
      <c r="N464" s="278">
        <v>84.615384615384613</v>
      </c>
      <c r="O464" s="279">
        <v>85.714285714285708</v>
      </c>
      <c r="P464" s="280">
        <v>78.125</v>
      </c>
      <c r="Q464" s="280">
        <v>92.307692307692307</v>
      </c>
      <c r="R464" s="280">
        <v>73.4375</v>
      </c>
      <c r="S464" s="280">
        <v>82.539682539682545</v>
      </c>
      <c r="T464" s="281">
        <v>84.606613454960097</v>
      </c>
    </row>
    <row r="465" spans="1:23" s="563" customFormat="1" x14ac:dyDescent="0.2">
      <c r="A465" s="255" t="s">
        <v>8</v>
      </c>
      <c r="B465" s="282">
        <v>6.3152896649685819E-2</v>
      </c>
      <c r="C465" s="283">
        <v>5.3927300010359586E-2</v>
      </c>
      <c r="D465" s="336">
        <v>6.4019574259430723E-2</v>
      </c>
      <c r="E465" s="336">
        <v>6.2074068009239383E-2</v>
      </c>
      <c r="F465" s="284">
        <v>6.5810351823793092E-2</v>
      </c>
      <c r="G465" s="285">
        <v>6.8352004480804723E-2</v>
      </c>
      <c r="H465" s="283">
        <v>7.4479555389438692E-2</v>
      </c>
      <c r="I465" s="283">
        <v>7.0822835814450605E-2</v>
      </c>
      <c r="J465" s="283">
        <v>4.9667507573179726E-2</v>
      </c>
      <c r="K465" s="283">
        <v>5.6583570340910647E-2</v>
      </c>
      <c r="L465" s="282">
        <v>8.6793228150464349E-2</v>
      </c>
      <c r="M465" s="283">
        <v>4.8734338437875675E-2</v>
      </c>
      <c r="N465" s="283">
        <v>7.2626912561999366E-2</v>
      </c>
      <c r="O465" s="284">
        <v>7.2572528030801733E-2</v>
      </c>
      <c r="P465" s="285">
        <v>8.0732251621652193E-2</v>
      </c>
      <c r="Q465" s="285">
        <v>6.6187692411933674E-2</v>
      </c>
      <c r="R465" s="285">
        <v>8.1548512306262463E-2</v>
      </c>
      <c r="S465" s="285">
        <v>7.8082061745244194E-2</v>
      </c>
      <c r="T465" s="286">
        <v>7.3198903958265157E-2</v>
      </c>
    </row>
    <row r="466" spans="1:23" s="563" customFormat="1" x14ac:dyDescent="0.2">
      <c r="A466" s="271" t="s">
        <v>1</v>
      </c>
      <c r="B466" s="287">
        <f>B463/B462*100-100</f>
        <v>10.519062038978191</v>
      </c>
      <c r="C466" s="288">
        <f t="shared" ref="C466:G466" si="168">C463/C462*100-100</f>
        <v>12.304914977870936</v>
      </c>
      <c r="D466" s="288">
        <f t="shared" si="168"/>
        <v>2.7619499841722046</v>
      </c>
      <c r="E466" s="288">
        <f t="shared" si="168"/>
        <v>9.5917162017985049</v>
      </c>
      <c r="F466" s="289">
        <f t="shared" si="168"/>
        <v>11.331569664902986</v>
      </c>
      <c r="G466" s="290">
        <f t="shared" si="168"/>
        <v>10.40380658436213</v>
      </c>
      <c r="H466" s="288">
        <f>H463/H462*100-100</f>
        <v>7.9334262577989989</v>
      </c>
      <c r="I466" s="288">
        <f t="shared" ref="I466:K466" si="169">I463/I462*100-100</f>
        <v>7.5317215363511565</v>
      </c>
      <c r="J466" s="288">
        <f t="shared" si="169"/>
        <v>6.486334342728469</v>
      </c>
      <c r="K466" s="288">
        <f t="shared" si="169"/>
        <v>6.3006365740740762</v>
      </c>
      <c r="L466" s="287">
        <f>L463/L462*100-100</f>
        <v>8.6548353909464879</v>
      </c>
      <c r="M466" s="288">
        <f t="shared" ref="M466:T466" si="170">M463/M462*100-100</f>
        <v>7.233301677746141</v>
      </c>
      <c r="N466" s="288">
        <f t="shared" si="170"/>
        <v>5.310224754669207</v>
      </c>
      <c r="O466" s="289">
        <f t="shared" si="170"/>
        <v>6.6284538506760526</v>
      </c>
      <c r="P466" s="290">
        <f t="shared" si="170"/>
        <v>4.8900462962963047</v>
      </c>
      <c r="Q466" s="288">
        <f t="shared" si="170"/>
        <v>9.52833175055396</v>
      </c>
      <c r="R466" s="288">
        <f t="shared" si="170"/>
        <v>5.1150977366255006</v>
      </c>
      <c r="S466" s="288">
        <f t="shared" si="170"/>
        <v>6.6162061532431835</v>
      </c>
      <c r="T466" s="291">
        <f t="shared" si="170"/>
        <v>7.7827399805735098</v>
      </c>
    </row>
    <row r="467" spans="1:23" s="563" customFormat="1" ht="13.5" thickBot="1" x14ac:dyDescent="0.25">
      <c r="A467" s="292" t="s">
        <v>27</v>
      </c>
      <c r="B467" s="484">
        <f>B463-B450</f>
        <v>225.21642619311842</v>
      </c>
      <c r="C467" s="485">
        <f t="shared" ref="C467:T467" si="171">C463-C450</f>
        <v>255.64586357039207</v>
      </c>
      <c r="D467" s="485">
        <f t="shared" si="171"/>
        <v>-178.46153846153902</v>
      </c>
      <c r="E467" s="485">
        <f t="shared" si="171"/>
        <v>189.19515669515704</v>
      </c>
      <c r="F467" s="486">
        <f t="shared" si="171"/>
        <v>134.45378151260502</v>
      </c>
      <c r="G467" s="487">
        <f t="shared" si="171"/>
        <v>272.69607843137237</v>
      </c>
      <c r="H467" s="485">
        <f t="shared" si="171"/>
        <v>155.76195773081145</v>
      </c>
      <c r="I467" s="485">
        <f t="shared" si="171"/>
        <v>129.99999999999955</v>
      </c>
      <c r="J467" s="485">
        <f t="shared" si="171"/>
        <v>-12.489892183288248</v>
      </c>
      <c r="K467" s="485">
        <f t="shared" si="171"/>
        <v>34.029356060606005</v>
      </c>
      <c r="L467" s="484">
        <f t="shared" si="171"/>
        <v>198.71875</v>
      </c>
      <c r="M467" s="485">
        <f t="shared" si="171"/>
        <v>247.69230769230808</v>
      </c>
      <c r="N467" s="485">
        <f t="shared" si="171"/>
        <v>131.64903846153857</v>
      </c>
      <c r="O467" s="486">
        <f t="shared" si="171"/>
        <v>99.714285714285325</v>
      </c>
      <c r="P467" s="488">
        <f t="shared" si="171"/>
        <v>52.894230769230944</v>
      </c>
      <c r="Q467" s="489">
        <f t="shared" si="171"/>
        <v>197.03296703296655</v>
      </c>
      <c r="R467" s="489">
        <f t="shared" si="171"/>
        <v>92.784090909090992</v>
      </c>
      <c r="S467" s="489">
        <f t="shared" si="171"/>
        <v>127.81385281385292</v>
      </c>
      <c r="T467" s="490">
        <f t="shared" si="171"/>
        <v>132.11538389486259</v>
      </c>
      <c r="U467" s="541"/>
    </row>
    <row r="468" spans="1:23" s="563" customFormat="1" x14ac:dyDescent="0.2">
      <c r="A468" s="299" t="s">
        <v>51</v>
      </c>
      <c r="B468" s="300">
        <v>758</v>
      </c>
      <c r="C468" s="301">
        <v>732</v>
      </c>
      <c r="D468" s="301">
        <v>151</v>
      </c>
      <c r="E468" s="390">
        <v>733</v>
      </c>
      <c r="F468" s="302">
        <v>847</v>
      </c>
      <c r="G468" s="303">
        <v>711</v>
      </c>
      <c r="H468" s="301">
        <v>751</v>
      </c>
      <c r="I468" s="301">
        <v>164</v>
      </c>
      <c r="J468" s="301">
        <v>757</v>
      </c>
      <c r="K468" s="301">
        <v>857</v>
      </c>
      <c r="L468" s="300">
        <v>886</v>
      </c>
      <c r="M468" s="301">
        <v>167</v>
      </c>
      <c r="N468" s="301">
        <v>881</v>
      </c>
      <c r="O468" s="302">
        <v>887</v>
      </c>
      <c r="P468" s="303">
        <v>856</v>
      </c>
      <c r="Q468" s="303">
        <v>176</v>
      </c>
      <c r="R468" s="303">
        <v>857</v>
      </c>
      <c r="S468" s="303">
        <v>861</v>
      </c>
      <c r="T468" s="304">
        <f>SUM(B468:S468)</f>
        <v>12032</v>
      </c>
      <c r="U468" s="228" t="s">
        <v>56</v>
      </c>
      <c r="V468" s="305">
        <f>T455-T468</f>
        <v>0</v>
      </c>
      <c r="W468" s="306">
        <f>V468/T455</f>
        <v>0</v>
      </c>
    </row>
    <row r="469" spans="1:23" s="563" customFormat="1" x14ac:dyDescent="0.2">
      <c r="A469" s="307" t="s">
        <v>28</v>
      </c>
      <c r="B469" s="246"/>
      <c r="C469" s="244"/>
      <c r="D469" s="244"/>
      <c r="E469" s="424"/>
      <c r="F469" s="247"/>
      <c r="G469" s="248"/>
      <c r="H469" s="244"/>
      <c r="I469" s="244"/>
      <c r="J469" s="244"/>
      <c r="K469" s="244"/>
      <c r="L469" s="246"/>
      <c r="M469" s="244"/>
      <c r="N469" s="244"/>
      <c r="O469" s="247"/>
      <c r="P469" s="248"/>
      <c r="Q469" s="248"/>
      <c r="R469" s="248"/>
      <c r="S469" s="248"/>
      <c r="T469" s="237"/>
      <c r="U469" s="228" t="s">
        <v>57</v>
      </c>
      <c r="V469" s="564"/>
      <c r="W469" s="228"/>
    </row>
    <row r="470" spans="1:23" s="563" customFormat="1" ht="13.5" thickBot="1" x14ac:dyDescent="0.25">
      <c r="A470" s="308" t="s">
        <v>26</v>
      </c>
      <c r="B470" s="249">
        <f t="shared" ref="B470:S470" si="172">B469-B455</f>
        <v>-758</v>
      </c>
      <c r="C470" s="245">
        <f t="shared" si="172"/>
        <v>-732</v>
      </c>
      <c r="D470" s="245">
        <f t="shared" si="172"/>
        <v>-151</v>
      </c>
      <c r="E470" s="245">
        <f t="shared" si="172"/>
        <v>-733</v>
      </c>
      <c r="F470" s="250">
        <f t="shared" si="172"/>
        <v>-847</v>
      </c>
      <c r="G470" s="251">
        <f t="shared" si="172"/>
        <v>-711</v>
      </c>
      <c r="H470" s="245">
        <f t="shared" si="172"/>
        <v>-751</v>
      </c>
      <c r="I470" s="245">
        <f t="shared" si="172"/>
        <v>-164</v>
      </c>
      <c r="J470" s="245">
        <f t="shared" si="172"/>
        <v>-757</v>
      </c>
      <c r="K470" s="245">
        <f t="shared" si="172"/>
        <v>-857</v>
      </c>
      <c r="L470" s="249">
        <f t="shared" si="172"/>
        <v>-886</v>
      </c>
      <c r="M470" s="245">
        <f t="shared" si="172"/>
        <v>-167</v>
      </c>
      <c r="N470" s="245">
        <f t="shared" si="172"/>
        <v>-881</v>
      </c>
      <c r="O470" s="250">
        <f t="shared" si="172"/>
        <v>-887</v>
      </c>
      <c r="P470" s="251">
        <f t="shared" si="172"/>
        <v>-856</v>
      </c>
      <c r="Q470" s="245">
        <f t="shared" si="172"/>
        <v>-176</v>
      </c>
      <c r="R470" s="245">
        <f t="shared" si="172"/>
        <v>-857</v>
      </c>
      <c r="S470" s="245">
        <f t="shared" si="172"/>
        <v>-861</v>
      </c>
      <c r="T470" s="238"/>
      <c r="U470" s="228" t="s">
        <v>26</v>
      </c>
      <c r="V470" s="564">
        <f>V469-V456</f>
        <v>-162.26</v>
      </c>
      <c r="W470" s="228"/>
    </row>
  </sheetData>
  <mergeCells count="208">
    <mergeCell ref="AN327:AN328"/>
    <mergeCell ref="AN330:AN332"/>
    <mergeCell ref="B355:F355"/>
    <mergeCell ref="G355:K355"/>
    <mergeCell ref="L355:O355"/>
    <mergeCell ref="P355:S355"/>
    <mergeCell ref="AM333:AM334"/>
    <mergeCell ref="AA331:AA332"/>
    <mergeCell ref="AA333:AA334"/>
    <mergeCell ref="Z333:Z334"/>
    <mergeCell ref="U333:U334"/>
    <mergeCell ref="AC333:AC334"/>
    <mergeCell ref="U331:U332"/>
    <mergeCell ref="Z331:Z332"/>
    <mergeCell ref="B341:F341"/>
    <mergeCell ref="G341:K341"/>
    <mergeCell ref="AB333:AB334"/>
    <mergeCell ref="AJ333:AJ334"/>
    <mergeCell ref="AC331:AC332"/>
    <mergeCell ref="AM330:AM332"/>
    <mergeCell ref="AM327:AM328"/>
    <mergeCell ref="S328:S329"/>
    <mergeCell ref="AD331:AD332"/>
    <mergeCell ref="AD327:AD329"/>
    <mergeCell ref="AJ330:AJ332"/>
    <mergeCell ref="AE333:AE334"/>
    <mergeCell ref="AE330:AE332"/>
    <mergeCell ref="AJ327:AJ328"/>
    <mergeCell ref="AE327:AE328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I329:I331"/>
    <mergeCell ref="AA327:AA329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B167:E167"/>
    <mergeCell ref="F167:L167"/>
    <mergeCell ref="M167:R167"/>
    <mergeCell ref="S167:X167"/>
    <mergeCell ref="F2:I2"/>
    <mergeCell ref="K9:N9"/>
    <mergeCell ref="O9:R9"/>
    <mergeCell ref="B9:J9"/>
    <mergeCell ref="B51:C51"/>
    <mergeCell ref="B25:J25"/>
    <mergeCell ref="P25:S25"/>
    <mergeCell ref="K25:O25"/>
    <mergeCell ref="B68:M68"/>
    <mergeCell ref="N68:S68"/>
    <mergeCell ref="T68:Y68"/>
    <mergeCell ref="B53:J53"/>
    <mergeCell ref="AC6:AD6"/>
    <mergeCell ref="B39:J39"/>
    <mergeCell ref="K39:O39"/>
    <mergeCell ref="P39:S39"/>
    <mergeCell ref="X34:AG36"/>
    <mergeCell ref="K53:O53"/>
    <mergeCell ref="P53:S53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N96:S96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F296:L296"/>
    <mergeCell ref="M296:Q296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T328:T329"/>
    <mergeCell ref="S331:S332"/>
    <mergeCell ref="B282:E282"/>
    <mergeCell ref="F282:L282"/>
    <mergeCell ref="M282:Q282"/>
    <mergeCell ref="R282:V282"/>
    <mergeCell ref="A325:J325"/>
    <mergeCell ref="K325:T325"/>
    <mergeCell ref="U325:AD325"/>
    <mergeCell ref="A329:A331"/>
    <mergeCell ref="A327:A328"/>
    <mergeCell ref="F327:F328"/>
    <mergeCell ref="G327:G328"/>
    <mergeCell ref="G329:G331"/>
    <mergeCell ref="Q328:Q329"/>
    <mergeCell ref="Q331:Q332"/>
    <mergeCell ref="R328:R329"/>
    <mergeCell ref="R331:R332"/>
    <mergeCell ref="P331:P332"/>
    <mergeCell ref="P328:P329"/>
    <mergeCell ref="AB327:AB329"/>
    <mergeCell ref="Z327:Z329"/>
    <mergeCell ref="U327:U329"/>
    <mergeCell ref="B296:E296"/>
    <mergeCell ref="L341:O341"/>
    <mergeCell ref="P341:S341"/>
    <mergeCell ref="AE325:AN325"/>
    <mergeCell ref="B310:E310"/>
    <mergeCell ref="F310:L310"/>
    <mergeCell ref="M310:Q310"/>
    <mergeCell ref="R310:V310"/>
    <mergeCell ref="K328:K329"/>
    <mergeCell ref="Q333:Q334"/>
    <mergeCell ref="R333:R334"/>
    <mergeCell ref="P333:P334"/>
    <mergeCell ref="S333:S334"/>
    <mergeCell ref="AD333:AD334"/>
    <mergeCell ref="AK327:AK328"/>
    <mergeCell ref="AL327:AL328"/>
    <mergeCell ref="AL330:AL332"/>
    <mergeCell ref="AL333:AL334"/>
    <mergeCell ref="AK330:AK332"/>
    <mergeCell ref="AK333:AK334"/>
    <mergeCell ref="AB331:AB332"/>
    <mergeCell ref="AN333:AN334"/>
    <mergeCell ref="AC327:AC329"/>
    <mergeCell ref="T333:T334"/>
    <mergeCell ref="T331:T332"/>
    <mergeCell ref="R296:V296"/>
    <mergeCell ref="B395:F395"/>
    <mergeCell ref="G395:K395"/>
    <mergeCell ref="L395:O395"/>
    <mergeCell ref="P395:S395"/>
    <mergeCell ref="B434:F434"/>
    <mergeCell ref="G434:K434"/>
    <mergeCell ref="L434:O434"/>
    <mergeCell ref="P434:S434"/>
    <mergeCell ref="B421:F421"/>
    <mergeCell ref="G421:K421"/>
    <mergeCell ref="L421:O421"/>
    <mergeCell ref="P421:S421"/>
    <mergeCell ref="B408:F408"/>
    <mergeCell ref="G408:K408"/>
    <mergeCell ref="L408:O408"/>
    <mergeCell ref="B369:F369"/>
    <mergeCell ref="G369:K369"/>
    <mergeCell ref="L369:O369"/>
    <mergeCell ref="P369:S369"/>
    <mergeCell ref="I327:I328"/>
    <mergeCell ref="J333:J335"/>
    <mergeCell ref="J329:J331"/>
    <mergeCell ref="J327:J328"/>
    <mergeCell ref="B460:F460"/>
    <mergeCell ref="G460:K460"/>
    <mergeCell ref="L460:O460"/>
    <mergeCell ref="P460:S460"/>
    <mergeCell ref="B447:F447"/>
    <mergeCell ref="G447:K447"/>
    <mergeCell ref="L447:O447"/>
    <mergeCell ref="P447:S447"/>
    <mergeCell ref="B382:F382"/>
    <mergeCell ref="G382:K382"/>
    <mergeCell ref="L382:O382"/>
    <mergeCell ref="P382:S382"/>
    <mergeCell ref="P408:S408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2021-08-11T12:59:00Z</cp:lastPrinted>
  <dcterms:created xsi:type="dcterms:W3CDTF">1996-11-27T10:00:04Z</dcterms:created>
  <dcterms:modified xsi:type="dcterms:W3CDTF">2021-10-15T16:12:58Z</dcterms:modified>
</cp:coreProperties>
</file>