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 tabRatio="745" firstSheet="28" activeTab="34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IMPRIMIR" sheetId="2" r:id="rId35"/>
    <sheet name="Hoja1" sheetId="40" r:id="rId36"/>
    <sheet name="Calcio" sheetId="32" r:id="rId37"/>
    <sheet name="CARBONATO DE CALCIO" sheetId="33" r:id="rId38"/>
  </sheets>
  <definedNames>
    <definedName name="_xlnm.Print_Area" localSheetId="37">'CARBONATO DE CALCIO'!$A$1:$D$10</definedName>
    <definedName name="_xlnm.Print_Area" localSheetId="35">Hoja1!$A$1:$D$14</definedName>
    <definedName name="_xlnm.Print_Area" localSheetId="34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40" i="2" l="1"/>
  <c r="H36" i="2" l="1"/>
  <c r="H37" i="2"/>
  <c r="H38" i="2"/>
  <c r="H39" i="2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<sst xmlns="http://schemas.openxmlformats.org/spreadsheetml/2006/main" count="2885" uniqueCount="148">
  <si>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</si>
  <si>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</si>
  <si>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</si>
  <si>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</si>
  <si>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</si>
  <si>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</si>
  <si>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</si>
  <si>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</si>
  <si>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</si>
  <si>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</si>
  <si>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</si>
  <si>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</si>
  <si>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</si>
  <si>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</si>
  <si>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</si>
  <si>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</si>
  <si>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</si>
  <si>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</si>
  <si>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</si>
  <si>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</si>
  <si>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</si>
  <si>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</si>
  <si>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</si>
  <si>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</si>
  <si>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</si>
  <si>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</si>
  <si>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</si>
  <si>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</si>
  <si>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</si>
  <si>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</si>
  <si>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</si>
  <si>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</si>
  <si>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</si>
  <si>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</si>
  <si>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</si>
  <si>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</si>
  <si>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</si>
  <si>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</si>
  <si>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</si>
  <si>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</si>
  <si>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</si>
  <si>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</si>
  <si>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</si>
  <si>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</si>
  <si>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</si>
  <si>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</si>
  <si>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</si>
  <si>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</si>
  <si>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</si>
  <si>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</si>
  <si>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</si>
  <si>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</si>
  <si>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</si>
  <si>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</si>
  <si>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</si>
  <si>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</si>
  <si>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</si>
  <si>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</si>
  <si>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</si>
  <si>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</si>
  <si>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</si>
  <si>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</si>
  <si>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</si>
  <si>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</si>
  <si>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</si>
  <si>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</si>
  <si>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</si>
  <si>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</si>
  <si>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</si>
  <si>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</si>
  <si>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</si>
  <si>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</si>
  <si>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</si>
  <si>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</si>
  <si>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</si>
  <si>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</si>
  <si>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</si>
  <si>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</si>
  <si>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</si>
  <si>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</si>
  <si>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</si>
  <si>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</si>
  <si>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</si>
  <si>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</si>
  <si>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</si>
  <si>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</si>
  <si>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</si>
  <si>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</si>
  <si>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</si>
  <si>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</si>
  <si>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</si>
  <si>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</si>
  <si>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</si>
  <si>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</si>
  <si>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</si>
  <si>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</si>
  <si>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</si>
  <si>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</si>
  <si>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</si>
  <si>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</si>
  <si>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</si>
  <si>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</si>
  <si>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</si>
  <si>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</si>
  <si>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</si>
  <si>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</si>
  <si>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</si>
  <si>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</si>
  <si>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</si>
  <si>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</si>
  <si>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</si>
  <si>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</si>
  <si>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</si>
  <si>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F1 - F3 - Machos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</si>
  <si>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</si>
  <si>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</si>
  <si>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</si>
  <si>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</si>
  <si>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</si>
  <si>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</si>
  <si>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</si>
  <si>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</si>
  <si>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</si>
  <si>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</si>
  <si>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</si>
  <si>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</si>
  <si>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</si>
  <si>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</si>
  <si>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</si>
  <si>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</si>
  <si>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</si>
  <si>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</si>
  <si>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</si>
  <si>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</si>
  <si>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</si>
  <si>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</si>
  <si>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</si>
  <si>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</si>
  <si>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</si>
  <si>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</si>
  <si>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</si>
  <si>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</si>
  <si>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</si>
  <si>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</si>
  <si>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</si>
  <si>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 xml:space="preserve"> DESCONTAR CONSUMO POR MORTALIDAD EN LA CEPA 4 SEGÚN LA TABLA… SI TIENEN DUDAS ME INFORMAN</t>
  </si>
  <si>
    <t>SEMANA 34</t>
  </si>
  <si>
    <t>3 AL 9 DE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</si>
</sst>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00"/>
  </numFmts>
  <fonts count="4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9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12" t="s">
        <v>5</v>
      </c>
      <c r="L11" s="41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1" t="s">
        <v>25</v>
      </c>
      <c r="C15" s="422"/>
      <c r="D15" s="422"/>
      <c r="E15" s="422"/>
      <c r="F15" s="422"/>
      <c r="G15" s="422"/>
      <c r="H15" s="422"/>
      <c r="I15" s="422"/>
      <c r="J15" s="422"/>
      <c r="K15" s="423"/>
      <c r="L15" s="415" t="s">
        <v>8</v>
      </c>
      <c r="M15" s="416"/>
      <c r="N15" s="416"/>
      <c r="O15" s="416"/>
      <c r="P15" s="416"/>
      <c r="Q15" s="416"/>
      <c r="R15" s="416"/>
      <c r="S15" s="41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12" t="s">
        <v>59</v>
      </c>
      <c r="L11" s="412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8"/>
      <c r="T15" s="428"/>
      <c r="U15" s="428"/>
      <c r="V15" s="429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12" t="s">
        <v>60</v>
      </c>
      <c r="L11" s="412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8"/>
      <c r="T15" s="428"/>
      <c r="U15" s="428"/>
      <c r="V15" s="429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12" t="s">
        <v>61</v>
      </c>
      <c r="L11" s="412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8"/>
      <c r="T15" s="428"/>
      <c r="U15" s="428"/>
      <c r="V15" s="429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12" t="s">
        <v>62</v>
      </c>
      <c r="L11" s="412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12" t="s">
        <v>63</v>
      </c>
      <c r="L11" s="412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12" t="s">
        <v>64</v>
      </c>
      <c r="L11" s="412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12" t="s">
        <v>65</v>
      </c>
      <c r="L11" s="412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12" t="s">
        <v>66</v>
      </c>
      <c r="L11" s="412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12" t="s">
        <v>67</v>
      </c>
      <c r="L11" s="412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12" t="s">
        <v>68</v>
      </c>
      <c r="L11" s="412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6"/>
      <c r="P15" s="427" t="s">
        <v>8</v>
      </c>
      <c r="Q15" s="428"/>
      <c r="R15" s="428"/>
      <c r="S15" s="428"/>
      <c r="T15" s="428"/>
      <c r="U15" s="428"/>
      <c r="V15" s="428"/>
      <c r="W15" s="428"/>
      <c r="X15" s="429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12" t="s">
        <v>51</v>
      </c>
      <c r="L11" s="412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6"/>
      <c r="K15" s="427" t="s">
        <v>8</v>
      </c>
      <c r="L15" s="428"/>
      <c r="M15" s="428"/>
      <c r="N15" s="428"/>
      <c r="O15" s="428"/>
      <c r="P15" s="428"/>
      <c r="Q15" s="42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12" t="s">
        <v>69</v>
      </c>
      <c r="L11" s="412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6"/>
      <c r="F15" s="424" t="s">
        <v>71</v>
      </c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9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12" t="s">
        <v>72</v>
      </c>
      <c r="L11" s="412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6"/>
      <c r="F15" s="424" t="s">
        <v>71</v>
      </c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9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12" t="s">
        <v>73</v>
      </c>
      <c r="L11" s="412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6"/>
      <c r="G15" s="424" t="s">
        <v>71</v>
      </c>
      <c r="H15" s="425"/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8"/>
      <c r="T15" s="428"/>
      <c r="U15" s="429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25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12" t="s">
        <v>75</v>
      </c>
      <c r="L11" s="412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5"/>
      <c r="N15" s="426"/>
      <c r="O15" s="427" t="s">
        <v>8</v>
      </c>
      <c r="P15" s="428"/>
      <c r="Q15" s="428"/>
      <c r="R15" s="428"/>
      <c r="S15" s="428"/>
      <c r="T15" s="428"/>
      <c r="U15" s="428"/>
      <c r="V15" s="429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12" t="s">
        <v>80</v>
      </c>
      <c r="L11" s="412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8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12" t="s">
        <v>83</v>
      </c>
      <c r="L11" s="412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12" t="s">
        <v>84</v>
      </c>
      <c r="L11" s="412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12" t="s">
        <v>84</v>
      </c>
      <c r="L11" s="412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2"/>
      <c r="Z3" s="2"/>
      <c r="AA3" s="2"/>
      <c r="AB3" s="2"/>
      <c r="AC3" s="2"/>
      <c r="AD3" s="3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7" t="s">
        <v>1</v>
      </c>
      <c r="B9" s="377"/>
      <c r="C9" s="377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7"/>
      <c r="B10" s="377"/>
      <c r="C10" s="3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7" t="s">
        <v>4</v>
      </c>
      <c r="B11" s="377"/>
      <c r="C11" s="377"/>
      <c r="D11" s="1"/>
      <c r="E11" s="378">
        <v>2</v>
      </c>
      <c r="F11" s="1"/>
      <c r="G11" s="1"/>
      <c r="H11" s="1"/>
      <c r="I11" s="1"/>
      <c r="J11" s="1"/>
      <c r="K11" s="412" t="s">
        <v>111</v>
      </c>
      <c r="L11" s="412"/>
      <c r="M11" s="379"/>
      <c r="N11" s="3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7"/>
      <c r="B12" s="377"/>
      <c r="C12" s="377"/>
      <c r="D12" s="1"/>
      <c r="E12" s="5"/>
      <c r="F12" s="1"/>
      <c r="G12" s="1"/>
      <c r="H12" s="1"/>
      <c r="I12" s="1"/>
      <c r="J12" s="1"/>
      <c r="K12" s="379"/>
      <c r="L12" s="379"/>
      <c r="M12" s="379"/>
      <c r="N12" s="3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7"/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1"/>
      <c r="X13" s="1"/>
      <c r="Y13" s="1"/>
    </row>
    <row r="14" spans="1:30" s="3" customFormat="1" ht="27" thickBot="1" x14ac:dyDescent="0.3">
      <c r="A14" s="3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2"/>
      <c r="Z3" s="2"/>
      <c r="AA3" s="2"/>
      <c r="AB3" s="2"/>
      <c r="AC3" s="2"/>
      <c r="AD3" s="38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2" t="s">
        <v>1</v>
      </c>
      <c r="B9" s="382"/>
      <c r="C9" s="38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2"/>
      <c r="B10" s="382"/>
      <c r="C10" s="38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2" t="s">
        <v>4</v>
      </c>
      <c r="B11" s="382"/>
      <c r="C11" s="382"/>
      <c r="D11" s="1"/>
      <c r="E11" s="380">
        <v>2</v>
      </c>
      <c r="F11" s="1"/>
      <c r="G11" s="1"/>
      <c r="H11" s="1"/>
      <c r="I11" s="1"/>
      <c r="J11" s="1"/>
      <c r="K11" s="412" t="s">
        <v>112</v>
      </c>
      <c r="L11" s="412"/>
      <c r="M11" s="381"/>
      <c r="N11" s="3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2"/>
      <c r="B12" s="382"/>
      <c r="C12" s="382"/>
      <c r="D12" s="1"/>
      <c r="E12" s="5"/>
      <c r="F12" s="1"/>
      <c r="G12" s="1"/>
      <c r="H12" s="1"/>
      <c r="I12" s="1"/>
      <c r="J12" s="1"/>
      <c r="K12" s="381"/>
      <c r="L12" s="381"/>
      <c r="M12" s="381"/>
      <c r="N12" s="3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2"/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1"/>
      <c r="M13" s="381"/>
      <c r="N13" s="381"/>
      <c r="O13" s="381"/>
      <c r="P13" s="381"/>
      <c r="Q13" s="381"/>
      <c r="R13" s="381"/>
      <c r="S13" s="381"/>
      <c r="T13" s="381"/>
      <c r="U13" s="381"/>
      <c r="V13" s="381"/>
      <c r="W13" s="1"/>
      <c r="X13" s="1"/>
      <c r="Y13" s="1"/>
    </row>
    <row r="14" spans="1:30" s="3" customFormat="1" ht="27" thickBot="1" x14ac:dyDescent="0.3">
      <c r="A14" s="38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12" t="s">
        <v>52</v>
      </c>
      <c r="L11" s="412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6"/>
      <c r="K15" s="427" t="s">
        <v>8</v>
      </c>
      <c r="L15" s="428"/>
      <c r="M15" s="428"/>
      <c r="N15" s="428"/>
      <c r="O15" s="428"/>
      <c r="P15" s="428"/>
      <c r="Q15" s="42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2"/>
      <c r="Z3" s="2"/>
      <c r="AA3" s="2"/>
      <c r="AB3" s="2"/>
      <c r="AC3" s="2"/>
      <c r="AD3" s="3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5" t="s">
        <v>1</v>
      </c>
      <c r="B9" s="385"/>
      <c r="C9" s="385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5"/>
      <c r="B10" s="385"/>
      <c r="C10" s="3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5" t="s">
        <v>4</v>
      </c>
      <c r="B11" s="385"/>
      <c r="C11" s="385"/>
      <c r="D11" s="1"/>
      <c r="E11" s="383">
        <v>2</v>
      </c>
      <c r="F11" s="1"/>
      <c r="G11" s="1"/>
      <c r="H11" s="1"/>
      <c r="I11" s="1"/>
      <c r="J11" s="1"/>
      <c r="K11" s="412" t="s">
        <v>114</v>
      </c>
      <c r="L11" s="412"/>
      <c r="M11" s="384"/>
      <c r="N11" s="38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5"/>
      <c r="B12" s="385"/>
      <c r="C12" s="385"/>
      <c r="D12" s="1"/>
      <c r="E12" s="5"/>
      <c r="F12" s="1"/>
      <c r="G12" s="1"/>
      <c r="H12" s="1"/>
      <c r="I12" s="1"/>
      <c r="J12" s="1"/>
      <c r="K12" s="384"/>
      <c r="L12" s="384"/>
      <c r="M12" s="384"/>
      <c r="N12" s="38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5"/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84"/>
      <c r="M13" s="384"/>
      <c r="N13" s="384"/>
      <c r="O13" s="384"/>
      <c r="P13" s="384"/>
      <c r="Q13" s="384"/>
      <c r="R13" s="384"/>
      <c r="S13" s="384"/>
      <c r="T13" s="384"/>
      <c r="U13" s="384"/>
      <c r="V13" s="384"/>
      <c r="W13" s="1"/>
      <c r="X13" s="1"/>
      <c r="Y13" s="1"/>
    </row>
    <row r="14" spans="1:30" s="3" customFormat="1" ht="27" thickBot="1" x14ac:dyDescent="0.3">
      <c r="A14" s="3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12" t="s">
        <v>115</v>
      </c>
      <c r="L11" s="412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24" t="s">
        <v>71</v>
      </c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2"/>
      <c r="Z3" s="2"/>
      <c r="AA3" s="2"/>
      <c r="AB3" s="2"/>
      <c r="AC3" s="2"/>
      <c r="AD3" s="3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9" t="s">
        <v>1</v>
      </c>
      <c r="B9" s="389"/>
      <c r="C9" s="389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9"/>
      <c r="B10" s="389"/>
      <c r="C10" s="3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9" t="s">
        <v>4</v>
      </c>
      <c r="B11" s="389"/>
      <c r="C11" s="389"/>
      <c r="D11" s="1"/>
      <c r="E11" s="390">
        <v>2</v>
      </c>
      <c r="F11" s="1"/>
      <c r="G11" s="1"/>
      <c r="H11" s="1"/>
      <c r="I11" s="1"/>
      <c r="J11" s="1"/>
      <c r="K11" s="412" t="s">
        <v>116</v>
      </c>
      <c r="L11" s="412"/>
      <c r="M11" s="391"/>
      <c r="N11" s="3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9"/>
      <c r="B12" s="389"/>
      <c r="C12" s="389"/>
      <c r="D12" s="1"/>
      <c r="E12" s="5"/>
      <c r="F12" s="1"/>
      <c r="G12" s="1"/>
      <c r="H12" s="1"/>
      <c r="I12" s="1"/>
      <c r="J12" s="1"/>
      <c r="K12" s="391"/>
      <c r="L12" s="391"/>
      <c r="M12" s="391"/>
      <c r="N12" s="3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9"/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1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1"/>
      <c r="X13" s="1"/>
      <c r="Y13" s="1"/>
    </row>
    <row r="14" spans="1:30" s="3" customFormat="1" ht="27" thickBot="1" x14ac:dyDescent="0.3">
      <c r="A14" s="3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33" t="s">
        <v>71</v>
      </c>
      <c r="I15" s="434"/>
      <c r="J15" s="434"/>
      <c r="K15" s="434"/>
      <c r="L15" s="434"/>
      <c r="M15" s="435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12" t="s">
        <v>144</v>
      </c>
      <c r="L11" s="412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33" t="s">
        <v>71</v>
      </c>
      <c r="I15" s="434"/>
      <c r="J15" s="434"/>
      <c r="K15" s="434"/>
      <c r="L15" s="434"/>
      <c r="M15" s="435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10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2"/>
      <c r="Z3" s="2"/>
      <c r="AA3" s="2"/>
      <c r="AB3" s="2"/>
      <c r="AC3" s="2"/>
      <c r="AD3" s="3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7" t="s">
        <v>1</v>
      </c>
      <c r="B9" s="397"/>
      <c r="C9" s="397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7"/>
      <c r="B10" s="397"/>
      <c r="C10" s="3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7" t="s">
        <v>4</v>
      </c>
      <c r="B11" s="397"/>
      <c r="C11" s="397"/>
      <c r="D11" s="1"/>
      <c r="E11" s="395">
        <v>2</v>
      </c>
      <c r="F11" s="1"/>
      <c r="G11" s="1"/>
      <c r="H11" s="1"/>
      <c r="I11" s="1"/>
      <c r="J11" s="1"/>
      <c r="K11" s="412" t="s">
        <v>146</v>
      </c>
      <c r="L11" s="412"/>
      <c r="M11" s="396"/>
      <c r="N11" s="3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7"/>
      <c r="B12" s="397"/>
      <c r="C12" s="397"/>
      <c r="D12" s="1"/>
      <c r="E12" s="5"/>
      <c r="F12" s="1"/>
      <c r="G12" s="1"/>
      <c r="H12" s="1"/>
      <c r="I12" s="1"/>
      <c r="J12" s="1"/>
      <c r="K12" s="396"/>
      <c r="L12" s="396"/>
      <c r="M12" s="396"/>
      <c r="N12" s="3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7"/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1"/>
      <c r="X13" s="1"/>
      <c r="Y13" s="1"/>
    </row>
    <row r="14" spans="1:30" s="3" customFormat="1" ht="27" thickBot="1" x14ac:dyDescent="0.3">
      <c r="A14" s="3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70</v>
      </c>
      <c r="C15" s="425"/>
      <c r="D15" s="425"/>
      <c r="E15" s="425"/>
      <c r="F15" s="425"/>
      <c r="G15" s="426"/>
      <c r="H15" s="433" t="s">
        <v>71</v>
      </c>
      <c r="I15" s="434"/>
      <c r="J15" s="434"/>
      <c r="K15" s="434"/>
      <c r="L15" s="434"/>
      <c r="M15" s="435"/>
      <c r="N15" s="427" t="s">
        <v>8</v>
      </c>
      <c r="O15" s="428"/>
      <c r="P15" s="428"/>
      <c r="Q15" s="428"/>
      <c r="R15" s="428"/>
      <c r="S15" s="429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8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8" t="s">
        <v>8</v>
      </c>
      <c r="M36" s="419"/>
      <c r="N36" s="419"/>
      <c r="O36" s="419"/>
      <c r="P36" s="419"/>
      <c r="Q36" s="413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30" t="s">
        <v>70</v>
      </c>
      <c r="C55" s="431"/>
      <c r="D55" s="431"/>
      <c r="E55" s="431"/>
      <c r="F55" s="431"/>
      <c r="G55" s="432"/>
      <c r="H55" s="430" t="s">
        <v>71</v>
      </c>
      <c r="I55" s="431"/>
      <c r="J55" s="431"/>
      <c r="K55" s="431"/>
      <c r="L55" s="431"/>
      <c r="M55" s="432"/>
      <c r="N55" s="430" t="s">
        <v>8</v>
      </c>
      <c r="O55" s="431"/>
      <c r="P55" s="431"/>
      <c r="Q55" s="431"/>
      <c r="R55" s="431"/>
      <c r="S55" s="432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showGridLines="0" tabSelected="1" view="pageBreakPreview" topLeftCell="A25" zoomScale="50" zoomScaleNormal="70" zoomScaleSheetLayoutView="50" workbookViewId="0">
      <selection activeCell="H41" sqref="H41"/>
    </sheetView>
  </sheetViews>
  <sheetFormatPr baseColWidth="10" defaultColWidth="11.42578125" defaultRowHeight="27.75" x14ac:dyDescent="0.25"/>
  <cols>
    <col min="1" max="1" width="54" style="284" bestFit="1" customWidth="1"/>
    <col min="2" max="3" width="11.5703125" style="284" customWidth="1"/>
    <col min="4" max="4" width="13.5703125" style="284" bestFit="1" customWidth="1"/>
    <col min="5" max="6" width="11.5703125" style="284" customWidth="1"/>
    <col min="7" max="8" width="17.5703125" style="284" customWidth="1"/>
    <col min="9" max="9" width="20.5703125" style="284" bestFit="1" customWidth="1"/>
    <col min="10" max="10" width="14.5703125" style="284" customWidth="1"/>
    <col min="11" max="15" width="13.42578125" style="284" customWidth="1"/>
    <col min="16" max="16" width="15.85546875" style="284" bestFit="1" customWidth="1"/>
    <col min="17" max="19" width="13.42578125" style="284" customWidth="1"/>
    <col min="20" max="20" width="16.7109375" style="284" bestFit="1" customWidth="1"/>
    <col min="21" max="25" width="13.42578125" style="284" customWidth="1"/>
    <col min="26" max="16384" width="11.42578125" style="284"/>
  </cols>
  <sheetData>
    <row r="1" spans="1:28" ht="29.45" customHeight="1" x14ac:dyDescent="0.25">
      <c r="A1" s="436"/>
      <c r="B1" s="439" t="s">
        <v>29</v>
      </c>
      <c r="C1" s="440"/>
      <c r="D1" s="440"/>
      <c r="E1" s="440"/>
      <c r="F1" s="440"/>
      <c r="G1" s="440"/>
      <c r="H1" s="440"/>
      <c r="I1" s="440"/>
      <c r="J1" s="440"/>
      <c r="K1" s="440"/>
      <c r="L1" s="441"/>
      <c r="M1" s="442" t="s">
        <v>30</v>
      </c>
      <c r="N1" s="442"/>
      <c r="O1" s="442"/>
      <c r="P1" s="442"/>
      <c r="Q1" s="282"/>
      <c r="R1" s="470"/>
      <c r="S1" s="471"/>
      <c r="T1" s="471"/>
      <c r="U1" s="471"/>
      <c r="V1" s="471"/>
      <c r="W1" s="472"/>
      <c r="X1" s="282"/>
      <c r="Y1" s="283"/>
      <c r="Z1" s="283"/>
      <c r="AA1" s="283"/>
    </row>
    <row r="2" spans="1:28" ht="29.45" customHeight="1" x14ac:dyDescent="0.25">
      <c r="A2" s="437"/>
      <c r="B2" s="443" t="s">
        <v>31</v>
      </c>
      <c r="C2" s="444"/>
      <c r="D2" s="444"/>
      <c r="E2" s="444"/>
      <c r="F2" s="444"/>
      <c r="G2" s="444"/>
      <c r="H2" s="444"/>
      <c r="I2" s="444"/>
      <c r="J2" s="444"/>
      <c r="K2" s="444"/>
      <c r="L2" s="445"/>
      <c r="M2" s="449" t="s">
        <v>32</v>
      </c>
      <c r="N2" s="449"/>
      <c r="O2" s="449"/>
      <c r="P2" s="449"/>
      <c r="Q2" s="283"/>
      <c r="R2" s="473"/>
      <c r="S2" s="474"/>
      <c r="T2" s="474"/>
      <c r="U2" s="474"/>
      <c r="V2" s="474"/>
      <c r="W2" s="475"/>
      <c r="X2" s="283"/>
      <c r="Y2" s="283"/>
      <c r="Z2" s="283"/>
      <c r="AA2" s="283"/>
    </row>
    <row r="3" spans="1:28" ht="29.45" customHeight="1" x14ac:dyDescent="0.25">
      <c r="A3" s="438"/>
      <c r="B3" s="446"/>
      <c r="C3" s="447"/>
      <c r="D3" s="447"/>
      <c r="E3" s="447"/>
      <c r="F3" s="447"/>
      <c r="G3" s="447"/>
      <c r="H3" s="447"/>
      <c r="I3" s="447"/>
      <c r="J3" s="447"/>
      <c r="K3" s="447"/>
      <c r="L3" s="448"/>
      <c r="M3" s="449" t="s">
        <v>33</v>
      </c>
      <c r="N3" s="449"/>
      <c r="O3" s="449"/>
      <c r="P3" s="449"/>
      <c r="Q3" s="286"/>
      <c r="R3" s="473"/>
      <c r="S3" s="474"/>
      <c r="T3" s="474"/>
      <c r="U3" s="474"/>
      <c r="V3" s="474"/>
      <c r="W3" s="475"/>
      <c r="X3" s="286"/>
      <c r="Y3" s="286"/>
      <c r="Z3" s="283"/>
      <c r="AA3" s="283"/>
    </row>
    <row r="4" spans="1:28" ht="30.75" customHeight="1" x14ac:dyDescent="0.25">
      <c r="A4" s="287"/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3"/>
      <c r="R4" s="473"/>
      <c r="S4" s="474"/>
      <c r="T4" s="474"/>
      <c r="U4" s="474"/>
      <c r="V4" s="474"/>
      <c r="W4" s="475"/>
      <c r="X4" s="283"/>
      <c r="Y4" s="283"/>
      <c r="Z4" s="283"/>
      <c r="AA4" s="283"/>
    </row>
    <row r="5" spans="1:28" s="293" customFormat="1" ht="30.75" customHeight="1" x14ac:dyDescent="0.25">
      <c r="A5" s="289" t="s">
        <v>34</v>
      </c>
      <c r="B5" s="446">
        <v>2</v>
      </c>
      <c r="C5" s="447"/>
      <c r="D5" s="290"/>
      <c r="E5" s="290"/>
      <c r="F5" s="290" t="s">
        <v>35</v>
      </c>
      <c r="G5" s="464" t="s">
        <v>50</v>
      </c>
      <c r="H5" s="464"/>
      <c r="I5" s="291"/>
      <c r="J5" s="290" t="s">
        <v>36</v>
      </c>
      <c r="K5" s="447">
        <v>34</v>
      </c>
      <c r="L5" s="447"/>
      <c r="M5" s="292"/>
      <c r="N5" s="292"/>
      <c r="O5" s="292"/>
      <c r="P5" s="292"/>
      <c r="Q5" s="292"/>
      <c r="R5" s="473"/>
      <c r="S5" s="474"/>
      <c r="T5" s="474"/>
      <c r="U5" s="474"/>
      <c r="V5" s="474"/>
      <c r="W5" s="475"/>
      <c r="X5" s="292"/>
      <c r="Y5" s="292"/>
      <c r="Z5" s="292"/>
      <c r="AA5" s="292"/>
    </row>
    <row r="6" spans="1:28" s="293" customFormat="1" ht="30.75" customHeight="1" x14ac:dyDescent="0.25">
      <c r="A6" s="289"/>
      <c r="B6" s="28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2"/>
      <c r="R6" s="473"/>
      <c r="S6" s="474"/>
      <c r="T6" s="474"/>
      <c r="U6" s="474"/>
      <c r="V6" s="474"/>
      <c r="W6" s="475"/>
      <c r="X6" s="292"/>
      <c r="Y6" s="292"/>
      <c r="Z6" s="292"/>
      <c r="AA6" s="292"/>
    </row>
    <row r="7" spans="1:28" s="293" customFormat="1" ht="30.75" customHeight="1" x14ac:dyDescent="0.25">
      <c r="A7" s="289" t="s">
        <v>37</v>
      </c>
      <c r="B7" s="465" t="s">
        <v>2</v>
      </c>
      <c r="C7" s="466"/>
      <c r="D7" s="294"/>
      <c r="E7" s="294"/>
      <c r="F7" s="290" t="s">
        <v>38</v>
      </c>
      <c r="G7" s="464" t="s">
        <v>147</v>
      </c>
      <c r="H7" s="464"/>
      <c r="I7" s="295"/>
      <c r="J7" s="290" t="s">
        <v>39</v>
      </c>
      <c r="K7" s="292"/>
      <c r="L7" s="447" t="s">
        <v>113</v>
      </c>
      <c r="M7" s="447"/>
      <c r="N7" s="447"/>
      <c r="O7" s="296"/>
      <c r="P7" s="296"/>
      <c r="Q7" s="292"/>
      <c r="R7" s="473"/>
      <c r="S7" s="474"/>
      <c r="T7" s="474"/>
      <c r="U7" s="474"/>
      <c r="V7" s="474"/>
      <c r="W7" s="475"/>
      <c r="X7" s="292"/>
      <c r="Y7" s="292"/>
      <c r="Z7" s="292"/>
      <c r="AA7" s="292"/>
      <c r="AB7" s="292"/>
    </row>
    <row r="8" spans="1:28" s="293" customFormat="1" ht="30.75" customHeight="1" thickBot="1" x14ac:dyDescent="0.3">
      <c r="A8" s="289"/>
      <c r="B8" s="28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2"/>
      <c r="R8" s="476"/>
      <c r="S8" s="477"/>
      <c r="T8" s="477"/>
      <c r="U8" s="477"/>
      <c r="V8" s="477"/>
      <c r="W8" s="478"/>
      <c r="X8" s="292"/>
      <c r="Y8" s="292"/>
      <c r="Z8" s="292"/>
      <c r="AA8" s="292"/>
      <c r="AB8" s="292"/>
    </row>
    <row r="9" spans="1:28" s="293" customFormat="1" ht="30.75" customHeight="1" thickBot="1" x14ac:dyDescent="0.3">
      <c r="A9" s="297" t="s">
        <v>40</v>
      </c>
      <c r="B9" s="459" t="s">
        <v>70</v>
      </c>
      <c r="C9" s="460"/>
      <c r="D9" s="460"/>
      <c r="E9" s="460"/>
      <c r="F9" s="460"/>
      <c r="G9" s="461"/>
      <c r="H9" s="459" t="s">
        <v>71</v>
      </c>
      <c r="I9" s="460"/>
      <c r="J9" s="460"/>
      <c r="K9" s="460"/>
      <c r="L9" s="460"/>
      <c r="M9" s="461"/>
      <c r="N9" s="459" t="s">
        <v>8</v>
      </c>
      <c r="O9" s="460"/>
      <c r="P9" s="460"/>
      <c r="Q9" s="460"/>
      <c r="R9" s="462"/>
      <c r="S9" s="463"/>
      <c r="T9" s="299"/>
      <c r="U9" s="298"/>
      <c r="V9" s="292"/>
      <c r="W9" s="299"/>
      <c r="X9" s="298"/>
      <c r="Y9" s="292"/>
      <c r="Z9" s="292"/>
    </row>
    <row r="10" spans="1:28" ht="30.75" customHeight="1" x14ac:dyDescent="0.25">
      <c r="A10" s="300" t="s">
        <v>41</v>
      </c>
      <c r="B10" s="301">
        <v>1</v>
      </c>
      <c r="C10" s="301">
        <v>2</v>
      </c>
      <c r="D10" s="301" t="s">
        <v>79</v>
      </c>
      <c r="E10" s="301">
        <v>4</v>
      </c>
      <c r="F10" s="301">
        <v>5</v>
      </c>
      <c r="G10" s="302">
        <v>6</v>
      </c>
      <c r="H10" s="303">
        <v>7</v>
      </c>
      <c r="I10" s="301">
        <v>8</v>
      </c>
      <c r="J10" s="301" t="s">
        <v>81</v>
      </c>
      <c r="K10" s="301">
        <v>10</v>
      </c>
      <c r="L10" s="301">
        <v>11</v>
      </c>
      <c r="M10" s="301">
        <v>12</v>
      </c>
      <c r="N10" s="303">
        <v>13</v>
      </c>
      <c r="O10" s="304">
        <v>14</v>
      </c>
      <c r="P10" s="304" t="s">
        <v>82</v>
      </c>
      <c r="Q10" s="304">
        <v>16</v>
      </c>
      <c r="R10" s="304">
        <v>17</v>
      </c>
      <c r="S10" s="305">
        <v>18</v>
      </c>
      <c r="T10" s="306" t="s">
        <v>10</v>
      </c>
      <c r="U10" s="283"/>
      <c r="V10" s="292"/>
      <c r="W10" s="285"/>
      <c r="X10" s="283"/>
      <c r="Y10" s="292"/>
      <c r="Z10" s="283"/>
    </row>
    <row r="11" spans="1:28" ht="30.75" customHeight="1" x14ac:dyDescent="0.25">
      <c r="A11" s="307" t="s">
        <v>42</v>
      </c>
      <c r="B11" s="308">
        <v>122.08320000000001</v>
      </c>
      <c r="C11" s="308">
        <v>121.43519999999998</v>
      </c>
      <c r="D11" s="308">
        <v>32.983199999999997</v>
      </c>
      <c r="E11" s="308">
        <v>122.08320000000001</v>
      </c>
      <c r="F11" s="308">
        <v>122.14799999999998</v>
      </c>
      <c r="G11" s="309">
        <v>122.18039999999999</v>
      </c>
      <c r="H11" s="310">
        <v>122.4396</v>
      </c>
      <c r="I11" s="308">
        <v>122.40719999999999</v>
      </c>
      <c r="J11" s="308">
        <v>33.372</v>
      </c>
      <c r="K11" s="308">
        <v>122.47200000000001</v>
      </c>
      <c r="L11" s="308">
        <v>122.63399999999999</v>
      </c>
      <c r="M11" s="311">
        <v>122.47200000000001</v>
      </c>
      <c r="N11" s="310">
        <v>123.444</v>
      </c>
      <c r="O11" s="312">
        <v>123.444</v>
      </c>
      <c r="P11" s="312">
        <v>34.020000000000003</v>
      </c>
      <c r="Q11" s="312">
        <v>122.47200000000001</v>
      </c>
      <c r="R11" s="312">
        <v>121.75920000000001</v>
      </c>
      <c r="S11" s="313">
        <v>122.47200000000001</v>
      </c>
      <c r="T11" s="309">
        <f t="shared" ref="T11:T17" si="0">SUM(B11:S11)</f>
        <v>1936.3211999999999</v>
      </c>
      <c r="U11" s="283"/>
      <c r="V11" s="292"/>
      <c r="W11" s="285"/>
      <c r="X11" s="283"/>
      <c r="Y11" s="292"/>
      <c r="Z11" s="283"/>
    </row>
    <row r="12" spans="1:28" ht="30.75" customHeight="1" x14ac:dyDescent="0.25">
      <c r="A12" s="307" t="s">
        <v>43</v>
      </c>
      <c r="B12" s="308">
        <v>122.08320000000001</v>
      </c>
      <c r="C12" s="308">
        <v>121.43519999999998</v>
      </c>
      <c r="D12" s="308">
        <v>32.983199999999997</v>
      </c>
      <c r="E12" s="308">
        <v>122.08320000000001</v>
      </c>
      <c r="F12" s="308">
        <v>122.14799999999998</v>
      </c>
      <c r="G12" s="309">
        <v>122.18039999999999</v>
      </c>
      <c r="H12" s="310">
        <v>122.4396</v>
      </c>
      <c r="I12" s="308">
        <v>122.40719999999999</v>
      </c>
      <c r="J12" s="308">
        <v>33.372</v>
      </c>
      <c r="K12" s="308">
        <v>122.47200000000001</v>
      </c>
      <c r="L12" s="308">
        <v>122.63399999999999</v>
      </c>
      <c r="M12" s="311">
        <v>122.47200000000001</v>
      </c>
      <c r="N12" s="310">
        <v>123.444</v>
      </c>
      <c r="O12" s="312">
        <v>123.444</v>
      </c>
      <c r="P12" s="312">
        <v>34.020000000000003</v>
      </c>
      <c r="Q12" s="312">
        <v>122.47200000000001</v>
      </c>
      <c r="R12" s="312">
        <v>121.75920000000001</v>
      </c>
      <c r="S12" s="313">
        <v>122.47200000000001</v>
      </c>
      <c r="T12" s="309">
        <f t="shared" si="0"/>
        <v>1936.3211999999999</v>
      </c>
      <c r="U12" s="283"/>
      <c r="V12" s="292"/>
      <c r="W12" s="285"/>
      <c r="X12" s="283"/>
      <c r="Y12" s="292"/>
      <c r="Z12" s="283"/>
    </row>
    <row r="13" spans="1:28" ht="30.75" customHeight="1" x14ac:dyDescent="0.25">
      <c r="A13" s="307" t="s">
        <v>44</v>
      </c>
      <c r="B13" s="308">
        <v>121.64612</v>
      </c>
      <c r="C13" s="308">
        <v>119.41821999999999</v>
      </c>
      <c r="D13" s="308">
        <v>32.93112</v>
      </c>
      <c r="E13" s="308">
        <v>121.42001999999998</v>
      </c>
      <c r="F13" s="308">
        <v>121.39409999999998</v>
      </c>
      <c r="G13" s="309">
        <v>121.15504000000001</v>
      </c>
      <c r="H13" s="310">
        <v>121.95575999999998</v>
      </c>
      <c r="I13" s="308">
        <v>121.74262000000002</v>
      </c>
      <c r="J13" s="308">
        <v>33.227800000000002</v>
      </c>
      <c r="K13" s="308">
        <v>121.94280000000001</v>
      </c>
      <c r="L13" s="308">
        <v>122.10409999999999</v>
      </c>
      <c r="M13" s="311">
        <v>121.94280000000001</v>
      </c>
      <c r="N13" s="310">
        <v>122.23230000000001</v>
      </c>
      <c r="O13" s="312">
        <v>122.68450000000003</v>
      </c>
      <c r="P13" s="312">
        <v>33.646899999999995</v>
      </c>
      <c r="Q13" s="312">
        <v>121.94280000000001</v>
      </c>
      <c r="R13" s="312">
        <v>121.09742000000001</v>
      </c>
      <c r="S13" s="313">
        <v>121.94280000000001</v>
      </c>
      <c r="T13" s="309">
        <f t="shared" si="0"/>
        <v>1924.42722</v>
      </c>
      <c r="U13" s="283"/>
      <c r="V13" s="292"/>
      <c r="W13" s="285"/>
      <c r="X13" s="283"/>
      <c r="Y13" s="292"/>
      <c r="Z13" s="283"/>
    </row>
    <row r="14" spans="1:28" ht="30.75" customHeight="1" x14ac:dyDescent="0.25">
      <c r="A14" s="307" t="s">
        <v>45</v>
      </c>
      <c r="B14" s="308">
        <v>121.64612</v>
      </c>
      <c r="C14" s="308">
        <v>119.41821999999999</v>
      </c>
      <c r="D14" s="308">
        <v>32.93112</v>
      </c>
      <c r="E14" s="308">
        <v>121.42001999999998</v>
      </c>
      <c r="F14" s="308">
        <v>121.39409999999998</v>
      </c>
      <c r="G14" s="309">
        <v>121.15504000000001</v>
      </c>
      <c r="H14" s="310">
        <v>121.95575999999998</v>
      </c>
      <c r="I14" s="308">
        <v>121.74262000000002</v>
      </c>
      <c r="J14" s="308">
        <v>33.227800000000002</v>
      </c>
      <c r="K14" s="308">
        <v>121.94280000000001</v>
      </c>
      <c r="L14" s="308">
        <v>122.10409999999999</v>
      </c>
      <c r="M14" s="311">
        <v>121.94280000000001</v>
      </c>
      <c r="N14" s="310">
        <v>122.23230000000001</v>
      </c>
      <c r="O14" s="312">
        <v>122.68450000000003</v>
      </c>
      <c r="P14" s="312">
        <v>33.646899999999995</v>
      </c>
      <c r="Q14" s="312">
        <v>121.94280000000001</v>
      </c>
      <c r="R14" s="312">
        <v>121.09742000000001</v>
      </c>
      <c r="S14" s="313">
        <v>121.94280000000001</v>
      </c>
      <c r="T14" s="309">
        <f t="shared" si="0"/>
        <v>1924.42722</v>
      </c>
      <c r="U14" s="283"/>
      <c r="V14" s="292"/>
      <c r="W14" s="285"/>
      <c r="X14" s="283"/>
      <c r="Y14" s="292"/>
      <c r="Z14" s="283"/>
    </row>
    <row r="15" spans="1:28" ht="30.75" customHeight="1" x14ac:dyDescent="0.25">
      <c r="A15" s="307" t="s">
        <v>46</v>
      </c>
      <c r="B15" s="308">
        <v>121.64612</v>
      </c>
      <c r="C15" s="308">
        <v>119.41821999999999</v>
      </c>
      <c r="D15" s="308">
        <v>32.93112</v>
      </c>
      <c r="E15" s="308">
        <v>121.42001999999998</v>
      </c>
      <c r="F15" s="308">
        <v>121.39409999999998</v>
      </c>
      <c r="G15" s="309">
        <v>121.15504000000001</v>
      </c>
      <c r="H15" s="310">
        <v>121.95575999999998</v>
      </c>
      <c r="I15" s="308">
        <v>121.74262000000002</v>
      </c>
      <c r="J15" s="308">
        <v>33.227800000000002</v>
      </c>
      <c r="K15" s="308">
        <v>121.94280000000001</v>
      </c>
      <c r="L15" s="308">
        <v>122.10409999999999</v>
      </c>
      <c r="M15" s="311">
        <v>121.94280000000001</v>
      </c>
      <c r="N15" s="310">
        <v>122.23230000000001</v>
      </c>
      <c r="O15" s="312">
        <v>122.68450000000003</v>
      </c>
      <c r="P15" s="312">
        <v>33.646899999999995</v>
      </c>
      <c r="Q15" s="312">
        <v>121.94280000000001</v>
      </c>
      <c r="R15" s="312">
        <v>121.09742000000001</v>
      </c>
      <c r="S15" s="313">
        <v>121.94280000000001</v>
      </c>
      <c r="T15" s="309">
        <f t="shared" si="0"/>
        <v>1924.42722</v>
      </c>
      <c r="U15" s="283"/>
      <c r="V15" s="292"/>
      <c r="W15" s="285"/>
      <c r="X15" s="283"/>
      <c r="Y15" s="292"/>
      <c r="Z15" s="283"/>
    </row>
    <row r="16" spans="1:28" ht="30.75" customHeight="1" x14ac:dyDescent="0.25">
      <c r="A16" s="307" t="s">
        <v>47</v>
      </c>
      <c r="B16" s="308">
        <v>121.64612</v>
      </c>
      <c r="C16" s="308">
        <v>119.41821999999999</v>
      </c>
      <c r="D16" s="308">
        <v>32.93112</v>
      </c>
      <c r="E16" s="308">
        <v>121.42001999999998</v>
      </c>
      <c r="F16" s="308">
        <v>121.39409999999998</v>
      </c>
      <c r="G16" s="309">
        <v>121.15504000000001</v>
      </c>
      <c r="H16" s="310">
        <v>121.95575999999998</v>
      </c>
      <c r="I16" s="308">
        <v>121.74262000000002</v>
      </c>
      <c r="J16" s="308">
        <v>33.227800000000002</v>
      </c>
      <c r="K16" s="308">
        <v>121.94280000000001</v>
      </c>
      <c r="L16" s="308">
        <v>122.10409999999999</v>
      </c>
      <c r="M16" s="311">
        <v>121.94280000000001</v>
      </c>
      <c r="N16" s="310">
        <v>122.23230000000001</v>
      </c>
      <c r="O16" s="312">
        <v>122.68450000000003</v>
      </c>
      <c r="P16" s="312">
        <v>33.646899999999995</v>
      </c>
      <c r="Q16" s="312">
        <v>121.94280000000001</v>
      </c>
      <c r="R16" s="312">
        <v>121.09742000000001</v>
      </c>
      <c r="S16" s="313">
        <v>121.94280000000001</v>
      </c>
      <c r="T16" s="309">
        <f t="shared" si="0"/>
        <v>1924.42722</v>
      </c>
      <c r="U16" s="283"/>
      <c r="V16" s="292"/>
      <c r="W16" s="285"/>
      <c r="X16" s="283"/>
      <c r="Y16" s="292"/>
      <c r="Z16" s="283"/>
    </row>
    <row r="17" spans="1:33" ht="30.75" customHeight="1" thickBot="1" x14ac:dyDescent="0.3">
      <c r="A17" s="314" t="s">
        <v>48</v>
      </c>
      <c r="B17" s="315">
        <v>121.64612</v>
      </c>
      <c r="C17" s="315">
        <v>119.41821999999999</v>
      </c>
      <c r="D17" s="315">
        <v>32.93112</v>
      </c>
      <c r="E17" s="315">
        <v>121.42001999999998</v>
      </c>
      <c r="F17" s="315">
        <v>121.39409999999998</v>
      </c>
      <c r="G17" s="316">
        <v>121.15504000000001</v>
      </c>
      <c r="H17" s="317">
        <v>121.95575999999998</v>
      </c>
      <c r="I17" s="315">
        <v>121.74262000000002</v>
      </c>
      <c r="J17" s="315">
        <v>33.227800000000002</v>
      </c>
      <c r="K17" s="315">
        <v>121.94280000000001</v>
      </c>
      <c r="L17" s="315">
        <v>122.10409999999999</v>
      </c>
      <c r="M17" s="318">
        <v>121.94280000000001</v>
      </c>
      <c r="N17" s="319">
        <v>122.23230000000001</v>
      </c>
      <c r="O17" s="320">
        <v>122.68450000000003</v>
      </c>
      <c r="P17" s="320">
        <v>33.646899999999995</v>
      </c>
      <c r="Q17" s="320">
        <v>121.94280000000001</v>
      </c>
      <c r="R17" s="320">
        <v>121.09742000000001</v>
      </c>
      <c r="S17" s="321">
        <v>121.94280000000001</v>
      </c>
      <c r="T17" s="316">
        <f t="shared" si="0"/>
        <v>1924.42722</v>
      </c>
      <c r="U17" s="283"/>
      <c r="V17" s="292"/>
      <c r="W17" s="285"/>
      <c r="X17" s="283"/>
      <c r="Y17" s="292"/>
      <c r="Z17" s="283"/>
    </row>
    <row r="18" spans="1:33" ht="30.75" customHeight="1" thickBot="1" x14ac:dyDescent="0.3">
      <c r="A18" s="322" t="s">
        <v>10</v>
      </c>
      <c r="B18" s="323">
        <f t="shared" ref="B18:S18" si="1">SUM(B11:B17)</f>
        <v>852.39699999999993</v>
      </c>
      <c r="C18" s="323">
        <f t="shared" si="1"/>
        <v>839.9615</v>
      </c>
      <c r="D18" s="323">
        <f t="shared" si="1"/>
        <v>230.62199999999996</v>
      </c>
      <c r="E18" s="323">
        <f t="shared" si="1"/>
        <v>851.26649999999995</v>
      </c>
      <c r="F18" s="323">
        <f t="shared" si="1"/>
        <v>851.26649999999984</v>
      </c>
      <c r="G18" s="324">
        <f t="shared" si="1"/>
        <v>850.13599999999997</v>
      </c>
      <c r="H18" s="325">
        <f t="shared" si="1"/>
        <v>854.65799999999979</v>
      </c>
      <c r="I18" s="323">
        <f t="shared" si="1"/>
        <v>853.52749999999992</v>
      </c>
      <c r="J18" s="323">
        <f t="shared" si="1"/>
        <v>232.88300000000001</v>
      </c>
      <c r="K18" s="323">
        <f t="shared" si="1"/>
        <v>854.65800000000013</v>
      </c>
      <c r="L18" s="323">
        <f t="shared" si="1"/>
        <v>855.7885</v>
      </c>
      <c r="M18" s="323">
        <f t="shared" si="1"/>
        <v>854.65800000000013</v>
      </c>
      <c r="N18" s="326">
        <f t="shared" si="1"/>
        <v>858.04950000000008</v>
      </c>
      <c r="O18" s="327">
        <f t="shared" si="1"/>
        <v>860.31050000000027</v>
      </c>
      <c r="P18" s="327">
        <f t="shared" si="1"/>
        <v>236.27449999999996</v>
      </c>
      <c r="Q18" s="327">
        <f t="shared" si="1"/>
        <v>854.65800000000013</v>
      </c>
      <c r="R18" s="327">
        <f t="shared" si="1"/>
        <v>849.00550000000021</v>
      </c>
      <c r="S18" s="328">
        <f t="shared" si="1"/>
        <v>854.65800000000013</v>
      </c>
      <c r="T18" s="324">
        <f>SUM(T11:T17)</f>
        <v>13494.778499999999</v>
      </c>
      <c r="U18" s="283"/>
      <c r="V18" s="292"/>
      <c r="W18" s="285"/>
      <c r="X18" s="283"/>
      <c r="Y18" s="292"/>
      <c r="Z18" s="283"/>
    </row>
    <row r="19" spans="1:33" ht="30.75" customHeight="1" x14ac:dyDescent="0.25">
      <c r="A19" s="329"/>
      <c r="B19" s="330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2"/>
      <c r="X19" s="331"/>
      <c r="Y19" s="331"/>
      <c r="Z19" s="331"/>
      <c r="AA19" s="333"/>
      <c r="AB19" s="292"/>
      <c r="AC19" s="283"/>
    </row>
    <row r="20" spans="1:33" ht="30.75" customHeight="1" thickBot="1" x14ac:dyDescent="0.3">
      <c r="A20" s="329"/>
      <c r="B20" s="330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2"/>
      <c r="X20" s="331"/>
      <c r="Y20" s="331"/>
      <c r="Z20" s="333"/>
      <c r="AA20" s="292"/>
      <c r="AB20" s="283"/>
    </row>
    <row r="21" spans="1:33" ht="30.75" customHeight="1" thickBot="1" x14ac:dyDescent="0.3">
      <c r="A21" s="297" t="s">
        <v>49</v>
      </c>
      <c r="B21" s="459" t="s">
        <v>70</v>
      </c>
      <c r="C21" s="460"/>
      <c r="D21" s="460"/>
      <c r="E21" s="460"/>
      <c r="F21" s="460"/>
      <c r="G21" s="461"/>
      <c r="H21" s="459" t="s">
        <v>71</v>
      </c>
      <c r="I21" s="460"/>
      <c r="J21" s="460"/>
      <c r="K21" s="460"/>
      <c r="L21" s="460"/>
      <c r="M21" s="461"/>
      <c r="N21" s="460" t="s">
        <v>8</v>
      </c>
      <c r="O21" s="460"/>
      <c r="P21" s="460"/>
      <c r="Q21" s="460"/>
      <c r="R21" s="460"/>
      <c r="S21" s="461"/>
      <c r="T21" s="334"/>
      <c r="U21" s="298"/>
      <c r="V21" s="283"/>
      <c r="W21" s="285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</row>
    <row r="22" spans="1:33" ht="30.75" customHeight="1" x14ac:dyDescent="0.25">
      <c r="A22" s="300" t="s">
        <v>41</v>
      </c>
      <c r="B22" s="301">
        <v>1</v>
      </c>
      <c r="C22" s="301">
        <v>2</v>
      </c>
      <c r="D22" s="301" t="s">
        <v>79</v>
      </c>
      <c r="E22" s="301">
        <v>4</v>
      </c>
      <c r="F22" s="301">
        <v>5</v>
      </c>
      <c r="G22" s="302">
        <v>6</v>
      </c>
      <c r="H22" s="303">
        <v>7</v>
      </c>
      <c r="I22" s="301">
        <v>8</v>
      </c>
      <c r="J22" s="301" t="s">
        <v>81</v>
      </c>
      <c r="K22" s="301">
        <v>10</v>
      </c>
      <c r="L22" s="301">
        <v>11</v>
      </c>
      <c r="M22" s="301">
        <v>12</v>
      </c>
      <c r="N22" s="303">
        <v>13</v>
      </c>
      <c r="O22" s="304">
        <v>14</v>
      </c>
      <c r="P22" s="304" t="s">
        <v>82</v>
      </c>
      <c r="Q22" s="304">
        <v>16</v>
      </c>
      <c r="R22" s="304">
        <v>17</v>
      </c>
      <c r="S22" s="305">
        <v>18</v>
      </c>
      <c r="T22" s="335" t="s">
        <v>10</v>
      </c>
      <c r="U22" s="298"/>
      <c r="V22" s="283"/>
      <c r="W22" s="285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</row>
    <row r="23" spans="1:33" s="283" customFormat="1" ht="30.75" customHeight="1" x14ac:dyDescent="0.25">
      <c r="A23" s="307" t="s">
        <v>42</v>
      </c>
      <c r="B23" s="310">
        <v>8.9</v>
      </c>
      <c r="C23" s="336">
        <v>8.8000000000000007</v>
      </c>
      <c r="D23" s="337">
        <v>2.5</v>
      </c>
      <c r="E23" s="337">
        <v>8.9</v>
      </c>
      <c r="F23" s="337">
        <v>8.9</v>
      </c>
      <c r="G23" s="338">
        <v>8.6</v>
      </c>
      <c r="H23" s="339">
        <v>8.8000000000000007</v>
      </c>
      <c r="I23" s="337">
        <v>8.6</v>
      </c>
      <c r="J23" s="337">
        <v>2.5</v>
      </c>
      <c r="K23" s="337">
        <v>8.6999999999999993</v>
      </c>
      <c r="L23" s="337">
        <v>8.6999999999999993</v>
      </c>
      <c r="M23" s="338">
        <v>8.5</v>
      </c>
      <c r="N23" s="339">
        <v>8.8000000000000007</v>
      </c>
      <c r="O23" s="337">
        <v>8.6</v>
      </c>
      <c r="P23" s="337">
        <v>2.5</v>
      </c>
      <c r="Q23" s="337">
        <v>8.6999999999999993</v>
      </c>
      <c r="R23" s="337">
        <v>8.6</v>
      </c>
      <c r="S23" s="338">
        <v>8.6</v>
      </c>
      <c r="T23" s="340">
        <f t="shared" ref="T23:T30" si="2">SUM(B23:S23)</f>
        <v>138.19999999999999</v>
      </c>
      <c r="U23" s="341"/>
      <c r="W23" s="285"/>
    </row>
    <row r="24" spans="1:33" s="283" customFormat="1" ht="30.75" customHeight="1" x14ac:dyDescent="0.25">
      <c r="A24" s="307" t="s">
        <v>43</v>
      </c>
      <c r="B24" s="342">
        <v>8.9</v>
      </c>
      <c r="C24" s="312">
        <v>8.8000000000000007</v>
      </c>
      <c r="D24" s="312">
        <v>2.5</v>
      </c>
      <c r="E24" s="312">
        <v>8.9</v>
      </c>
      <c r="F24" s="312">
        <v>8.9</v>
      </c>
      <c r="G24" s="313">
        <v>8.6</v>
      </c>
      <c r="H24" s="342">
        <v>8.8000000000000007</v>
      </c>
      <c r="I24" s="312">
        <v>8.6</v>
      </c>
      <c r="J24" s="312">
        <v>2.5</v>
      </c>
      <c r="K24" s="312">
        <v>8.6999999999999993</v>
      </c>
      <c r="L24" s="312">
        <v>8.6999999999999993</v>
      </c>
      <c r="M24" s="313">
        <v>8.5</v>
      </c>
      <c r="N24" s="342">
        <v>8.8000000000000007</v>
      </c>
      <c r="O24" s="312">
        <v>8.6</v>
      </c>
      <c r="P24" s="312">
        <v>2.5</v>
      </c>
      <c r="Q24" s="312">
        <v>8.6999999999999993</v>
      </c>
      <c r="R24" s="312">
        <v>8.6</v>
      </c>
      <c r="S24" s="313">
        <v>8.6</v>
      </c>
      <c r="T24" s="340">
        <f t="shared" si="2"/>
        <v>138.19999999999999</v>
      </c>
      <c r="U24" s="341"/>
      <c r="W24" s="285"/>
    </row>
    <row r="25" spans="1:33" s="283" customFormat="1" ht="30.75" customHeight="1" x14ac:dyDescent="0.25">
      <c r="A25" s="307" t="s">
        <v>44</v>
      </c>
      <c r="B25" s="342">
        <v>8.8000000000000007</v>
      </c>
      <c r="C25" s="312">
        <v>8.8000000000000007</v>
      </c>
      <c r="D25" s="312">
        <v>2.4</v>
      </c>
      <c r="E25" s="312">
        <v>8.8000000000000007</v>
      </c>
      <c r="F25" s="312">
        <v>8.8000000000000007</v>
      </c>
      <c r="G25" s="313">
        <v>8.6</v>
      </c>
      <c r="H25" s="342">
        <v>8.8000000000000007</v>
      </c>
      <c r="I25" s="312">
        <v>8.6</v>
      </c>
      <c r="J25" s="312">
        <v>2.4</v>
      </c>
      <c r="K25" s="312">
        <v>8.6</v>
      </c>
      <c r="L25" s="312">
        <v>8.6</v>
      </c>
      <c r="M25" s="313">
        <v>8.5</v>
      </c>
      <c r="N25" s="342">
        <v>8.6999999999999993</v>
      </c>
      <c r="O25" s="312">
        <v>8.6</v>
      </c>
      <c r="P25" s="312">
        <v>2.4</v>
      </c>
      <c r="Q25" s="312">
        <v>8.6999999999999993</v>
      </c>
      <c r="R25" s="312">
        <v>8.6</v>
      </c>
      <c r="S25" s="313">
        <v>8.5</v>
      </c>
      <c r="T25" s="340">
        <f t="shared" si="2"/>
        <v>137.19999999999999</v>
      </c>
      <c r="U25" s="341"/>
      <c r="W25" s="285"/>
    </row>
    <row r="26" spans="1:33" s="283" customFormat="1" ht="30.75" customHeight="1" x14ac:dyDescent="0.25">
      <c r="A26" s="307" t="s">
        <v>45</v>
      </c>
      <c r="B26" s="310">
        <v>8.8000000000000007</v>
      </c>
      <c r="C26" s="336">
        <v>8.8000000000000007</v>
      </c>
      <c r="D26" s="312">
        <v>2.4</v>
      </c>
      <c r="E26" s="312">
        <v>8.8000000000000007</v>
      </c>
      <c r="F26" s="312">
        <v>8.8000000000000007</v>
      </c>
      <c r="G26" s="313">
        <v>8.6</v>
      </c>
      <c r="H26" s="342">
        <v>8.8000000000000007</v>
      </c>
      <c r="I26" s="312">
        <v>8.6</v>
      </c>
      <c r="J26" s="312">
        <v>2.4</v>
      </c>
      <c r="K26" s="312">
        <v>8.6</v>
      </c>
      <c r="L26" s="312">
        <v>8.6</v>
      </c>
      <c r="M26" s="313">
        <v>8.5</v>
      </c>
      <c r="N26" s="342">
        <v>8.6999999999999993</v>
      </c>
      <c r="O26" s="312">
        <v>8.6</v>
      </c>
      <c r="P26" s="312">
        <v>2.4</v>
      </c>
      <c r="Q26" s="312">
        <v>8.6999999999999993</v>
      </c>
      <c r="R26" s="312">
        <v>8.6</v>
      </c>
      <c r="S26" s="313">
        <v>8.5</v>
      </c>
      <c r="T26" s="340">
        <f t="shared" si="2"/>
        <v>137.19999999999999</v>
      </c>
      <c r="U26" s="341"/>
      <c r="W26" s="285"/>
    </row>
    <row r="27" spans="1:33" s="283" customFormat="1" ht="30.75" customHeight="1" x14ac:dyDescent="0.25">
      <c r="A27" s="307" t="s">
        <v>46</v>
      </c>
      <c r="B27" s="342">
        <v>8.8000000000000007</v>
      </c>
      <c r="C27" s="312">
        <v>8.8000000000000007</v>
      </c>
      <c r="D27" s="312">
        <v>2.4</v>
      </c>
      <c r="E27" s="312">
        <v>8.8000000000000007</v>
      </c>
      <c r="F27" s="312">
        <v>8.8000000000000007</v>
      </c>
      <c r="G27" s="313">
        <v>8.6</v>
      </c>
      <c r="H27" s="342">
        <v>8.8000000000000007</v>
      </c>
      <c r="I27" s="312">
        <v>8.6</v>
      </c>
      <c r="J27" s="312">
        <v>2.4</v>
      </c>
      <c r="K27" s="312">
        <v>8.6</v>
      </c>
      <c r="L27" s="312">
        <v>8.6</v>
      </c>
      <c r="M27" s="313">
        <v>8.5</v>
      </c>
      <c r="N27" s="342">
        <v>8.6999999999999993</v>
      </c>
      <c r="O27" s="312">
        <v>8.6</v>
      </c>
      <c r="P27" s="312">
        <v>2.4</v>
      </c>
      <c r="Q27" s="312">
        <v>8.6999999999999993</v>
      </c>
      <c r="R27" s="312">
        <v>8.6</v>
      </c>
      <c r="S27" s="313">
        <v>8.5</v>
      </c>
      <c r="T27" s="340">
        <f t="shared" si="2"/>
        <v>137.19999999999999</v>
      </c>
      <c r="U27" s="341"/>
      <c r="W27" s="285"/>
    </row>
    <row r="28" spans="1:33" s="283" customFormat="1" ht="30.75" customHeight="1" x14ac:dyDescent="0.25">
      <c r="A28" s="307" t="s">
        <v>47</v>
      </c>
      <c r="B28" s="342">
        <v>8.8000000000000007</v>
      </c>
      <c r="C28" s="312">
        <v>8.8000000000000007</v>
      </c>
      <c r="D28" s="312">
        <v>2.4</v>
      </c>
      <c r="E28" s="312">
        <v>8.8000000000000007</v>
      </c>
      <c r="F28" s="312">
        <v>8.8000000000000007</v>
      </c>
      <c r="G28" s="313">
        <v>8.6</v>
      </c>
      <c r="H28" s="342">
        <v>8.8000000000000007</v>
      </c>
      <c r="I28" s="312">
        <v>8.6</v>
      </c>
      <c r="J28" s="312">
        <v>2.4</v>
      </c>
      <c r="K28" s="312">
        <v>8.6</v>
      </c>
      <c r="L28" s="312">
        <v>8.6</v>
      </c>
      <c r="M28" s="313">
        <v>8.5</v>
      </c>
      <c r="N28" s="342">
        <v>8.6999999999999993</v>
      </c>
      <c r="O28" s="312">
        <v>8.6</v>
      </c>
      <c r="P28" s="312">
        <v>2.4</v>
      </c>
      <c r="Q28" s="312">
        <v>8.6999999999999993</v>
      </c>
      <c r="R28" s="312">
        <v>8.6</v>
      </c>
      <c r="S28" s="313">
        <v>8.5</v>
      </c>
      <c r="T28" s="340">
        <f t="shared" si="2"/>
        <v>137.19999999999999</v>
      </c>
      <c r="U28" s="341"/>
      <c r="W28" s="285"/>
    </row>
    <row r="29" spans="1:33" s="283" customFormat="1" ht="30.75" customHeight="1" thickBot="1" x14ac:dyDescent="0.3">
      <c r="A29" s="314" t="s">
        <v>48</v>
      </c>
      <c r="B29" s="339">
        <v>8.8000000000000007</v>
      </c>
      <c r="C29" s="337">
        <v>8.8000000000000007</v>
      </c>
      <c r="D29" s="337">
        <v>2.4</v>
      </c>
      <c r="E29" s="337">
        <v>8.8000000000000007</v>
      </c>
      <c r="F29" s="337">
        <v>8.8000000000000007</v>
      </c>
      <c r="G29" s="338">
        <v>8.6</v>
      </c>
      <c r="H29" s="339">
        <v>8.8000000000000007</v>
      </c>
      <c r="I29" s="337">
        <v>8.6</v>
      </c>
      <c r="J29" s="337">
        <v>2.4</v>
      </c>
      <c r="K29" s="337">
        <v>8.6</v>
      </c>
      <c r="L29" s="337">
        <v>8.6</v>
      </c>
      <c r="M29" s="338">
        <v>8.5</v>
      </c>
      <c r="N29" s="339">
        <v>8.6999999999999993</v>
      </c>
      <c r="O29" s="337">
        <v>8.6</v>
      </c>
      <c r="P29" s="337">
        <v>2.4</v>
      </c>
      <c r="Q29" s="337">
        <v>8.6999999999999993</v>
      </c>
      <c r="R29" s="337">
        <v>8.6</v>
      </c>
      <c r="S29" s="338">
        <v>8.5</v>
      </c>
      <c r="T29" s="343">
        <f t="shared" si="2"/>
        <v>137.19999999999999</v>
      </c>
      <c r="U29" s="341"/>
      <c r="W29" s="285"/>
    </row>
    <row r="30" spans="1:33" s="283" customFormat="1" ht="30.75" customHeight="1" thickBot="1" x14ac:dyDescent="0.3">
      <c r="A30" s="322" t="s">
        <v>10</v>
      </c>
      <c r="B30" s="325">
        <f>SUM(B23:B29)</f>
        <v>61.8</v>
      </c>
      <c r="C30" s="344">
        <f t="shared" ref="C30:S30" si="3">SUM(C23:C29)</f>
        <v>61.599999999999994</v>
      </c>
      <c r="D30" s="344">
        <f t="shared" si="3"/>
        <v>17</v>
      </c>
      <c r="E30" s="344">
        <f t="shared" si="3"/>
        <v>61.8</v>
      </c>
      <c r="F30" s="344">
        <f t="shared" si="3"/>
        <v>61.8</v>
      </c>
      <c r="G30" s="345">
        <f t="shared" si="3"/>
        <v>60.2</v>
      </c>
      <c r="H30" s="325">
        <f t="shared" si="3"/>
        <v>61.599999999999994</v>
      </c>
      <c r="I30" s="344">
        <f t="shared" si="3"/>
        <v>60.2</v>
      </c>
      <c r="J30" s="344">
        <f t="shared" si="3"/>
        <v>17</v>
      </c>
      <c r="K30" s="344">
        <f t="shared" si="3"/>
        <v>60.400000000000006</v>
      </c>
      <c r="L30" s="344">
        <f t="shared" si="3"/>
        <v>60.400000000000006</v>
      </c>
      <c r="M30" s="345">
        <f t="shared" si="3"/>
        <v>59.5</v>
      </c>
      <c r="N30" s="325">
        <f t="shared" si="3"/>
        <v>61.100000000000009</v>
      </c>
      <c r="O30" s="344">
        <f t="shared" si="3"/>
        <v>60.2</v>
      </c>
      <c r="P30" s="344">
        <f t="shared" si="3"/>
        <v>17</v>
      </c>
      <c r="Q30" s="344">
        <f t="shared" si="3"/>
        <v>60.900000000000006</v>
      </c>
      <c r="R30" s="344">
        <f t="shared" si="3"/>
        <v>60.2</v>
      </c>
      <c r="S30" s="345">
        <f t="shared" si="3"/>
        <v>59.7</v>
      </c>
      <c r="T30" s="346">
        <f t="shared" si="2"/>
        <v>962.40000000000009</v>
      </c>
      <c r="U30" s="341"/>
      <c r="W30" s="285"/>
    </row>
    <row r="31" spans="1:33" ht="30.75" customHeight="1" x14ac:dyDescent="0.25">
      <c r="A31" s="329"/>
      <c r="B31" s="330">
        <v>65</v>
      </c>
      <c r="C31" s="331">
        <v>64</v>
      </c>
      <c r="D31" s="331">
        <v>18</v>
      </c>
      <c r="E31" s="331">
        <v>65</v>
      </c>
      <c r="F31" s="331">
        <v>65</v>
      </c>
      <c r="G31" s="331">
        <v>64</v>
      </c>
      <c r="H31" s="331">
        <v>65</v>
      </c>
      <c r="I31" s="331">
        <v>64</v>
      </c>
      <c r="J31" s="331">
        <v>18</v>
      </c>
      <c r="K31" s="331">
        <v>65</v>
      </c>
      <c r="L31" s="331">
        <v>65</v>
      </c>
      <c r="M31" s="331">
        <v>64</v>
      </c>
      <c r="N31" s="331">
        <v>65</v>
      </c>
      <c r="O31" s="331">
        <v>64</v>
      </c>
      <c r="P31" s="331">
        <v>18</v>
      </c>
      <c r="Q31" s="331">
        <v>65</v>
      </c>
      <c r="R31" s="331">
        <v>64</v>
      </c>
      <c r="S31" s="331">
        <v>64</v>
      </c>
      <c r="T31" s="331"/>
      <c r="U31" s="331"/>
      <c r="V31" s="331"/>
      <c r="W31" s="332"/>
      <c r="X31" s="331"/>
      <c r="Y31" s="331"/>
      <c r="Z31" s="333"/>
      <c r="AA31" s="292"/>
      <c r="AB31" s="283"/>
    </row>
    <row r="32" spans="1:33" ht="30.75" customHeight="1" thickBot="1" x14ac:dyDescent="0.3">
      <c r="A32" s="347"/>
      <c r="B32" s="347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283"/>
      <c r="Q32" s="348"/>
      <c r="R32" s="283"/>
      <c r="S32" s="348"/>
      <c r="T32" s="283"/>
      <c r="U32" s="283"/>
      <c r="V32" s="283"/>
      <c r="W32" s="285"/>
      <c r="X32" s="283"/>
      <c r="Y32" s="283"/>
      <c r="Z32" s="283"/>
      <c r="AA32" s="292"/>
      <c r="AB32" s="283"/>
    </row>
    <row r="33" spans="1:47" ht="30.75" customHeight="1" thickBot="1" x14ac:dyDescent="0.3">
      <c r="A33" s="349" t="s">
        <v>77</v>
      </c>
      <c r="B33" s="467" t="s">
        <v>78</v>
      </c>
      <c r="C33" s="468"/>
      <c r="D33" s="468"/>
      <c r="E33" s="468"/>
      <c r="F33" s="468"/>
      <c r="G33" s="468"/>
      <c r="H33" s="469"/>
      <c r="I33" s="298"/>
      <c r="J33" s="467" t="s">
        <v>76</v>
      </c>
      <c r="K33" s="468"/>
      <c r="L33" s="468"/>
      <c r="M33" s="468"/>
      <c r="N33" s="468"/>
      <c r="O33" s="468"/>
      <c r="P33" s="469"/>
      <c r="Q33" s="350"/>
      <c r="R33" s="450" t="s">
        <v>145</v>
      </c>
      <c r="S33" s="451"/>
      <c r="T33" s="451"/>
      <c r="U33" s="451"/>
      <c r="V33" s="451"/>
      <c r="W33" s="452"/>
      <c r="X33" s="351"/>
      <c r="Y33" s="351"/>
      <c r="Z33" s="351"/>
      <c r="AA33" s="351"/>
      <c r="AB33" s="351"/>
      <c r="AC33" s="352"/>
      <c r="AD33" s="352"/>
      <c r="AE33" s="352"/>
      <c r="AF33" s="352"/>
      <c r="AG33" s="352"/>
      <c r="AH33" s="352"/>
      <c r="AI33" s="352"/>
      <c r="AJ33" s="352"/>
      <c r="AK33" s="352"/>
      <c r="AL33" s="352"/>
      <c r="AM33" s="352"/>
      <c r="AN33" s="352"/>
      <c r="AO33" s="352"/>
      <c r="AP33" s="352"/>
      <c r="AQ33" s="352"/>
      <c r="AR33" s="352"/>
      <c r="AS33" s="352"/>
      <c r="AT33" s="352"/>
      <c r="AU33" s="352"/>
    </row>
    <row r="34" spans="1:47" ht="30.75" customHeight="1" x14ac:dyDescent="0.25">
      <c r="A34" s="353" t="s">
        <v>41</v>
      </c>
      <c r="B34" s="303">
        <v>1</v>
      </c>
      <c r="C34" s="354">
        <v>2</v>
      </c>
      <c r="D34" s="354">
        <v>3</v>
      </c>
      <c r="E34" s="354">
        <v>4</v>
      </c>
      <c r="F34" s="354">
        <v>5</v>
      </c>
      <c r="G34" s="355">
        <v>6</v>
      </c>
      <c r="H34" s="356" t="s">
        <v>10</v>
      </c>
      <c r="I34" s="357"/>
      <c r="J34" s="358">
        <v>1</v>
      </c>
      <c r="K34" s="359">
        <v>2</v>
      </c>
      <c r="L34" s="359">
        <v>3</v>
      </c>
      <c r="M34" s="359">
        <v>4</v>
      </c>
      <c r="N34" s="359">
        <v>5</v>
      </c>
      <c r="O34" s="359">
        <v>6</v>
      </c>
      <c r="P34" s="335" t="s">
        <v>10</v>
      </c>
      <c r="Q34" s="350"/>
      <c r="R34" s="453"/>
      <c r="S34" s="454"/>
      <c r="T34" s="454"/>
      <c r="U34" s="454"/>
      <c r="V34" s="454"/>
      <c r="W34" s="455"/>
      <c r="X34" s="283"/>
      <c r="Y34" s="283"/>
      <c r="Z34" s="283"/>
      <c r="AA34" s="283"/>
      <c r="AB34" s="283"/>
    </row>
    <row r="35" spans="1:47" ht="30.75" customHeight="1" x14ac:dyDescent="0.25">
      <c r="A35" s="360" t="s">
        <v>42</v>
      </c>
      <c r="B35" s="310">
        <v>102.67889999999998</v>
      </c>
      <c r="C35" s="336">
        <v>103.94849999999998</v>
      </c>
      <c r="D35" s="336">
        <v>29.676899999999996</v>
      </c>
      <c r="E35" s="336">
        <v>102.67889999999998</v>
      </c>
      <c r="F35" s="336">
        <v>103.63109999999999</v>
      </c>
      <c r="G35" s="361">
        <v>102.99629999999999</v>
      </c>
      <c r="H35" s="362">
        <f t="shared" ref="H35:H41" si="4">SUM(B35:G35)</f>
        <v>545.61059999999998</v>
      </c>
      <c r="I35" s="290"/>
      <c r="J35" s="310">
        <v>7.5</v>
      </c>
      <c r="K35" s="311">
        <v>7.5</v>
      </c>
      <c r="L35" s="311">
        <v>1.6</v>
      </c>
      <c r="M35" s="311">
        <v>7.4</v>
      </c>
      <c r="N35" s="311">
        <v>7.6</v>
      </c>
      <c r="O35" s="311">
        <v>7.4</v>
      </c>
      <c r="P35" s="340">
        <f t="shared" ref="P35:P42" si="5">SUM(J35:O35)</f>
        <v>39</v>
      </c>
      <c r="Q35" s="350"/>
      <c r="R35" s="453"/>
      <c r="S35" s="454"/>
      <c r="T35" s="454"/>
      <c r="U35" s="454"/>
      <c r="V35" s="454"/>
      <c r="W35" s="455"/>
      <c r="X35" s="283"/>
      <c r="Y35" s="283"/>
      <c r="Z35" s="283"/>
      <c r="AA35" s="283"/>
      <c r="AB35" s="283"/>
    </row>
    <row r="36" spans="1:47" ht="30.75" customHeight="1" x14ac:dyDescent="0.25">
      <c r="A36" s="360" t="s">
        <v>43</v>
      </c>
      <c r="B36" s="310">
        <v>102.2</v>
      </c>
      <c r="C36" s="336">
        <v>103.9</v>
      </c>
      <c r="D36" s="336">
        <v>29.7</v>
      </c>
      <c r="E36" s="336">
        <v>101.9</v>
      </c>
      <c r="F36" s="336">
        <v>103.6</v>
      </c>
      <c r="G36" s="361">
        <v>103</v>
      </c>
      <c r="H36" s="362">
        <f t="shared" ref="H36:H39" si="6">SUM(B36:G36)</f>
        <v>544.30000000000007</v>
      </c>
      <c r="I36" s="295"/>
      <c r="J36" s="310">
        <v>7.5</v>
      </c>
      <c r="K36" s="311">
        <v>7.5</v>
      </c>
      <c r="L36" s="311">
        <v>1.6</v>
      </c>
      <c r="M36" s="311">
        <v>7.4</v>
      </c>
      <c r="N36" s="311">
        <v>7.6</v>
      </c>
      <c r="O36" s="311">
        <v>7.4</v>
      </c>
      <c r="P36" s="340">
        <f t="shared" si="5"/>
        <v>39</v>
      </c>
      <c r="Q36" s="350"/>
      <c r="R36" s="453"/>
      <c r="S36" s="454"/>
      <c r="T36" s="454"/>
      <c r="U36" s="454"/>
      <c r="V36" s="454"/>
      <c r="W36" s="455"/>
      <c r="X36" s="283"/>
      <c r="Y36" s="283"/>
      <c r="Z36" s="283"/>
      <c r="AA36" s="283"/>
      <c r="AB36" s="283"/>
    </row>
    <row r="37" spans="1:47" ht="30.75" customHeight="1" x14ac:dyDescent="0.25">
      <c r="A37" s="360" t="s">
        <v>44</v>
      </c>
      <c r="B37" s="310">
        <v>102</v>
      </c>
      <c r="C37" s="336">
        <v>103.9</v>
      </c>
      <c r="D37" s="336">
        <v>29.7</v>
      </c>
      <c r="E37" s="336">
        <v>101.6</v>
      </c>
      <c r="F37" s="336">
        <v>103.6</v>
      </c>
      <c r="G37" s="361">
        <v>103</v>
      </c>
      <c r="H37" s="362">
        <f t="shared" si="6"/>
        <v>543.79999999999995</v>
      </c>
      <c r="I37" s="295"/>
      <c r="J37" s="310">
        <v>7.5</v>
      </c>
      <c r="K37" s="311">
        <v>7.5</v>
      </c>
      <c r="L37" s="311">
        <v>1.6</v>
      </c>
      <c r="M37" s="311">
        <v>6.9</v>
      </c>
      <c r="N37" s="311">
        <v>7.5</v>
      </c>
      <c r="O37" s="311">
        <v>6.9</v>
      </c>
      <c r="P37" s="340">
        <f t="shared" si="5"/>
        <v>37.9</v>
      </c>
      <c r="Q37" s="350"/>
      <c r="R37" s="453"/>
      <c r="S37" s="454"/>
      <c r="T37" s="454"/>
      <c r="U37" s="454"/>
      <c r="V37" s="454"/>
      <c r="W37" s="455"/>
      <c r="X37" s="283"/>
      <c r="Y37" s="283"/>
      <c r="Z37" s="283"/>
      <c r="AA37" s="283"/>
      <c r="AB37" s="283"/>
    </row>
    <row r="38" spans="1:47" ht="30.75" customHeight="1" x14ac:dyDescent="0.25">
      <c r="A38" s="360" t="s">
        <v>45</v>
      </c>
      <c r="B38" s="310">
        <v>101.8</v>
      </c>
      <c r="C38" s="336">
        <v>103.9</v>
      </c>
      <c r="D38" s="336">
        <v>29.5</v>
      </c>
      <c r="E38" s="336">
        <v>101.2</v>
      </c>
      <c r="F38" s="336">
        <v>103.4</v>
      </c>
      <c r="G38" s="361">
        <v>102.8</v>
      </c>
      <c r="H38" s="362">
        <f t="shared" si="6"/>
        <v>542.59999999999991</v>
      </c>
      <c r="I38" s="295"/>
      <c r="J38" s="310">
        <v>7.5</v>
      </c>
      <c r="K38" s="311">
        <v>7.5</v>
      </c>
      <c r="L38" s="311">
        <v>1.6</v>
      </c>
      <c r="M38" s="311">
        <v>7</v>
      </c>
      <c r="N38" s="311">
        <v>7.5</v>
      </c>
      <c r="O38" s="311">
        <v>7</v>
      </c>
      <c r="P38" s="340">
        <f t="shared" si="5"/>
        <v>38.1</v>
      </c>
      <c r="Q38" s="350"/>
      <c r="R38" s="453"/>
      <c r="S38" s="454"/>
      <c r="T38" s="454"/>
      <c r="U38" s="454"/>
      <c r="V38" s="454"/>
      <c r="W38" s="455"/>
      <c r="X38" s="283"/>
      <c r="Y38" s="283"/>
      <c r="Z38" s="283"/>
      <c r="AA38" s="283"/>
      <c r="AB38" s="283"/>
    </row>
    <row r="39" spans="1:47" ht="30.75" customHeight="1" x14ac:dyDescent="0.25">
      <c r="A39" s="360" t="s">
        <v>46</v>
      </c>
      <c r="B39" s="310">
        <v>101</v>
      </c>
      <c r="C39" s="336">
        <v>101.9</v>
      </c>
      <c r="D39" s="336">
        <v>29.3</v>
      </c>
      <c r="E39" s="336">
        <v>99.9</v>
      </c>
      <c r="F39" s="336">
        <v>99.9</v>
      </c>
      <c r="G39" s="361">
        <v>100.8</v>
      </c>
      <c r="H39" s="362">
        <f t="shared" si="6"/>
        <v>532.79999999999995</v>
      </c>
      <c r="I39" s="295"/>
      <c r="J39" s="310">
        <v>7.5</v>
      </c>
      <c r="K39" s="311">
        <v>7.5</v>
      </c>
      <c r="L39" s="311">
        <v>1.6</v>
      </c>
      <c r="M39" s="311">
        <v>7</v>
      </c>
      <c r="N39" s="311">
        <v>7.5</v>
      </c>
      <c r="O39" s="311">
        <v>7</v>
      </c>
      <c r="P39" s="340">
        <f t="shared" si="5"/>
        <v>38.1</v>
      </c>
      <c r="Q39" s="350"/>
      <c r="R39" s="453"/>
      <c r="S39" s="454"/>
      <c r="T39" s="454"/>
      <c r="U39" s="454"/>
      <c r="V39" s="454"/>
      <c r="W39" s="455"/>
      <c r="X39" s="283"/>
      <c r="Y39" s="283"/>
      <c r="Z39" s="283"/>
      <c r="AA39" s="283"/>
      <c r="AB39" s="283"/>
    </row>
    <row r="40" spans="1:47" ht="30.75" customHeight="1" x14ac:dyDescent="0.25">
      <c r="A40" s="360" t="s">
        <v>47</v>
      </c>
      <c r="B40" s="310">
        <v>101</v>
      </c>
      <c r="C40" s="336">
        <v>101.6</v>
      </c>
      <c r="D40" s="336">
        <v>28.8</v>
      </c>
      <c r="E40" s="336">
        <v>99.1</v>
      </c>
      <c r="F40" s="336">
        <v>98.6</v>
      </c>
      <c r="G40" s="361">
        <v>100.3</v>
      </c>
      <c r="H40" s="362">
        <f t="shared" ref="H40" si="7">SUM(B40:G40)</f>
        <v>529.4</v>
      </c>
      <c r="I40" s="295"/>
      <c r="J40" s="310">
        <v>7.5</v>
      </c>
      <c r="K40" s="311">
        <v>7.5</v>
      </c>
      <c r="L40" s="311">
        <v>1.6</v>
      </c>
      <c r="M40" s="311">
        <v>7</v>
      </c>
      <c r="N40" s="311">
        <v>7.6</v>
      </c>
      <c r="O40" s="311">
        <v>7</v>
      </c>
      <c r="P40" s="340">
        <f t="shared" si="5"/>
        <v>38.200000000000003</v>
      </c>
      <c r="Q40" s="350"/>
      <c r="R40" s="453"/>
      <c r="S40" s="454"/>
      <c r="T40" s="454"/>
      <c r="U40" s="454"/>
      <c r="V40" s="454"/>
      <c r="W40" s="455"/>
      <c r="X40" s="283"/>
      <c r="Y40" s="283"/>
      <c r="Z40" s="283"/>
      <c r="AA40" s="283"/>
      <c r="AB40" s="283"/>
    </row>
    <row r="41" spans="1:47" ht="30.75" customHeight="1" thickBot="1" x14ac:dyDescent="0.3">
      <c r="A41" s="363" t="s">
        <v>48</v>
      </c>
      <c r="B41" s="310">
        <v>100.8</v>
      </c>
      <c r="C41" s="336">
        <v>101.6</v>
      </c>
      <c r="D41" s="336">
        <v>28.6</v>
      </c>
      <c r="E41" s="336">
        <v>98.9</v>
      </c>
      <c r="F41" s="336">
        <v>98.6</v>
      </c>
      <c r="G41" s="361">
        <v>100.3</v>
      </c>
      <c r="H41" s="362">
        <f t="shared" ref="H41" si="8">SUM(B41:G41)</f>
        <v>528.79999999999995</v>
      </c>
      <c r="I41" s="295"/>
      <c r="J41" s="317">
        <v>7.5</v>
      </c>
      <c r="K41" s="318">
        <v>7.5</v>
      </c>
      <c r="L41" s="318">
        <v>1.7</v>
      </c>
      <c r="M41" s="318">
        <v>7</v>
      </c>
      <c r="N41" s="318">
        <v>7.6</v>
      </c>
      <c r="O41" s="318">
        <v>7</v>
      </c>
      <c r="P41" s="343">
        <f t="shared" si="5"/>
        <v>38.299999999999997</v>
      </c>
      <c r="Q41" s="350"/>
      <c r="R41" s="453"/>
      <c r="S41" s="454"/>
      <c r="T41" s="454"/>
      <c r="U41" s="454"/>
      <c r="V41" s="454"/>
      <c r="W41" s="455"/>
      <c r="X41" s="283"/>
      <c r="Y41" s="283"/>
      <c r="Z41" s="283"/>
      <c r="AA41" s="283"/>
      <c r="AB41" s="283"/>
    </row>
    <row r="42" spans="1:47" ht="30.75" customHeight="1" thickBot="1" x14ac:dyDescent="0.3">
      <c r="A42" s="364" t="s">
        <v>10</v>
      </c>
      <c r="B42" s="365">
        <f t="shared" ref="B42:H42" si="9">SUM(B35:B41)</f>
        <v>711.47889999999995</v>
      </c>
      <c r="C42" s="366">
        <f t="shared" si="9"/>
        <v>720.74850000000004</v>
      </c>
      <c r="D42" s="366">
        <f t="shared" si="9"/>
        <v>205.27690000000001</v>
      </c>
      <c r="E42" s="366">
        <f t="shared" si="9"/>
        <v>705.27890000000002</v>
      </c>
      <c r="F42" s="366">
        <f t="shared" si="9"/>
        <v>711.33109999999999</v>
      </c>
      <c r="G42" s="367">
        <f t="shared" si="9"/>
        <v>713.19629999999995</v>
      </c>
      <c r="H42" s="368">
        <f t="shared" si="9"/>
        <v>3767.3105999999998</v>
      </c>
      <c r="I42" s="290"/>
      <c r="J42" s="369">
        <f>SUM(J35:J41)</f>
        <v>52.5</v>
      </c>
      <c r="K42" s="370">
        <f>SUM(K35:K41)</f>
        <v>52.5</v>
      </c>
      <c r="L42" s="370">
        <f t="shared" ref="L42:O42" si="10">SUM(L35:L41)</f>
        <v>11.299999999999999</v>
      </c>
      <c r="M42" s="370">
        <f t="shared" si="10"/>
        <v>49.7</v>
      </c>
      <c r="N42" s="370">
        <f t="shared" si="10"/>
        <v>52.900000000000006</v>
      </c>
      <c r="O42" s="370">
        <f t="shared" si="10"/>
        <v>49.7</v>
      </c>
      <c r="P42" s="346">
        <f t="shared" si="5"/>
        <v>268.60000000000002</v>
      </c>
      <c r="Q42" s="350"/>
      <c r="R42" s="456"/>
      <c r="S42" s="457"/>
      <c r="T42" s="457"/>
      <c r="U42" s="457"/>
      <c r="V42" s="457"/>
      <c r="W42" s="458"/>
      <c r="X42" s="283"/>
      <c r="Y42" s="283"/>
      <c r="Z42" s="283"/>
      <c r="AA42" s="283"/>
      <c r="AB42" s="283"/>
    </row>
    <row r="43" spans="1:47" ht="30.75" customHeight="1" thickBot="1" x14ac:dyDescent="0.3">
      <c r="A43" s="371"/>
      <c r="B43" s="372"/>
      <c r="C43" s="373"/>
      <c r="D43" s="373"/>
      <c r="E43" s="373"/>
      <c r="F43" s="373"/>
      <c r="G43" s="373"/>
      <c r="H43" s="373"/>
      <c r="I43" s="373"/>
      <c r="J43" s="374">
        <v>56</v>
      </c>
      <c r="K43" s="374">
        <v>56</v>
      </c>
      <c r="L43" s="374">
        <v>12</v>
      </c>
      <c r="M43" s="374">
        <v>53</v>
      </c>
      <c r="N43" s="374">
        <v>57</v>
      </c>
      <c r="O43" s="374">
        <v>54</v>
      </c>
      <c r="P43" s="374"/>
      <c r="Q43" s="374"/>
      <c r="R43" s="374"/>
      <c r="S43" s="375"/>
      <c r="T43" s="375"/>
      <c r="U43" s="375"/>
      <c r="V43" s="375"/>
      <c r="W43" s="376"/>
      <c r="X43" s="283"/>
      <c r="Y43" s="283"/>
      <c r="Z43" s="283"/>
      <c r="AA43" s="283"/>
      <c r="AB43" s="283"/>
    </row>
    <row r="44" spans="1:47" ht="30.75" customHeight="1" x14ac:dyDescent="0.25">
      <c r="A44" s="298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  <mergeCell ref="A1:A3"/>
    <mergeCell ref="B1:L1"/>
    <mergeCell ref="M1:P1"/>
    <mergeCell ref="B2:L3"/>
    <mergeCell ref="M2:P2"/>
    <mergeCell ref="M3:P3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view="pageBreakPreview" zoomScale="70" zoomScaleNormal="100" zoomScaleSheetLayoutView="70" workbookViewId="0">
      <selection activeCell="L11" sqref="L11"/>
    </sheetView>
  </sheetViews>
  <sheetFormatPr baseColWidth="10" defaultRowHeight="26.25" x14ac:dyDescent="0.25"/>
  <cols>
    <col min="1" max="1" width="25.42578125" style="399" customWidth="1"/>
    <col min="2" max="2" width="20.140625" style="399" customWidth="1"/>
    <col min="3" max="3" width="25.42578125" style="399" customWidth="1"/>
    <col min="4" max="4" width="20.140625" style="399" customWidth="1"/>
    <col min="5" max="5" width="2.5703125" style="398" customWidth="1"/>
    <col min="6" max="16384" width="11.42578125" style="399"/>
  </cols>
  <sheetData>
    <row r="1" spans="1:5" ht="27" thickBot="1" x14ac:dyDescent="0.3">
      <c r="A1" s="479" t="s">
        <v>119</v>
      </c>
      <c r="B1" s="480"/>
      <c r="C1" s="480"/>
      <c r="D1" s="481"/>
    </row>
    <row r="2" spans="1:5" ht="53.25" thickBot="1" x14ac:dyDescent="0.3">
      <c r="A2" s="400" t="s">
        <v>117</v>
      </c>
      <c r="B2" s="401" t="s">
        <v>118</v>
      </c>
      <c r="C2" s="400" t="s">
        <v>117</v>
      </c>
      <c r="D2" s="401" t="s">
        <v>118</v>
      </c>
      <c r="E2" s="402"/>
    </row>
    <row r="3" spans="1:5" x14ac:dyDescent="0.25">
      <c r="A3" s="403" t="s">
        <v>126</v>
      </c>
      <c r="B3" s="404">
        <v>0.81899999999999995</v>
      </c>
      <c r="C3" s="403" t="s">
        <v>138</v>
      </c>
      <c r="D3" s="404">
        <v>0.82399999999999995</v>
      </c>
      <c r="E3" s="405"/>
    </row>
    <row r="4" spans="1:5" x14ac:dyDescent="0.25">
      <c r="A4" s="406" t="s">
        <v>127</v>
      </c>
      <c r="B4" s="407">
        <v>0.80700000000000005</v>
      </c>
      <c r="C4" s="406" t="s">
        <v>139</v>
      </c>
      <c r="D4" s="407">
        <v>0.82499999999999996</v>
      </c>
      <c r="E4" s="405"/>
    </row>
    <row r="5" spans="1:5" x14ac:dyDescent="0.25">
      <c r="A5" s="406" t="s">
        <v>128</v>
      </c>
      <c r="B5" s="407">
        <v>0.222</v>
      </c>
      <c r="C5" s="406" t="s">
        <v>140</v>
      </c>
      <c r="D5" s="407">
        <v>0.22700000000000001</v>
      </c>
      <c r="E5" s="405"/>
    </row>
    <row r="6" spans="1:5" x14ac:dyDescent="0.25">
      <c r="A6" s="406" t="s">
        <v>129</v>
      </c>
      <c r="B6" s="407">
        <v>0.81799999999999995</v>
      </c>
      <c r="C6" s="406" t="s">
        <v>141</v>
      </c>
      <c r="D6" s="407">
        <v>0.82099999999999995</v>
      </c>
      <c r="E6" s="405"/>
    </row>
    <row r="7" spans="1:5" x14ac:dyDescent="0.25">
      <c r="A7" s="406" t="s">
        <v>130</v>
      </c>
      <c r="B7" s="407">
        <v>0.81799999999999995</v>
      </c>
      <c r="C7" s="406" t="s">
        <v>142</v>
      </c>
      <c r="D7" s="407">
        <v>0.81499999999999995</v>
      </c>
      <c r="E7" s="405"/>
    </row>
    <row r="8" spans="1:5" ht="27" thickBot="1" x14ac:dyDescent="0.3">
      <c r="A8" s="408" t="s">
        <v>131</v>
      </c>
      <c r="B8" s="409">
        <v>0.81599999999999995</v>
      </c>
      <c r="C8" s="408" t="s">
        <v>143</v>
      </c>
      <c r="D8" s="409">
        <v>0.82</v>
      </c>
      <c r="E8" s="405"/>
    </row>
    <row r="9" spans="1:5" x14ac:dyDescent="0.25">
      <c r="A9" s="403" t="s">
        <v>132</v>
      </c>
      <c r="B9" s="404">
        <v>0.82099999999999995</v>
      </c>
      <c r="C9" s="403" t="s">
        <v>120</v>
      </c>
      <c r="D9" s="404">
        <v>1.6872</v>
      </c>
      <c r="E9" s="405"/>
    </row>
    <row r="10" spans="1:5" x14ac:dyDescent="0.25">
      <c r="A10" s="406" t="s">
        <v>133</v>
      </c>
      <c r="B10" s="407">
        <v>0.81899999999999995</v>
      </c>
      <c r="C10" s="406" t="s">
        <v>121</v>
      </c>
      <c r="D10" s="407">
        <v>1.7063999999999999</v>
      </c>
      <c r="E10" s="405"/>
    </row>
    <row r="11" spans="1:5" x14ac:dyDescent="0.25">
      <c r="A11" s="406" t="s">
        <v>134</v>
      </c>
      <c r="B11" s="407">
        <v>0.224</v>
      </c>
      <c r="C11" s="406" t="s">
        <v>122</v>
      </c>
      <c r="D11" s="407">
        <v>0.47759999999999997</v>
      </c>
      <c r="E11" s="405"/>
    </row>
    <row r="12" spans="1:5" x14ac:dyDescent="0.25">
      <c r="A12" s="406" t="s">
        <v>135</v>
      </c>
      <c r="B12" s="407">
        <v>0.82099999999999995</v>
      </c>
      <c r="C12" s="406" t="s">
        <v>123</v>
      </c>
      <c r="D12" s="407">
        <v>1.68</v>
      </c>
      <c r="E12" s="405"/>
    </row>
    <row r="13" spans="1:5" x14ac:dyDescent="0.25">
      <c r="A13" s="406" t="s">
        <v>136</v>
      </c>
      <c r="B13" s="407">
        <v>0.82199999999999995</v>
      </c>
      <c r="C13" s="406" t="s">
        <v>124</v>
      </c>
      <c r="D13" s="407">
        <v>1.704</v>
      </c>
      <c r="E13" s="405"/>
    </row>
    <row r="14" spans="1:5" ht="27" thickBot="1" x14ac:dyDescent="0.3">
      <c r="A14" s="408" t="s">
        <v>137</v>
      </c>
      <c r="B14" s="409">
        <v>0.82</v>
      </c>
      <c r="C14" s="408" t="s">
        <v>125</v>
      </c>
      <c r="D14" s="409">
        <v>1.6872</v>
      </c>
      <c r="E14" s="405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view="pageBreakPreview" zoomScaleNormal="100" zoomScaleSheetLayoutView="100" workbookViewId="0">
      <selection activeCell="E2" sqref="E2:E7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485" t="s">
        <v>110</v>
      </c>
      <c r="B2" s="247">
        <v>647</v>
      </c>
      <c r="C2" s="247">
        <v>56</v>
      </c>
      <c r="D2" s="248">
        <v>2.4</v>
      </c>
      <c r="E2" s="249">
        <f t="shared" ref="E2:E7" si="0">SUM(B2:C2)*D2/1000</f>
        <v>1.6872</v>
      </c>
    </row>
    <row r="3" spans="1:5" x14ac:dyDescent="0.25">
      <c r="A3" s="486"/>
      <c r="B3" s="247">
        <v>655</v>
      </c>
      <c r="C3" s="247">
        <v>56</v>
      </c>
      <c r="D3" s="248">
        <v>2.4</v>
      </c>
      <c r="E3" s="249">
        <f t="shared" si="0"/>
        <v>1.7063999999999999</v>
      </c>
    </row>
    <row r="4" spans="1:5" x14ac:dyDescent="0.25">
      <c r="A4" s="486"/>
      <c r="B4" s="247">
        <v>187</v>
      </c>
      <c r="C4" s="247">
        <v>12</v>
      </c>
      <c r="D4" s="248">
        <v>2.4</v>
      </c>
      <c r="E4" s="249">
        <f t="shared" si="0"/>
        <v>0.47759999999999997</v>
      </c>
    </row>
    <row r="5" spans="1:5" x14ac:dyDescent="0.25">
      <c r="A5" s="486"/>
      <c r="B5" s="247">
        <v>647</v>
      </c>
      <c r="C5" s="247">
        <v>53</v>
      </c>
      <c r="D5" s="248">
        <v>2.4</v>
      </c>
      <c r="E5" s="249">
        <f t="shared" si="0"/>
        <v>1.68</v>
      </c>
    </row>
    <row r="6" spans="1:5" x14ac:dyDescent="0.25">
      <c r="A6" s="486"/>
      <c r="B6" s="247">
        <v>653</v>
      </c>
      <c r="C6" s="247">
        <v>57</v>
      </c>
      <c r="D6" s="248">
        <v>2.4</v>
      </c>
      <c r="E6" s="249">
        <f t="shared" si="0"/>
        <v>1.704</v>
      </c>
    </row>
    <row r="7" spans="1:5" x14ac:dyDescent="0.25">
      <c r="A7" s="487"/>
      <c r="B7" s="247">
        <v>649</v>
      </c>
      <c r="C7" s="247">
        <v>54</v>
      </c>
      <c r="D7" s="248">
        <v>2.4</v>
      </c>
      <c r="E7" s="249">
        <f t="shared" si="0"/>
        <v>1.6872</v>
      </c>
    </row>
    <row r="8" spans="1:5" x14ac:dyDescent="0.25">
      <c r="A8" s="482" t="s">
        <v>70</v>
      </c>
      <c r="B8" s="247">
        <v>754</v>
      </c>
      <c r="C8" s="247">
        <v>65</v>
      </c>
      <c r="D8" s="248">
        <v>1</v>
      </c>
      <c r="E8" s="249">
        <f t="shared" ref="E8:E25" si="1">SUM(B8:C8)*D8/1000</f>
        <v>0.81899999999999995</v>
      </c>
    </row>
    <row r="9" spans="1:5" x14ac:dyDescent="0.25">
      <c r="A9" s="483"/>
      <c r="B9" s="247">
        <v>743</v>
      </c>
      <c r="C9" s="247">
        <v>64</v>
      </c>
      <c r="D9" s="248">
        <v>1</v>
      </c>
      <c r="E9" s="249">
        <f t="shared" si="1"/>
        <v>0.80700000000000005</v>
      </c>
    </row>
    <row r="10" spans="1:5" x14ac:dyDescent="0.25">
      <c r="A10" s="483"/>
      <c r="B10" s="247">
        <v>204</v>
      </c>
      <c r="C10" s="247">
        <v>18</v>
      </c>
      <c r="D10" s="248">
        <v>1</v>
      </c>
      <c r="E10" s="249">
        <f t="shared" si="1"/>
        <v>0.222</v>
      </c>
    </row>
    <row r="11" spans="1:5" x14ac:dyDescent="0.25">
      <c r="A11" s="483"/>
      <c r="B11" s="247">
        <v>753</v>
      </c>
      <c r="C11" s="247">
        <v>65</v>
      </c>
      <c r="D11" s="248">
        <v>1</v>
      </c>
      <c r="E11" s="249">
        <f t="shared" si="1"/>
        <v>0.81799999999999995</v>
      </c>
    </row>
    <row r="12" spans="1:5" x14ac:dyDescent="0.25">
      <c r="A12" s="483"/>
      <c r="B12" s="247">
        <v>753</v>
      </c>
      <c r="C12" s="247">
        <v>65</v>
      </c>
      <c r="D12" s="248">
        <v>1</v>
      </c>
      <c r="E12" s="249">
        <f t="shared" si="1"/>
        <v>0.81799999999999995</v>
      </c>
    </row>
    <row r="13" spans="1:5" x14ac:dyDescent="0.25">
      <c r="A13" s="488"/>
      <c r="B13" s="247">
        <v>752</v>
      </c>
      <c r="C13" s="247">
        <v>64</v>
      </c>
      <c r="D13" s="248">
        <v>1</v>
      </c>
      <c r="E13" s="249">
        <f t="shared" si="1"/>
        <v>0.81599999999999995</v>
      </c>
    </row>
    <row r="14" spans="1:5" x14ac:dyDescent="0.25">
      <c r="A14" s="482" t="s">
        <v>71</v>
      </c>
      <c r="B14" s="247">
        <v>756</v>
      </c>
      <c r="C14" s="247">
        <v>65</v>
      </c>
      <c r="D14" s="248">
        <v>1</v>
      </c>
      <c r="E14" s="249">
        <f t="shared" si="1"/>
        <v>0.82099999999999995</v>
      </c>
    </row>
    <row r="15" spans="1:5" x14ac:dyDescent="0.25">
      <c r="A15" s="483"/>
      <c r="B15" s="247">
        <v>755</v>
      </c>
      <c r="C15" s="247">
        <v>64</v>
      </c>
      <c r="D15" s="248">
        <v>1</v>
      </c>
      <c r="E15" s="249">
        <f t="shared" si="1"/>
        <v>0.81899999999999995</v>
      </c>
    </row>
    <row r="16" spans="1:5" x14ac:dyDescent="0.25">
      <c r="A16" s="483"/>
      <c r="B16" s="247">
        <v>206</v>
      </c>
      <c r="C16" s="247">
        <v>18</v>
      </c>
      <c r="D16" s="248">
        <v>1</v>
      </c>
      <c r="E16" s="249">
        <f t="shared" si="1"/>
        <v>0.224</v>
      </c>
    </row>
    <row r="17" spans="1:5" x14ac:dyDescent="0.25">
      <c r="A17" s="483"/>
      <c r="B17" s="247">
        <v>756</v>
      </c>
      <c r="C17" s="247">
        <v>65</v>
      </c>
      <c r="D17" s="248">
        <v>1</v>
      </c>
      <c r="E17" s="249">
        <f t="shared" si="1"/>
        <v>0.82099999999999995</v>
      </c>
    </row>
    <row r="18" spans="1:5" x14ac:dyDescent="0.25">
      <c r="A18" s="483"/>
      <c r="B18" s="247">
        <v>757</v>
      </c>
      <c r="C18" s="247">
        <v>65</v>
      </c>
      <c r="D18" s="248">
        <v>1</v>
      </c>
      <c r="E18" s="249">
        <f t="shared" si="1"/>
        <v>0.82199999999999995</v>
      </c>
    </row>
    <row r="19" spans="1:5" x14ac:dyDescent="0.25">
      <c r="A19" s="488"/>
      <c r="B19" s="247">
        <v>756</v>
      </c>
      <c r="C19" s="247">
        <v>64</v>
      </c>
      <c r="D19" s="248">
        <v>1</v>
      </c>
      <c r="E19" s="249">
        <f t="shared" si="1"/>
        <v>0.82</v>
      </c>
    </row>
    <row r="20" spans="1:5" x14ac:dyDescent="0.25">
      <c r="A20" s="482" t="s">
        <v>8</v>
      </c>
      <c r="B20" s="247">
        <v>759</v>
      </c>
      <c r="C20" s="247">
        <v>65</v>
      </c>
      <c r="D20" s="248">
        <v>1</v>
      </c>
      <c r="E20" s="249">
        <f t="shared" si="1"/>
        <v>0.82399999999999995</v>
      </c>
    </row>
    <row r="21" spans="1:5" x14ac:dyDescent="0.25">
      <c r="A21" s="483"/>
      <c r="B21" s="247">
        <v>761</v>
      </c>
      <c r="C21" s="247">
        <v>64</v>
      </c>
      <c r="D21" s="248">
        <v>1</v>
      </c>
      <c r="E21" s="249">
        <f t="shared" si="1"/>
        <v>0.82499999999999996</v>
      </c>
    </row>
    <row r="22" spans="1:5" x14ac:dyDescent="0.25">
      <c r="A22" s="483"/>
      <c r="B22" s="247">
        <v>209</v>
      </c>
      <c r="C22" s="247">
        <v>18</v>
      </c>
      <c r="D22" s="248">
        <v>1</v>
      </c>
      <c r="E22" s="249">
        <f t="shared" si="1"/>
        <v>0.22700000000000001</v>
      </c>
    </row>
    <row r="23" spans="1:5" x14ac:dyDescent="0.25">
      <c r="A23" s="483"/>
      <c r="B23" s="247">
        <v>756</v>
      </c>
      <c r="C23" s="247">
        <v>65</v>
      </c>
      <c r="D23" s="248">
        <v>1</v>
      </c>
      <c r="E23" s="249">
        <f t="shared" si="1"/>
        <v>0.82099999999999995</v>
      </c>
    </row>
    <row r="24" spans="1:5" x14ac:dyDescent="0.25">
      <c r="A24" s="483"/>
      <c r="B24" s="279">
        <v>751</v>
      </c>
      <c r="C24" s="279">
        <v>64</v>
      </c>
      <c r="D24" s="280">
        <v>1</v>
      </c>
      <c r="E24" s="281">
        <f t="shared" si="1"/>
        <v>0.81499999999999995</v>
      </c>
    </row>
    <row r="25" spans="1:5" ht="19.5" thickBot="1" x14ac:dyDescent="0.3">
      <c r="A25" s="484"/>
      <c r="B25" s="250">
        <v>756</v>
      </c>
      <c r="C25" s="250">
        <v>64</v>
      </c>
      <c r="D25" s="251">
        <v>1</v>
      </c>
      <c r="E25" s="252">
        <f t="shared" si="1"/>
        <v>0.82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89" t="s">
        <v>89</v>
      </c>
      <c r="B1" s="490"/>
      <c r="C1" s="490"/>
      <c r="D1" s="491"/>
    </row>
    <row r="2" spans="1:6" ht="20.25" x14ac:dyDescent="0.25">
      <c r="A2" s="253" t="s">
        <v>90</v>
      </c>
      <c r="B2" s="254">
        <v>58.5</v>
      </c>
      <c r="C2" s="255" t="s">
        <v>91</v>
      </c>
      <c r="D2" s="256" t="s">
        <v>92</v>
      </c>
    </row>
    <row r="3" spans="1:6" ht="20.25" x14ac:dyDescent="0.25">
      <c r="A3" s="257" t="s">
        <v>93</v>
      </c>
      <c r="B3" s="258">
        <f>B2*3.72%</f>
        <v>2.1762000000000001</v>
      </c>
      <c r="C3" s="259"/>
      <c r="D3" s="260" t="s">
        <v>94</v>
      </c>
    </row>
    <row r="4" spans="1:6" ht="20.25" x14ac:dyDescent="0.25">
      <c r="A4" s="257" t="s">
        <v>95</v>
      </c>
      <c r="B4" s="258">
        <f>B3*2</f>
        <v>4.3524000000000003</v>
      </c>
      <c r="C4" s="259"/>
      <c r="D4" s="260" t="s">
        <v>96</v>
      </c>
    </row>
    <row r="5" spans="1:6" ht="20.25" x14ac:dyDescent="0.25">
      <c r="A5" s="261" t="s">
        <v>97</v>
      </c>
      <c r="B5" s="262">
        <v>2.5000000000000001E-2</v>
      </c>
      <c r="C5" s="259" t="s">
        <v>91</v>
      </c>
      <c r="D5" s="260" t="s">
        <v>98</v>
      </c>
    </row>
    <row r="6" spans="1:6" ht="20.25" x14ac:dyDescent="0.25">
      <c r="A6" s="261" t="s">
        <v>99</v>
      </c>
      <c r="B6" s="263">
        <v>161.5</v>
      </c>
      <c r="C6" s="259" t="s">
        <v>91</v>
      </c>
      <c r="D6" s="260" t="s">
        <v>92</v>
      </c>
    </row>
    <row r="7" spans="1:6" ht="20.25" x14ac:dyDescent="0.25">
      <c r="A7" s="257" t="s">
        <v>100</v>
      </c>
      <c r="B7" s="258">
        <f>B5*B6</f>
        <v>4.0375000000000005</v>
      </c>
      <c r="C7" s="259"/>
      <c r="D7" s="260" t="s">
        <v>101</v>
      </c>
    </row>
    <row r="8" spans="1:6" ht="20.25" x14ac:dyDescent="0.25">
      <c r="A8" s="257" t="s">
        <v>102</v>
      </c>
      <c r="B8" s="264">
        <v>0.36</v>
      </c>
      <c r="C8" s="259"/>
      <c r="D8" s="114" t="s">
        <v>103</v>
      </c>
    </row>
    <row r="9" spans="1:6" ht="21" thickBot="1" x14ac:dyDescent="0.3">
      <c r="A9" s="257" t="s">
        <v>104</v>
      </c>
      <c r="B9" s="265">
        <f>B4-B7</f>
        <v>0.31489999999999974</v>
      </c>
      <c r="C9" s="259"/>
      <c r="D9" s="260" t="s">
        <v>105</v>
      </c>
    </row>
    <row r="10" spans="1:6" ht="21" thickBot="1" x14ac:dyDescent="0.3">
      <c r="A10" s="266" t="s">
        <v>106</v>
      </c>
      <c r="B10" s="267">
        <f>B9/B8</f>
        <v>0.87472222222222151</v>
      </c>
      <c r="C10" s="268"/>
      <c r="D10" s="269" t="s">
        <v>107</v>
      </c>
      <c r="E10" s="18" t="s">
        <v>108</v>
      </c>
      <c r="F10" s="18" t="s">
        <v>109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12" t="s">
        <v>53</v>
      </c>
      <c r="L11" s="412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6"/>
      <c r="K15" s="427" t="s">
        <v>8</v>
      </c>
      <c r="L15" s="428"/>
      <c r="M15" s="428"/>
      <c r="N15" s="428"/>
      <c r="O15" s="428"/>
      <c r="P15" s="428"/>
      <c r="Q15" s="42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12" t="s">
        <v>54</v>
      </c>
      <c r="L11" s="412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8"/>
      <c r="U15" s="42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12" t="s">
        <v>55</v>
      </c>
      <c r="L11" s="412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8"/>
      <c r="U15" s="42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12" t="s">
        <v>56</v>
      </c>
      <c r="L11" s="412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8"/>
      <c r="U15" s="42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25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25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12" t="s">
        <v>57</v>
      </c>
      <c r="L11" s="412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M15" s="427" t="s">
        <v>8</v>
      </c>
      <c r="N15" s="428"/>
      <c r="O15" s="428"/>
      <c r="P15" s="428"/>
      <c r="Q15" s="428"/>
      <c r="R15" s="428"/>
      <c r="S15" s="428"/>
      <c r="T15" s="428"/>
      <c r="U15" s="42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3" t="s">
        <v>8</v>
      </c>
      <c r="C36" s="414"/>
      <c r="D36" s="414"/>
      <c r="E36" s="414"/>
      <c r="F36" s="414"/>
      <c r="G36" s="414"/>
      <c r="H36" s="99"/>
      <c r="I36" s="53" t="s">
        <v>26</v>
      </c>
      <c r="J36" s="107"/>
      <c r="K36" s="419" t="s">
        <v>8</v>
      </c>
      <c r="L36" s="419"/>
      <c r="M36" s="419"/>
      <c r="N36" s="419"/>
      <c r="O36" s="413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10" t="s">
        <v>0</v>
      </c>
      <c r="B3" s="410"/>
      <c r="C3" s="410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11" t="s">
        <v>2</v>
      </c>
      <c r="F9" s="411"/>
      <c r="G9" s="41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11"/>
      <c r="S9" s="41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12" t="s">
        <v>58</v>
      </c>
      <c r="L11" s="412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24" t="s">
        <v>25</v>
      </c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426"/>
      <c r="N15" s="427" t="s">
        <v>8</v>
      </c>
      <c r="O15" s="428"/>
      <c r="P15" s="428"/>
      <c r="Q15" s="428"/>
      <c r="R15" s="428"/>
      <c r="S15" s="428"/>
      <c r="T15" s="428"/>
      <c r="U15" s="428"/>
      <c r="V15" s="429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18" t="s">
        <v>25</v>
      </c>
      <c r="C36" s="419"/>
      <c r="D36" s="419"/>
      <c r="E36" s="419"/>
      <c r="F36" s="419"/>
      <c r="G36" s="419"/>
      <c r="H36" s="413"/>
      <c r="I36" s="99"/>
      <c r="J36" s="53" t="s">
        <v>26</v>
      </c>
      <c r="K36" s="107"/>
      <c r="L36" s="419" t="s">
        <v>25</v>
      </c>
      <c r="M36" s="419"/>
      <c r="N36" s="419"/>
      <c r="O36" s="419"/>
      <c r="P36" s="413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20"/>
      <c r="K54" s="420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18" t="s">
        <v>8</v>
      </c>
      <c r="C55" s="419"/>
      <c r="D55" s="419"/>
      <c r="E55" s="419"/>
      <c r="F55" s="413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19</vt:i4>
      </vt:variant>
    </vt:vector>
  </HeadingPairs>
  <TitlesOfParts>
    <vt:vector size="57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IMPRIMIR</vt:lpstr>
      <vt:lpstr>Hoja1</vt:lpstr>
      <vt:lpstr>Calcio</vt:lpstr>
      <vt:lpstr>CARBONATO DE CALCIO</vt:lpstr>
      <vt:lpstr>'CARBONATO DE CALCIO'!Área_de_impresión</vt:lpstr>
      <vt:lpstr>Hoja1!Área_de_impresión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2021-12-03T14:55:18Z</cp:lastPrinted>
  <dcterms:created xsi:type="dcterms:W3CDTF">2021-03-04T08:17:33Z</dcterms:created>
  <dcterms:modified xsi:type="dcterms:W3CDTF">2021-12-10T20:11:26Z</dcterms:modified>
</cp:coreProperties>
</file>