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68FD4B1B-1A93-48F7-823A-05629A780BA4}" xr6:coauthVersionLast="36" xr6:coauthVersionMax="36" xr10:uidLastSave="{00000000-0000-0000-0000-000000000000}"/>
  <bookViews>
    <workbookView xWindow="0" yWindow="0" windowWidth="20490" windowHeight="7545" tabRatio="733" firstSheet="8" activeTab="8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B76" i="250" l="1"/>
  <c r="H72" i="250" l="1"/>
  <c r="D71" i="251" l="1"/>
  <c r="C71" i="251"/>
  <c r="B68" i="251"/>
  <c r="D68" i="251"/>
  <c r="C68" i="251"/>
  <c r="D67" i="251"/>
  <c r="C67" i="251"/>
  <c r="B72" i="249" l="1"/>
  <c r="E72" i="249"/>
  <c r="D72" i="249"/>
  <c r="C72" i="249"/>
  <c r="E68" i="249"/>
  <c r="D68" i="249"/>
  <c r="C68" i="249"/>
  <c r="G69" i="249"/>
  <c r="F69" i="249"/>
  <c r="E69" i="249"/>
  <c r="D69" i="249"/>
  <c r="C69" i="249"/>
  <c r="B69" i="249"/>
  <c r="T75" i="248"/>
  <c r="T76" i="248"/>
  <c r="T79" i="248"/>
  <c r="U79" i="248"/>
  <c r="S79" i="248"/>
  <c r="R79" i="248"/>
  <c r="Q79" i="248"/>
  <c r="P79" i="248"/>
  <c r="O79" i="248"/>
  <c r="N79" i="248"/>
  <c r="M79" i="248"/>
  <c r="U76" i="248" l="1"/>
  <c r="S76" i="248"/>
  <c r="R76" i="248"/>
  <c r="Q76" i="248"/>
  <c r="P76" i="248"/>
  <c r="O76" i="248"/>
  <c r="N76" i="248"/>
  <c r="M76" i="248"/>
  <c r="S75" i="248"/>
  <c r="I71" i="251" l="1"/>
  <c r="B71" i="251"/>
  <c r="G69" i="251"/>
  <c r="I69" i="251" s="1"/>
  <c r="J69" i="251" s="1"/>
  <c r="G68" i="251"/>
  <c r="G67" i="251"/>
  <c r="B67" i="251"/>
  <c r="J76" i="250"/>
  <c r="G76" i="250"/>
  <c r="F76" i="250"/>
  <c r="E76" i="250"/>
  <c r="D76" i="250"/>
  <c r="C76" i="250"/>
  <c r="H74" i="250"/>
  <c r="H73" i="250"/>
  <c r="G73" i="250"/>
  <c r="F73" i="250"/>
  <c r="E73" i="250"/>
  <c r="D73" i="250"/>
  <c r="C73" i="250"/>
  <c r="B73" i="250"/>
  <c r="G72" i="250"/>
  <c r="F72" i="250"/>
  <c r="E72" i="250"/>
  <c r="D72" i="250"/>
  <c r="C72" i="250"/>
  <c r="B72" i="250"/>
  <c r="I72" i="249"/>
  <c r="G70" i="249"/>
  <c r="I70" i="249" s="1"/>
  <c r="J70" i="249" s="1"/>
  <c r="G68" i="249"/>
  <c r="B68" i="249"/>
  <c r="L79" i="248"/>
  <c r="K79" i="248"/>
  <c r="J79" i="248"/>
  <c r="I79" i="248"/>
  <c r="H79" i="248"/>
  <c r="G79" i="248"/>
  <c r="F79" i="248"/>
  <c r="E79" i="248"/>
  <c r="D79" i="248"/>
  <c r="C79" i="248"/>
  <c r="B79" i="248"/>
  <c r="V76" i="248"/>
  <c r="L76" i="248"/>
  <c r="K76" i="248"/>
  <c r="J76" i="248"/>
  <c r="I76" i="248"/>
  <c r="H76" i="248"/>
  <c r="G76" i="248"/>
  <c r="F76" i="248"/>
  <c r="E76" i="248"/>
  <c r="D76" i="248"/>
  <c r="C76" i="248"/>
  <c r="B76" i="248"/>
  <c r="X79" i="248"/>
  <c r="V77" i="248"/>
  <c r="V75" i="248"/>
  <c r="U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J74" i="250" l="1"/>
  <c r="K74" i="250" s="1"/>
  <c r="B58" i="251"/>
  <c r="I58" i="251"/>
  <c r="G55" i="251"/>
  <c r="B55" i="251"/>
  <c r="G56" i="251"/>
  <c r="I56" i="251" s="1"/>
  <c r="J56" i="251" s="1"/>
  <c r="G54" i="251"/>
  <c r="B54" i="251"/>
  <c r="J62" i="250"/>
  <c r="G62" i="250"/>
  <c r="F62" i="250"/>
  <c r="E62" i="250"/>
  <c r="D62" i="250"/>
  <c r="C62" i="250"/>
  <c r="B62" i="250"/>
  <c r="H60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B55" i="249"/>
  <c r="I58" i="249"/>
  <c r="B58" i="249"/>
  <c r="G56" i="249"/>
  <c r="I56" i="249" s="1"/>
  <c r="J56" i="249" s="1"/>
  <c r="G55" i="249"/>
  <c r="G54" i="249"/>
  <c r="B54" i="249"/>
  <c r="L64" i="248"/>
  <c r="K64" i="248"/>
  <c r="J64" i="248"/>
  <c r="I64" i="248"/>
  <c r="H64" i="248"/>
  <c r="G64" i="248"/>
  <c r="F64" i="248"/>
  <c r="E64" i="248"/>
  <c r="D64" i="248"/>
  <c r="C64" i="248"/>
  <c r="B64" i="248"/>
  <c r="L61" i="248"/>
  <c r="K61" i="248"/>
  <c r="J61" i="248"/>
  <c r="I61" i="248"/>
  <c r="H61" i="248"/>
  <c r="G61" i="248"/>
  <c r="F61" i="248"/>
  <c r="E61" i="248"/>
  <c r="D61" i="248"/>
  <c r="C61" i="248"/>
  <c r="B61" i="248"/>
  <c r="I60" i="248"/>
  <c r="J60" i="248"/>
  <c r="V64" i="248"/>
  <c r="S64" i="248"/>
  <c r="R64" i="248"/>
  <c r="Q64" i="248"/>
  <c r="P64" i="248"/>
  <c r="O64" i="248"/>
  <c r="N64" i="248"/>
  <c r="M64" i="248"/>
  <c r="T62" i="248"/>
  <c r="X77" i="248" s="1"/>
  <c r="Y77" i="248" s="1"/>
  <c r="T61" i="248"/>
  <c r="S61" i="248"/>
  <c r="R61" i="248"/>
  <c r="Q61" i="248"/>
  <c r="P61" i="248"/>
  <c r="O61" i="248"/>
  <c r="N61" i="248"/>
  <c r="M61" i="248"/>
  <c r="T60" i="248"/>
  <c r="S60" i="248"/>
  <c r="R60" i="248"/>
  <c r="Q60" i="248"/>
  <c r="P60" i="248"/>
  <c r="O60" i="248"/>
  <c r="N60" i="248"/>
  <c r="M60" i="248"/>
  <c r="L60" i="248"/>
  <c r="K60" i="248"/>
  <c r="H60" i="248"/>
  <c r="G60" i="248"/>
  <c r="F60" i="248"/>
  <c r="E60" i="248"/>
  <c r="D60" i="248"/>
  <c r="C60" i="248"/>
  <c r="B60" i="248"/>
  <c r="B42" i="251" l="1"/>
  <c r="B42" i="249"/>
  <c r="I45" i="251" l="1"/>
  <c r="B45" i="251"/>
  <c r="G43" i="251"/>
  <c r="I43" i="251" s="1"/>
  <c r="J43" i="251" s="1"/>
  <c r="G42" i="251"/>
  <c r="G41" i="251"/>
  <c r="B41" i="251"/>
  <c r="J48" i="250"/>
  <c r="G48" i="250"/>
  <c r="F48" i="250"/>
  <c r="E48" i="250"/>
  <c r="D48" i="250"/>
  <c r="C48" i="250"/>
  <c r="B48" i="250"/>
  <c r="H46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B45" i="249"/>
  <c r="G43" i="249"/>
  <c r="I43" i="249" s="1"/>
  <c r="J43" i="249" s="1"/>
  <c r="G42" i="249"/>
  <c r="G41" i="249"/>
  <c r="B41" i="249"/>
  <c r="T48" i="248"/>
  <c r="Q48" i="248"/>
  <c r="P48" i="248"/>
  <c r="O48" i="248"/>
  <c r="N48" i="248"/>
  <c r="M48" i="248"/>
  <c r="L48" i="248"/>
  <c r="K48" i="248"/>
  <c r="J48" i="248"/>
  <c r="I48" i="248"/>
  <c r="H48" i="248"/>
  <c r="G48" i="248"/>
  <c r="F48" i="248"/>
  <c r="E48" i="248"/>
  <c r="D48" i="248"/>
  <c r="C48" i="248"/>
  <c r="B48" i="248"/>
  <c r="R46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J60" i="250" l="1"/>
  <c r="K60" i="250" s="1"/>
  <c r="V62" i="248"/>
  <c r="W62" i="248" s="1"/>
  <c r="I32" i="251"/>
  <c r="J34" i="250"/>
  <c r="I32" i="249"/>
  <c r="T34" i="248"/>
  <c r="F32" i="251" l="1"/>
  <c r="E32" i="251"/>
  <c r="D32" i="251"/>
  <c r="C32" i="251"/>
  <c r="B32" i="251"/>
  <c r="G29" i="251"/>
  <c r="F29" i="251"/>
  <c r="E29" i="251"/>
  <c r="D29" i="251"/>
  <c r="C29" i="251"/>
  <c r="B29" i="251"/>
  <c r="G30" i="251"/>
  <c r="I30" i="251" s="1"/>
  <c r="J30" i="251" s="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G29" i="249"/>
  <c r="F29" i="249"/>
  <c r="E29" i="249"/>
  <c r="D29" i="249"/>
  <c r="C29" i="249"/>
  <c r="B29" i="249"/>
  <c r="G30" i="249"/>
  <c r="I30" i="249" s="1"/>
  <c r="J30" i="249" s="1"/>
  <c r="G28" i="249"/>
  <c r="F28" i="249"/>
  <c r="E28" i="249"/>
  <c r="D28" i="249"/>
  <c r="C28" i="249"/>
  <c r="B28" i="249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R32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J46" i="250" l="1"/>
  <c r="K46" i="250" s="1"/>
  <c r="T46" i="248"/>
  <c r="U46" i="248" s="1"/>
  <c r="R18" i="248"/>
  <c r="T32" i="248" s="1"/>
  <c r="U32" i="248" s="1"/>
  <c r="N16" i="248" l="1"/>
  <c r="O16" i="248"/>
  <c r="P16" i="248"/>
  <c r="Q16" i="248"/>
  <c r="N17" i="248"/>
  <c r="O17" i="248"/>
  <c r="P17" i="248"/>
  <c r="Q17" i="248"/>
  <c r="N20" i="248"/>
  <c r="O20" i="248"/>
  <c r="P20" i="248"/>
  <c r="Q20" i="248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H17" i="250" l="1"/>
  <c r="G17" i="250"/>
  <c r="D17" i="250"/>
  <c r="C17" i="250"/>
  <c r="R17" i="248"/>
  <c r="M17" i="248"/>
  <c r="C20" i="250"/>
  <c r="C16" i="250"/>
  <c r="E19" i="249" l="1"/>
  <c r="M20" i="248"/>
  <c r="M16" i="248"/>
  <c r="L16" i="248" l="1"/>
  <c r="L17" i="248"/>
  <c r="L20" i="248"/>
  <c r="H16" i="250" l="1"/>
  <c r="G16" i="250"/>
  <c r="D16" i="250"/>
  <c r="B16" i="250"/>
  <c r="G15" i="249"/>
  <c r="E15" i="249"/>
  <c r="D15" i="249"/>
  <c r="C15" i="249"/>
  <c r="B15" i="249"/>
  <c r="R16" i="248"/>
  <c r="K16" i="248"/>
  <c r="E16" i="249"/>
  <c r="K20" i="248" l="1"/>
  <c r="T18" i="248" l="1"/>
  <c r="U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B4" i="240"/>
  <c r="D4" i="240" s="1"/>
  <c r="B4" i="239"/>
  <c r="D4" i="239" s="1"/>
  <c r="B4" i="238"/>
  <c r="D3" i="238"/>
  <c r="J18" i="250" l="1"/>
  <c r="K18" i="250" s="1"/>
  <c r="J32" i="250"/>
  <c r="K32" i="250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<sst xmlns="http://schemas.openxmlformats.org/spreadsheetml/2006/main" count="691" uniqueCount="74">
  <si>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</si>
  <si>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</si>
  <si>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</si>
  <si>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</si>
  <si>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</si>
  <si>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</si>
  <si>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</si>
  <si>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</si>
  <si>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</si>
  <si>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</si>
  <si>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</si>
  <si>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</si>
  <si>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</si>
  <si>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</si>
  <si>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</si>
  <si>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</si>
  <si>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</si>
  <si>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</si>
  <si>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</si>
  <si>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</si>
  <si>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</si>
  <si>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</si>
  <si>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</si>
  <si>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</si>
  <si>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</si>
  <si>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</si>
  <si>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</si>
  <si>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</si>
  <si>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</si>
  <si>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</si>
  <si>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</si>
  <si>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</si>
  <si>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</si>
  <si>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</si>
  <si>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</si>
  <si>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</si>
  <si>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</si>
  <si>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</si>
  <si>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</si>
  <si>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</si>
  <si>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</si>
  <si>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</si>
  <si>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</si>
  <si>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</si>
  <si>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</si>
  <si>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</si>
  <si>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</si>
  <si>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</si>
  <si>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</si>
  <si>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</si>
  <si>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</si>
  <si>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</si>
  <si>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</si>
  <si>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</si>
  <si>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</si>
  <si>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</si>
  <si>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</si>
  <si>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</si>
  <si>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</si>
  <si>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</si>
  <si>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</si>
  <si>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</si>
  <si>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</si>
  <si>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Semana 2</t>
  </si>
  <si>
    <t>Semana 3</t>
  </si>
  <si>
    <t>contar</t>
  </si>
  <si>
    <t>Contar</t>
  </si>
  <si>
    <t>Semana 4</t>
  </si>
  <si>
    <t>El dia de ayer en el grading descarte 12 aves por deformidades en pico, se me ahogaron 4 aves</t>
  </si>
  <si>
    <t>Hoy estamos realizando grading a la caseta B</t>
  </si>
  <si>
    <t>Grs</t>
  </si>
  <si>
    <t>El dia de mañana realizaremos grading a estas aves</t>
  </si>
  <si>
    <t>Corra</t>
  </si>
  <si>
    <t>Semana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</si>
</sst>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491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69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10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</cellXfs>
  <cellStyles count="491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Porcentaje" xfId="3" builtinId="5"/>
    <cellStyle name="Porcentaje 2" xfId="7" xr:uid="{00000000-0005-0000-0000-0000DB010000}"/>
    <cellStyle name="Porcentaje 3" xfId="8" xr:uid="{00000000-0005-0000-0000-0000DC010000}"/>
    <cellStyle name="Porcentaje 3 2" xfId="14" xr:uid="{00000000-0005-0000-0000-0000DD010000}"/>
    <cellStyle name="Porcentaje 4" xfId="484" xr:uid="{00000000-0005-0000-0000-0000DE010000}"/>
    <cellStyle name="Porcentaje 4 2" xfId="486" xr:uid="{00000000-0005-0000-0000-0000DF010000}"/>
    <cellStyle name="Porcentaje 5" xfId="485" xr:uid="{00000000-0005-0000-0000-0000E0010000}"/>
    <cellStyle name="Porcentaje 6" xfId="487" xr:uid="{00000000-0005-0000-0000-0000E1010000}"/>
    <cellStyle name="Porcentaje 7" xfId="488" xr:uid="{00000000-0005-0000-0000-0000E2010000}"/>
    <cellStyle name="Porcentaje 8" xfId="489" xr:uid="{00000000-0005-0000-0000-0000E3010000}"/>
    <cellStyle name="Porcentaje 9" xfId="490" xr:uid="{00000000-0005-0000-0000-0000E4010000}"/>
    <cellStyle name="Porcentual 2" xfId="4" xr:uid="{00000000-0005-0000-0000-0000E5010000}"/>
    <cellStyle name="Porcentual 2 2" xfId="11" xr:uid="{00000000-0005-0000-0000-0000E6010000}"/>
    <cellStyle name="Porcentual 3" xfId="5" xr:uid="{00000000-0005-0000-0000-0000E7010000}"/>
    <cellStyle name="Porcentual 3 2" xfId="12" xr:uid="{00000000-0005-0000-0000-0000E8010000}"/>
    <cellStyle name="Porcentual 4" xfId="6" xr:uid="{00000000-0005-0000-0000-0000E9010000}"/>
    <cellStyle name="Porcentual 4 2" xfId="13" xr:uid="{00000000-0005-0000-0000-0000EA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359" t="s">
        <v>18</v>
      </c>
      <c r="C4" s="360"/>
      <c r="D4" s="360"/>
      <c r="E4" s="360"/>
      <c r="F4" s="360"/>
      <c r="G4" s="360"/>
      <c r="H4" s="360"/>
      <c r="I4" s="360"/>
      <c r="J4" s="361"/>
      <c r="K4" s="359" t="s">
        <v>21</v>
      </c>
      <c r="L4" s="360"/>
      <c r="M4" s="360"/>
      <c r="N4" s="360"/>
      <c r="O4" s="360"/>
      <c r="P4" s="360"/>
      <c r="Q4" s="360"/>
      <c r="R4" s="360"/>
      <c r="S4" s="360"/>
      <c r="T4" s="361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359" t="s">
        <v>23</v>
      </c>
      <c r="C17" s="360"/>
      <c r="D17" s="360"/>
      <c r="E17" s="360"/>
      <c r="F17" s="361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J72"/>
  <sheetViews>
    <sheetView showGridLines="0" topLeftCell="A40" zoomScale="75" zoomScaleNormal="75" workbookViewId="0">
      <selection activeCell="F71" sqref="F71"/>
    </sheetView>
  </sheetViews>
  <sheetFormatPr baseColWidth="10" defaultColWidth="19.85546875" defaultRowHeight="12.75" x14ac:dyDescent="0.2"/>
  <cols>
    <col min="1" max="1" width="16.85546875" style="293" customWidth="1"/>
    <col min="2" max="2" width="11.28515625" style="293" customWidth="1"/>
    <col min="3" max="6" width="9.7109375" style="293" customWidth="1"/>
    <col min="7" max="7" width="9.28515625" style="293" bestFit="1" customWidth="1"/>
    <col min="8" max="8" width="10.7109375" style="293" customWidth="1"/>
    <col min="9" max="10" width="9.28515625" style="293" customWidth="1"/>
    <col min="11" max="11" width="9.85546875" style="293" customWidth="1"/>
    <col min="12" max="12" width="9.7109375" style="293" bestFit="1" customWidth="1"/>
    <col min="13" max="13" width="10.42578125" style="293" customWidth="1"/>
    <col min="14" max="16" width="11" style="293" customWidth="1"/>
    <col min="17" max="16384" width="19.8554687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37.5</v>
      </c>
    </row>
    <row r="3" spans="1:7" x14ac:dyDescent="0.2">
      <c r="A3" s="293" t="s">
        <v>7</v>
      </c>
      <c r="B3" s="293">
        <v>85</v>
      </c>
    </row>
    <row r="4" spans="1:7" x14ac:dyDescent="0.2">
      <c r="A4" s="293" t="s">
        <v>60</v>
      </c>
      <c r="B4" s="293">
        <v>3358</v>
      </c>
    </row>
    <row r="6" spans="1:7" x14ac:dyDescent="0.2">
      <c r="A6" s="248" t="s">
        <v>61</v>
      </c>
      <c r="B6" s="241">
        <v>37.5</v>
      </c>
      <c r="C6" s="241">
        <v>37.5</v>
      </c>
      <c r="D6" s="241">
        <v>37.5</v>
      </c>
      <c r="E6" s="241">
        <v>37.5</v>
      </c>
      <c r="F6" s="241">
        <v>37.5</v>
      </c>
      <c r="G6" s="241">
        <v>37.5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64" t="s">
        <v>53</v>
      </c>
      <c r="C9" s="365"/>
      <c r="D9" s="365"/>
      <c r="E9" s="365"/>
      <c r="F9" s="366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167.3235294117647</v>
      </c>
      <c r="C12" s="338">
        <v>162.12857142857143</v>
      </c>
      <c r="D12" s="338">
        <v>172.41538461538462</v>
      </c>
      <c r="E12" s="338">
        <v>161.14705882352942</v>
      </c>
      <c r="F12" s="338">
        <v>169.06060606060606</v>
      </c>
      <c r="G12" s="266">
        <v>166.32047477744808</v>
      </c>
    </row>
    <row r="13" spans="1:7" x14ac:dyDescent="0.2">
      <c r="A13" s="226" t="s">
        <v>7</v>
      </c>
      <c r="B13" s="339">
        <v>66.17647058823529</v>
      </c>
      <c r="C13" s="340">
        <v>72.857142857142861</v>
      </c>
      <c r="D13" s="341">
        <v>84.615384615384613</v>
      </c>
      <c r="E13" s="341">
        <v>83.82352941176471</v>
      </c>
      <c r="F13" s="341">
        <v>71.212121212121218</v>
      </c>
      <c r="G13" s="342">
        <v>75.370919881305639</v>
      </c>
    </row>
    <row r="14" spans="1:7" x14ac:dyDescent="0.2">
      <c r="A14" s="226" t="s">
        <v>8</v>
      </c>
      <c r="B14" s="271">
        <v>9.2810187921122653E-2</v>
      </c>
      <c r="C14" s="272">
        <v>8.5871060506796396E-2</v>
      </c>
      <c r="D14" s="343">
        <v>7.0058066539904679E-2</v>
      </c>
      <c r="E14" s="343">
        <v>7.0651717845635134E-2</v>
      </c>
      <c r="F14" s="343">
        <v>8.6154286029276647E-2</v>
      </c>
      <c r="G14" s="344">
        <v>8.5592364532894219E-2</v>
      </c>
    </row>
    <row r="15" spans="1:7" x14ac:dyDescent="0.2">
      <c r="A15" s="310" t="s">
        <v>1</v>
      </c>
      <c r="B15" s="275">
        <f t="shared" ref="B15:G15" si="0">B12/B11*100-100</f>
        <v>19.516806722689068</v>
      </c>
      <c r="C15" s="276">
        <f t="shared" si="0"/>
        <v>15.806122448979593</v>
      </c>
      <c r="D15" s="276">
        <f t="shared" si="0"/>
        <v>23.153846153846175</v>
      </c>
      <c r="E15" s="276">
        <f t="shared" si="0"/>
        <v>15.105042016806735</v>
      </c>
      <c r="F15" s="276">
        <f t="shared" ref="F15" si="1">F12/F11*100-100</f>
        <v>20.757575757575751</v>
      </c>
      <c r="G15" s="278">
        <f t="shared" si="0"/>
        <v>18.800339126748639</v>
      </c>
    </row>
    <row r="16" spans="1:7" ht="13.5" thickBot="1" x14ac:dyDescent="0.25">
      <c r="A16" s="226" t="s">
        <v>27</v>
      </c>
      <c r="B16" s="280">
        <f>B12-B6</f>
        <v>129.8235294117647</v>
      </c>
      <c r="C16" s="281">
        <f t="shared" ref="C16:G16" si="2">C12-C6</f>
        <v>124.62857142857143</v>
      </c>
      <c r="D16" s="281">
        <f t="shared" si="2"/>
        <v>134.91538461538462</v>
      </c>
      <c r="E16" s="281">
        <f t="shared" si="2"/>
        <v>123.64705882352942</v>
      </c>
      <c r="F16" s="281">
        <f t="shared" ref="F16" si="3">F12-F6</f>
        <v>131.56060606060606</v>
      </c>
      <c r="G16" s="283">
        <f t="shared" si="2"/>
        <v>128.82047477744808</v>
      </c>
    </row>
    <row r="17" spans="1:10" x14ac:dyDescent="0.2">
      <c r="A17" s="324" t="s">
        <v>52</v>
      </c>
      <c r="B17" s="285">
        <v>659</v>
      </c>
      <c r="C17" s="286">
        <v>649</v>
      </c>
      <c r="D17" s="286">
        <v>647</v>
      </c>
      <c r="E17" s="286">
        <v>654</v>
      </c>
      <c r="F17" s="345">
        <v>654</v>
      </c>
      <c r="G17" s="346">
        <f>SUM(B17:F17)</f>
        <v>3263</v>
      </c>
      <c r="H17" s="293" t="s">
        <v>56</v>
      </c>
      <c r="I17" s="347">
        <f>B4-G17</f>
        <v>95</v>
      </c>
      <c r="J17" s="348">
        <f>I17/B4</f>
        <v>2.8290649195949969E-2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30.08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64" t="s">
        <v>53</v>
      </c>
      <c r="C22" s="365"/>
      <c r="D22" s="365"/>
      <c r="E22" s="365"/>
      <c r="F22" s="366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474.48275862068965</v>
      </c>
      <c r="C25" s="338">
        <v>479.55223880597015</v>
      </c>
      <c r="D25" s="338">
        <v>478.26086956521738</v>
      </c>
      <c r="E25" s="338">
        <v>478.69565217391306</v>
      </c>
      <c r="F25" s="338">
        <v>466.81818181818181</v>
      </c>
      <c r="G25" s="266">
        <v>475.55865921787711</v>
      </c>
    </row>
    <row r="26" spans="1:10" s="351" customFormat="1" x14ac:dyDescent="0.2">
      <c r="A26" s="226" t="s">
        <v>7</v>
      </c>
      <c r="B26" s="339">
        <v>79.310344827586206</v>
      </c>
      <c r="C26" s="340">
        <v>73.134328358208961</v>
      </c>
      <c r="D26" s="341">
        <v>71.014492753623188</v>
      </c>
      <c r="E26" s="341">
        <v>73.913043478260875</v>
      </c>
      <c r="F26" s="341">
        <v>80.303030303030297</v>
      </c>
      <c r="G26" s="342">
        <v>79.608938547486034</v>
      </c>
    </row>
    <row r="27" spans="1:10" s="351" customFormat="1" x14ac:dyDescent="0.2">
      <c r="A27" s="226" t="s">
        <v>8</v>
      </c>
      <c r="B27" s="271">
        <v>8.2697825789443319E-2</v>
      </c>
      <c r="C27" s="272">
        <v>8.0515634499757543E-2</v>
      </c>
      <c r="D27" s="343">
        <v>8.3557274858734987E-2</v>
      </c>
      <c r="E27" s="343">
        <v>7.7750897580500328E-2</v>
      </c>
      <c r="F27" s="343">
        <v>7.4127824747466153E-2</v>
      </c>
      <c r="G27" s="344">
        <v>8.0605200461180207E-2</v>
      </c>
    </row>
    <row r="28" spans="1:10" s="351" customFormat="1" x14ac:dyDescent="0.2">
      <c r="A28" s="310" t="s">
        <v>1</v>
      </c>
      <c r="B28" s="275">
        <f t="shared" ref="B28:G28" si="4">B25/B24*100-100</f>
        <v>58.160919540229884</v>
      </c>
      <c r="C28" s="276">
        <f t="shared" si="4"/>
        <v>59.850746268656707</v>
      </c>
      <c r="D28" s="276">
        <f t="shared" si="4"/>
        <v>59.420289855072468</v>
      </c>
      <c r="E28" s="276">
        <f t="shared" si="4"/>
        <v>59.565217391304373</v>
      </c>
      <c r="F28" s="276">
        <f t="shared" si="4"/>
        <v>55.606060606060623</v>
      </c>
      <c r="G28" s="278">
        <f t="shared" si="4"/>
        <v>58.519553072625712</v>
      </c>
    </row>
    <row r="29" spans="1:10" s="351" customFormat="1" ht="13.5" thickBot="1" x14ac:dyDescent="0.25">
      <c r="A29" s="226" t="s">
        <v>27</v>
      </c>
      <c r="B29" s="280">
        <f>B25-B12</f>
        <v>307.15922920892496</v>
      </c>
      <c r="C29" s="281">
        <f t="shared" ref="C29:G29" si="5">C25-C12</f>
        <v>317.42366737739871</v>
      </c>
      <c r="D29" s="281">
        <f t="shared" si="5"/>
        <v>305.84548494983278</v>
      </c>
      <c r="E29" s="281">
        <f t="shared" si="5"/>
        <v>317.54859335038361</v>
      </c>
      <c r="F29" s="281">
        <f t="shared" si="5"/>
        <v>297.75757575757575</v>
      </c>
      <c r="G29" s="283">
        <f t="shared" si="5"/>
        <v>309.238184440429</v>
      </c>
    </row>
    <row r="30" spans="1:10" s="351" customFormat="1" x14ac:dyDescent="0.2">
      <c r="A30" s="324" t="s">
        <v>52</v>
      </c>
      <c r="B30" s="285">
        <v>657</v>
      </c>
      <c r="C30" s="286">
        <v>643</v>
      </c>
      <c r="D30" s="286">
        <v>637</v>
      </c>
      <c r="E30" s="286">
        <v>648</v>
      </c>
      <c r="F30" s="345">
        <v>649</v>
      </c>
      <c r="G30" s="346">
        <f>SUM(B30:F30)</f>
        <v>3234</v>
      </c>
      <c r="H30" s="351" t="s">
        <v>56</v>
      </c>
      <c r="I30" s="347">
        <f>G17-G30</f>
        <v>29</v>
      </c>
      <c r="J30" s="348">
        <f>I30/G17</f>
        <v>8.8875268158136681E-3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65.319999999999993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35.239999999999995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64" t="s">
        <v>53</v>
      </c>
      <c r="C35" s="365"/>
      <c r="D35" s="365"/>
      <c r="E35" s="365"/>
      <c r="F35" s="366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939.31034482758616</v>
      </c>
      <c r="C38" s="338"/>
      <c r="D38" s="338"/>
      <c r="E38" s="338"/>
      <c r="F38" s="338"/>
      <c r="G38" s="266">
        <v>939.31034482758616</v>
      </c>
    </row>
    <row r="39" spans="1:10" s="352" customFormat="1" x14ac:dyDescent="0.2">
      <c r="A39" s="226" t="s">
        <v>7</v>
      </c>
      <c r="B39" s="339">
        <v>84.674329501915707</v>
      </c>
      <c r="C39" s="340"/>
      <c r="D39" s="341"/>
      <c r="E39" s="341"/>
      <c r="F39" s="341"/>
      <c r="G39" s="342">
        <v>84.674329501915707</v>
      </c>
    </row>
    <row r="40" spans="1:10" s="352" customFormat="1" x14ac:dyDescent="0.2">
      <c r="A40" s="226" t="s">
        <v>8</v>
      </c>
      <c r="B40" s="271">
        <v>7.0176498406353219E-2</v>
      </c>
      <c r="C40" s="272"/>
      <c r="D40" s="343"/>
      <c r="E40" s="343"/>
      <c r="F40" s="343"/>
      <c r="G40" s="344">
        <v>7.0176498406353219E-2</v>
      </c>
    </row>
    <row r="41" spans="1:10" s="352" customFormat="1" x14ac:dyDescent="0.2">
      <c r="A41" s="310" t="s">
        <v>1</v>
      </c>
      <c r="B41" s="275">
        <f t="shared" ref="B41:G41" si="7">B38/B37*100-100</f>
        <v>91.695988740323685</v>
      </c>
      <c r="C41" s="276"/>
      <c r="D41" s="276"/>
      <c r="E41" s="276"/>
      <c r="F41" s="276"/>
      <c r="G41" s="278">
        <f t="shared" si="7"/>
        <v>91.695988740323685</v>
      </c>
    </row>
    <row r="42" spans="1:10" s="352" customFormat="1" ht="13.5" thickBot="1" x14ac:dyDescent="0.25">
      <c r="A42" s="226" t="s">
        <v>27</v>
      </c>
      <c r="B42" s="280">
        <f>B38-G25</f>
        <v>463.75168560970906</v>
      </c>
      <c r="C42" s="281"/>
      <c r="D42" s="281"/>
      <c r="E42" s="281"/>
      <c r="F42" s="281"/>
      <c r="G42" s="283">
        <f t="shared" ref="G42" si="8">G38-G25</f>
        <v>463.75168560970906</v>
      </c>
    </row>
    <row r="43" spans="1:10" s="352" customFormat="1" x14ac:dyDescent="0.2">
      <c r="A43" s="324" t="s">
        <v>52</v>
      </c>
      <c r="B43" s="285">
        <v>3221</v>
      </c>
      <c r="C43" s="286"/>
      <c r="D43" s="286"/>
      <c r="E43" s="286"/>
      <c r="F43" s="345"/>
      <c r="G43" s="346">
        <f>SUM(B43:F43)</f>
        <v>3221</v>
      </c>
      <c r="H43" s="352" t="s">
        <v>56</v>
      </c>
      <c r="I43" s="347">
        <f>G30-G43</f>
        <v>13</v>
      </c>
      <c r="J43" s="348">
        <f>I43/G30</f>
        <v>4.0197897340754482E-3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95.21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29.89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64" t="s">
        <v>53</v>
      </c>
      <c r="C48" s="365"/>
      <c r="D48" s="365"/>
      <c r="E48" s="365"/>
      <c r="F48" s="366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1501.6129032258063</v>
      </c>
      <c r="C51" s="338"/>
      <c r="D51" s="338"/>
      <c r="E51" s="338"/>
      <c r="F51" s="338"/>
      <c r="G51" s="266">
        <v>1501.6129032258063</v>
      </c>
    </row>
    <row r="52" spans="1:10" s="354" customFormat="1" x14ac:dyDescent="0.2">
      <c r="A52" s="226" t="s">
        <v>7</v>
      </c>
      <c r="B52" s="339">
        <v>77.822580645161295</v>
      </c>
      <c r="C52" s="340"/>
      <c r="D52" s="341"/>
      <c r="E52" s="341"/>
      <c r="F52" s="341"/>
      <c r="G52" s="342">
        <v>77.822580645161295</v>
      </c>
    </row>
    <row r="53" spans="1:10" s="354" customFormat="1" x14ac:dyDescent="0.2">
      <c r="A53" s="226" t="s">
        <v>8</v>
      </c>
      <c r="B53" s="271">
        <v>8.6179749926777571E-2</v>
      </c>
      <c r="C53" s="272"/>
      <c r="D53" s="343"/>
      <c r="E53" s="343"/>
      <c r="F53" s="343"/>
      <c r="G53" s="344">
        <v>8.6179749926777571E-2</v>
      </c>
    </row>
    <row r="54" spans="1:10" s="354" customFormat="1" x14ac:dyDescent="0.2">
      <c r="A54" s="310" t="s">
        <v>1</v>
      </c>
      <c r="B54" s="275">
        <f t="shared" ref="B54" si="9">B51/B50*100-100</f>
        <v>117.62505843852264</v>
      </c>
      <c r="C54" s="276"/>
      <c r="D54" s="276"/>
      <c r="E54" s="276"/>
      <c r="F54" s="276"/>
      <c r="G54" s="278">
        <f t="shared" ref="G54" si="10">G51/G50*100-100</f>
        <v>117.62505843852264</v>
      </c>
    </row>
    <row r="55" spans="1:10" s="354" customFormat="1" ht="13.5" thickBot="1" x14ac:dyDescent="0.25">
      <c r="A55" s="226" t="s">
        <v>27</v>
      </c>
      <c r="B55" s="280">
        <f>B51-B38</f>
        <v>562.30255839822019</v>
      </c>
      <c r="C55" s="281"/>
      <c r="D55" s="281"/>
      <c r="E55" s="281"/>
      <c r="F55" s="281"/>
      <c r="G55" s="283">
        <f t="shared" ref="G55" si="11">G51-G38</f>
        <v>562.30255839822019</v>
      </c>
    </row>
    <row r="56" spans="1:10" s="354" customFormat="1" x14ac:dyDescent="0.2">
      <c r="A56" s="324" t="s">
        <v>52</v>
      </c>
      <c r="B56" s="285">
        <v>3202</v>
      </c>
      <c r="C56" s="286"/>
      <c r="D56" s="286"/>
      <c r="E56" s="286"/>
      <c r="F56" s="345"/>
      <c r="G56" s="346">
        <f>SUM(B56:F56)</f>
        <v>3202</v>
      </c>
      <c r="H56" s="354" t="s">
        <v>56</v>
      </c>
      <c r="I56" s="347">
        <f>G43-G56</f>
        <v>19</v>
      </c>
      <c r="J56" s="348">
        <f>I56/G43</f>
        <v>5.8987891959018934E-3</v>
      </c>
    </row>
    <row r="57" spans="1:10" s="354" customFormat="1" x14ac:dyDescent="0.2">
      <c r="A57" s="324" t="s">
        <v>28</v>
      </c>
      <c r="B57" s="231">
        <v>84</v>
      </c>
      <c r="C57" s="294">
        <v>84</v>
      </c>
      <c r="D57" s="294">
        <v>84</v>
      </c>
      <c r="E57" s="294">
        <v>84</v>
      </c>
      <c r="F57" s="294"/>
      <c r="G57" s="235"/>
      <c r="H57" s="354" t="s">
        <v>57</v>
      </c>
      <c r="I57" s="354">
        <v>120.48</v>
      </c>
    </row>
    <row r="58" spans="1:10" s="354" customFormat="1" ht="13.5" thickBot="1" x14ac:dyDescent="0.25">
      <c r="A58" s="327" t="s">
        <v>26</v>
      </c>
      <c r="B58" s="229">
        <f>B57-B44</f>
        <v>-36</v>
      </c>
      <c r="C58" s="230"/>
      <c r="D58" s="230"/>
      <c r="E58" s="230"/>
      <c r="F58" s="230"/>
      <c r="G58" s="236"/>
      <c r="H58" s="354" t="s">
        <v>26</v>
      </c>
      <c r="I58" s="227">
        <f>I57-I44</f>
        <v>25.27000000000001</v>
      </c>
    </row>
    <row r="59" spans="1:10" s="358" customFormat="1" x14ac:dyDescent="0.2">
      <c r="A59" s="248"/>
      <c r="B59" s="227"/>
      <c r="C59" s="227"/>
      <c r="D59" s="227"/>
      <c r="E59" s="227"/>
      <c r="F59" s="227"/>
      <c r="G59" s="227"/>
      <c r="I59" s="227"/>
    </row>
    <row r="61" spans="1:10" ht="13.5" thickBot="1" x14ac:dyDescent="0.25">
      <c r="B61" s="241">
        <v>1501.6129032258063</v>
      </c>
      <c r="C61" s="241">
        <v>1501.6129032258063</v>
      </c>
      <c r="D61" s="241">
        <v>1501.6129032258063</v>
      </c>
      <c r="E61" s="241">
        <v>1501.6129032258063</v>
      </c>
      <c r="F61" s="241">
        <v>1501.6129032258063</v>
      </c>
      <c r="G61" s="241">
        <v>1501.6129032258063</v>
      </c>
    </row>
    <row r="62" spans="1:10" s="355" customFormat="1" ht="13.5" thickBot="1" x14ac:dyDescent="0.25">
      <c r="A62" s="300" t="s">
        <v>73</v>
      </c>
      <c r="B62" s="364" t="s">
        <v>53</v>
      </c>
      <c r="C62" s="365"/>
      <c r="D62" s="365"/>
      <c r="E62" s="365"/>
      <c r="F62" s="366"/>
      <c r="G62" s="329" t="s">
        <v>0</v>
      </c>
    </row>
    <row r="63" spans="1:10" s="355" customFormat="1" x14ac:dyDescent="0.2">
      <c r="A63" s="226" t="s">
        <v>2</v>
      </c>
      <c r="B63" s="332">
        <v>1</v>
      </c>
      <c r="C63" s="238">
        <v>2</v>
      </c>
      <c r="D63" s="238">
        <v>3</v>
      </c>
      <c r="E63" s="238">
        <v>4</v>
      </c>
      <c r="F63" s="238">
        <v>5</v>
      </c>
      <c r="G63" s="237"/>
    </row>
    <row r="64" spans="1:10" s="355" customFormat="1" x14ac:dyDescent="0.2">
      <c r="A64" s="307" t="s">
        <v>3</v>
      </c>
      <c r="B64" s="333">
        <v>890</v>
      </c>
      <c r="C64" s="334">
        <v>890</v>
      </c>
      <c r="D64" s="335">
        <v>890</v>
      </c>
      <c r="E64" s="335">
        <v>890</v>
      </c>
      <c r="F64" s="335">
        <v>890</v>
      </c>
      <c r="G64" s="336">
        <v>890</v>
      </c>
    </row>
    <row r="65" spans="1:10" s="355" customFormat="1" x14ac:dyDescent="0.2">
      <c r="A65" s="310" t="s">
        <v>6</v>
      </c>
      <c r="B65" s="337">
        <v>1511.0714285714287</v>
      </c>
      <c r="C65" s="338">
        <v>1573.9024390243903</v>
      </c>
      <c r="D65" s="338">
        <v>1645.5882352941176</v>
      </c>
      <c r="E65" s="338">
        <v>1712.5925925925926</v>
      </c>
      <c r="F65" s="338"/>
      <c r="G65" s="266">
        <v>1607.9230769230769</v>
      </c>
    </row>
    <row r="66" spans="1:10" s="355" customFormat="1" x14ac:dyDescent="0.2">
      <c r="A66" s="226" t="s">
        <v>7</v>
      </c>
      <c r="B66" s="339">
        <v>100</v>
      </c>
      <c r="C66" s="340">
        <v>100</v>
      </c>
      <c r="D66" s="341">
        <v>100</v>
      </c>
      <c r="E66" s="341">
        <v>100</v>
      </c>
      <c r="F66" s="341"/>
      <c r="G66" s="342">
        <v>95.384615384615387</v>
      </c>
    </row>
    <row r="67" spans="1:10" s="355" customFormat="1" x14ac:dyDescent="0.2">
      <c r="A67" s="226" t="s">
        <v>8</v>
      </c>
      <c r="B67" s="271">
        <v>2.2604573342420848E-2</v>
      </c>
      <c r="C67" s="272">
        <v>2.6398063734810146E-2</v>
      </c>
      <c r="D67" s="343">
        <v>1.8885534154837864E-2</v>
      </c>
      <c r="E67" s="343">
        <v>3.286201132998412E-2</v>
      </c>
      <c r="F67" s="343"/>
      <c r="G67" s="344">
        <v>5.1050505214002319E-2</v>
      </c>
    </row>
    <row r="68" spans="1:10" s="355" customFormat="1" x14ac:dyDescent="0.2">
      <c r="A68" s="310" t="s">
        <v>1</v>
      </c>
      <c r="B68" s="275">
        <f t="shared" ref="B68:E68" si="12">B65/B64*100-100</f>
        <v>69.783306581059406</v>
      </c>
      <c r="C68" s="276">
        <f t="shared" si="12"/>
        <v>76.842970676897778</v>
      </c>
      <c r="D68" s="276">
        <f t="shared" si="12"/>
        <v>84.897554527428923</v>
      </c>
      <c r="E68" s="276">
        <f t="shared" si="12"/>
        <v>92.426133999167689</v>
      </c>
      <c r="F68" s="276"/>
      <c r="G68" s="278">
        <f t="shared" ref="G68" si="13">G65/G64*100-100</f>
        <v>80.665514261019865</v>
      </c>
    </row>
    <row r="69" spans="1:10" s="355" customFormat="1" ht="13.5" thickBot="1" x14ac:dyDescent="0.25">
      <c r="A69" s="226" t="s">
        <v>27</v>
      </c>
      <c r="B69" s="280">
        <f>B65-B61</f>
        <v>9.4585253456223199</v>
      </c>
      <c r="C69" s="281">
        <f t="shared" ref="C69:G69" si="14">C65-C61</f>
        <v>72.289535798583984</v>
      </c>
      <c r="D69" s="281">
        <f t="shared" si="14"/>
        <v>143.97533206831122</v>
      </c>
      <c r="E69" s="281">
        <f t="shared" si="14"/>
        <v>210.97968936678626</v>
      </c>
      <c r="F69" s="281">
        <f t="shared" si="14"/>
        <v>-1501.6129032258063</v>
      </c>
      <c r="G69" s="283">
        <f t="shared" si="14"/>
        <v>106.31017369727056</v>
      </c>
    </row>
    <row r="70" spans="1:10" s="355" customFormat="1" x14ac:dyDescent="0.2">
      <c r="A70" s="324" t="s">
        <v>52</v>
      </c>
      <c r="B70" s="285">
        <v>376</v>
      </c>
      <c r="C70" s="286">
        <v>559</v>
      </c>
      <c r="D70" s="286">
        <v>421</v>
      </c>
      <c r="E70" s="286">
        <v>398</v>
      </c>
      <c r="F70" s="345"/>
      <c r="G70" s="346">
        <f>SUM(B70:F70)</f>
        <v>1754</v>
      </c>
      <c r="H70" s="355" t="s">
        <v>56</v>
      </c>
      <c r="I70" s="347">
        <f>G56-G70</f>
        <v>1448</v>
      </c>
      <c r="J70" s="348">
        <f>I70/G56</f>
        <v>0.45221736414740787</v>
      </c>
    </row>
    <row r="71" spans="1:10" s="355" customFormat="1" x14ac:dyDescent="0.2">
      <c r="A71" s="324" t="s">
        <v>28</v>
      </c>
      <c r="B71" s="231">
        <v>65</v>
      </c>
      <c r="C71" s="294">
        <v>65</v>
      </c>
      <c r="D71" s="294">
        <v>65</v>
      </c>
      <c r="E71" s="294">
        <v>65</v>
      </c>
      <c r="F71" s="294"/>
      <c r="G71" s="235"/>
      <c r="H71" s="355" t="s">
        <v>57</v>
      </c>
      <c r="I71" s="355">
        <v>84</v>
      </c>
    </row>
    <row r="72" spans="1:10" s="355" customFormat="1" ht="13.5" thickBot="1" x14ac:dyDescent="0.25">
      <c r="A72" s="327" t="s">
        <v>26</v>
      </c>
      <c r="B72" s="229">
        <f>B71-B57</f>
        <v>-19</v>
      </c>
      <c r="C72" s="230">
        <f t="shared" ref="C72:E72" si="15">C71-C57</f>
        <v>-19</v>
      </c>
      <c r="D72" s="230">
        <f t="shared" si="15"/>
        <v>-19</v>
      </c>
      <c r="E72" s="230">
        <f t="shared" si="15"/>
        <v>-19</v>
      </c>
      <c r="F72" s="230"/>
      <c r="G72" s="236"/>
      <c r="H72" s="355" t="s">
        <v>26</v>
      </c>
      <c r="I72" s="227">
        <f>I71-I57</f>
        <v>-36.480000000000004</v>
      </c>
    </row>
  </sheetData>
  <mergeCells count="5">
    <mergeCell ref="B9:F9"/>
    <mergeCell ref="B22:F22"/>
    <mergeCell ref="B35:F35"/>
    <mergeCell ref="B48:F48"/>
    <mergeCell ref="B62:F6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76"/>
  <sheetViews>
    <sheetView showGridLines="0" topLeftCell="A42" zoomScale="73" zoomScaleNormal="73" workbookViewId="0">
      <selection activeCell="B74" sqref="B74:G74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0.140625" style="293" bestFit="1" customWidth="1"/>
    <col min="8" max="8" width="10.85546875" style="293" customWidth="1"/>
    <col min="9" max="9" width="11.140625" style="293" customWidth="1"/>
    <col min="10" max="10" width="9.5703125" style="293" bestFit="1" customWidth="1"/>
    <col min="11" max="16384" width="11.42578125" style="293"/>
  </cols>
  <sheetData>
    <row r="1" spans="1:11" x14ac:dyDescent="0.2">
      <c r="A1" s="293" t="s">
        <v>58</v>
      </c>
    </row>
    <row r="2" spans="1:11" x14ac:dyDescent="0.2">
      <c r="A2" s="293" t="s">
        <v>59</v>
      </c>
      <c r="B2" s="241">
        <v>41.3</v>
      </c>
    </row>
    <row r="3" spans="1:11" x14ac:dyDescent="0.2">
      <c r="A3" s="293" t="s">
        <v>7</v>
      </c>
      <c r="B3" s="293">
        <v>76</v>
      </c>
    </row>
    <row r="4" spans="1:11" x14ac:dyDescent="0.2">
      <c r="A4" s="293" t="s">
        <v>60</v>
      </c>
      <c r="B4" s="293">
        <v>3754</v>
      </c>
    </row>
    <row r="6" spans="1:11" x14ac:dyDescent="0.2">
      <c r="A6" s="248" t="s">
        <v>61</v>
      </c>
      <c r="B6" s="241">
        <v>41.3</v>
      </c>
      <c r="C6" s="241">
        <v>41.3</v>
      </c>
      <c r="D6" s="241">
        <v>41.3</v>
      </c>
      <c r="E6" s="241">
        <v>41.3</v>
      </c>
      <c r="F6" s="241">
        <v>41.3</v>
      </c>
      <c r="G6" s="241">
        <v>41.3</v>
      </c>
      <c r="H6" s="241">
        <v>41.3</v>
      </c>
    </row>
    <row r="7" spans="1:11" x14ac:dyDescent="0.2">
      <c r="A7" s="248" t="s">
        <v>62</v>
      </c>
      <c r="B7" s="228">
        <v>22</v>
      </c>
      <c r="C7" s="228">
        <v>22</v>
      </c>
      <c r="D7" s="228">
        <v>22</v>
      </c>
      <c r="E7" s="228">
        <v>22</v>
      </c>
      <c r="F7" s="228">
        <v>22</v>
      </c>
      <c r="G7" s="228">
        <v>22</v>
      </c>
      <c r="H7" s="228"/>
    </row>
    <row r="8" spans="1:11" ht="13.5" thickBot="1" x14ac:dyDescent="0.25">
      <c r="A8" s="248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300" t="s">
        <v>49</v>
      </c>
      <c r="B9" s="364" t="s">
        <v>50</v>
      </c>
      <c r="C9" s="365"/>
      <c r="D9" s="365"/>
      <c r="E9" s="365"/>
      <c r="F9" s="365"/>
      <c r="G9" s="366"/>
      <c r="H9" s="328" t="s">
        <v>0</v>
      </c>
      <c r="I9" s="227"/>
    </row>
    <row r="10" spans="1:11" x14ac:dyDescent="0.2">
      <c r="A10" s="226" t="s">
        <v>54</v>
      </c>
      <c r="B10" s="301">
        <v>1</v>
      </c>
      <c r="C10" s="302">
        <v>2</v>
      </c>
      <c r="D10" s="303">
        <v>3</v>
      </c>
      <c r="E10" s="302">
        <v>4</v>
      </c>
      <c r="F10" s="303">
        <v>5</v>
      </c>
      <c r="G10" s="298">
        <v>6</v>
      </c>
      <c r="H10" s="304"/>
      <c r="I10" s="305"/>
    </row>
    <row r="11" spans="1:11" x14ac:dyDescent="0.2">
      <c r="A11" s="226" t="s">
        <v>2</v>
      </c>
      <c r="B11" s="254">
        <v>1</v>
      </c>
      <c r="C11" s="255">
        <v>2</v>
      </c>
      <c r="D11" s="255">
        <v>2</v>
      </c>
      <c r="E11" s="256">
        <v>3</v>
      </c>
      <c r="F11" s="349">
        <v>4</v>
      </c>
      <c r="G11" s="350">
        <v>5</v>
      </c>
      <c r="H11" s="299" t="s">
        <v>0</v>
      </c>
      <c r="I11" s="248"/>
      <c r="J11" s="306"/>
    </row>
    <row r="12" spans="1:11" x14ac:dyDescent="0.2">
      <c r="A12" s="307" t="s">
        <v>3</v>
      </c>
      <c r="B12" s="258">
        <v>150</v>
      </c>
      <c r="C12" s="259">
        <v>150</v>
      </c>
      <c r="D12" s="259">
        <v>150</v>
      </c>
      <c r="E12" s="259">
        <v>151</v>
      </c>
      <c r="F12" s="259">
        <v>151</v>
      </c>
      <c r="G12" s="260">
        <v>150</v>
      </c>
      <c r="H12" s="308">
        <v>150</v>
      </c>
      <c r="I12" s="309"/>
      <c r="J12" s="306"/>
    </row>
    <row r="13" spans="1:11" x14ac:dyDescent="0.2">
      <c r="A13" s="310" t="s">
        <v>6</v>
      </c>
      <c r="B13" s="263">
        <v>119.52</v>
      </c>
      <c r="C13" s="264">
        <v>134.39285714285714</v>
      </c>
      <c r="D13" s="264">
        <v>140.16438356164383</v>
      </c>
      <c r="E13" s="264">
        <v>150.2608695652174</v>
      </c>
      <c r="F13" s="311">
        <v>159.89156626506025</v>
      </c>
      <c r="G13" s="265">
        <v>170.72549019607843</v>
      </c>
      <c r="H13" s="312">
        <v>147.00246913580247</v>
      </c>
      <c r="I13" s="313"/>
      <c r="J13" s="306"/>
    </row>
    <row r="14" spans="1:11" x14ac:dyDescent="0.2">
      <c r="A14" s="226" t="s">
        <v>7</v>
      </c>
      <c r="B14" s="267">
        <v>78</v>
      </c>
      <c r="C14" s="268">
        <v>94.642857142857139</v>
      </c>
      <c r="D14" s="268">
        <v>91.780821917808225</v>
      </c>
      <c r="E14" s="268">
        <v>96.739130434782609</v>
      </c>
      <c r="F14" s="314">
        <v>98.795180722891573</v>
      </c>
      <c r="G14" s="269">
        <v>92.156862745098039</v>
      </c>
      <c r="H14" s="315">
        <v>61.23456790123457</v>
      </c>
      <c r="I14" s="316"/>
      <c r="J14" s="306"/>
    </row>
    <row r="15" spans="1:11" x14ac:dyDescent="0.2">
      <c r="A15" s="226" t="s">
        <v>8</v>
      </c>
      <c r="B15" s="271">
        <v>7.9361032668193415E-2</v>
      </c>
      <c r="C15" s="272">
        <v>5.1276471496339217E-2</v>
      </c>
      <c r="D15" s="272">
        <v>5.7039346457325175E-2</v>
      </c>
      <c r="E15" s="272">
        <v>4.844850933006857E-2</v>
      </c>
      <c r="F15" s="317">
        <v>4.0310718872744941E-2</v>
      </c>
      <c r="G15" s="273">
        <v>5.9350293071276365E-2</v>
      </c>
      <c r="H15" s="318">
        <v>0.11657328671412145</v>
      </c>
      <c r="I15" s="319"/>
      <c r="J15" s="320"/>
      <c r="K15" s="321"/>
    </row>
    <row r="16" spans="1:11" x14ac:dyDescent="0.2">
      <c r="A16" s="310" t="s">
        <v>1</v>
      </c>
      <c r="B16" s="275">
        <f t="shared" ref="B16:H16" si="0">B13/B12*100-100</f>
        <v>-20.320000000000007</v>
      </c>
      <c r="C16" s="276">
        <f t="shared" si="0"/>
        <v>-10.404761904761912</v>
      </c>
      <c r="D16" s="276">
        <f t="shared" si="0"/>
        <v>-6.5570776255707841</v>
      </c>
      <c r="E16" s="276">
        <f t="shared" si="0"/>
        <v>-0.48949035416066522</v>
      </c>
      <c r="F16" s="276">
        <f t="shared" ref="F16" si="1">F13/F12*100-100</f>
        <v>5.8884544801723422</v>
      </c>
      <c r="G16" s="277">
        <f t="shared" si="0"/>
        <v>13.816993464052274</v>
      </c>
      <c r="H16" s="278">
        <f t="shared" si="0"/>
        <v>-1.998353909465024</v>
      </c>
      <c r="I16" s="319"/>
      <c r="J16" s="320"/>
      <c r="K16" s="227"/>
    </row>
    <row r="17" spans="1:11" ht="13.5" thickBot="1" x14ac:dyDescent="0.25">
      <c r="A17" s="226" t="s">
        <v>27</v>
      </c>
      <c r="B17" s="280">
        <f t="shared" ref="B17:H17" si="2">B13-B6</f>
        <v>78.22</v>
      </c>
      <c r="C17" s="281">
        <f t="shared" si="2"/>
        <v>93.092857142857142</v>
      </c>
      <c r="D17" s="281">
        <f t="shared" si="2"/>
        <v>98.864383561643834</v>
      </c>
      <c r="E17" s="281">
        <f t="shared" si="2"/>
        <v>108.96086956521741</v>
      </c>
      <c r="F17" s="281">
        <f t="shared" si="2"/>
        <v>118.59156626506025</v>
      </c>
      <c r="G17" s="282">
        <f t="shared" si="2"/>
        <v>129.42549019607844</v>
      </c>
      <c r="H17" s="322">
        <f t="shared" si="2"/>
        <v>105.70246913580247</v>
      </c>
      <c r="I17" s="323"/>
      <c r="J17" s="320"/>
      <c r="K17" s="227"/>
    </row>
    <row r="18" spans="1:11" x14ac:dyDescent="0.2">
      <c r="A18" s="324" t="s">
        <v>51</v>
      </c>
      <c r="B18" s="285">
        <v>468</v>
      </c>
      <c r="C18" s="286">
        <v>578</v>
      </c>
      <c r="D18" s="286">
        <v>579</v>
      </c>
      <c r="E18" s="286">
        <v>835</v>
      </c>
      <c r="F18" s="286">
        <v>775</v>
      </c>
      <c r="G18" s="287">
        <v>483</v>
      </c>
      <c r="H18" s="288">
        <f>SUM(B18:G18)</f>
        <v>3718</v>
      </c>
      <c r="I18" s="325" t="s">
        <v>56</v>
      </c>
      <c r="J18" s="326">
        <f>B4-H18</f>
        <v>36</v>
      </c>
      <c r="K18" s="290">
        <f>J18/B4</f>
        <v>9.5897709110282364E-3</v>
      </c>
    </row>
    <row r="19" spans="1:11" x14ac:dyDescent="0.2">
      <c r="A19" s="324" t="s">
        <v>28</v>
      </c>
      <c r="B19" s="231">
        <v>30</v>
      </c>
      <c r="C19" s="294">
        <v>29.5</v>
      </c>
      <c r="D19" s="294">
        <v>29</v>
      </c>
      <c r="E19" s="294">
        <v>28</v>
      </c>
      <c r="F19" s="294">
        <v>27.5</v>
      </c>
      <c r="G19" s="232">
        <v>27</v>
      </c>
      <c r="H19" s="235"/>
      <c r="I19" s="227" t="s">
        <v>57</v>
      </c>
      <c r="J19" s="293">
        <v>21.32</v>
      </c>
    </row>
    <row r="20" spans="1:11" ht="13.5" thickBot="1" x14ac:dyDescent="0.25">
      <c r="A20" s="327" t="s">
        <v>26</v>
      </c>
      <c r="B20" s="233">
        <f t="shared" ref="B20:G20" si="3">B19-B7</f>
        <v>8</v>
      </c>
      <c r="C20" s="234">
        <f t="shared" si="3"/>
        <v>7.5</v>
      </c>
      <c r="D20" s="234">
        <f t="shared" si="3"/>
        <v>7</v>
      </c>
      <c r="E20" s="234">
        <f t="shared" si="3"/>
        <v>6</v>
      </c>
      <c r="F20" s="234">
        <f t="shared" si="3"/>
        <v>5.5</v>
      </c>
      <c r="G20" s="240">
        <f t="shared" si="3"/>
        <v>5</v>
      </c>
      <c r="H20" s="236"/>
      <c r="I20" s="293" t="s">
        <v>26</v>
      </c>
    </row>
    <row r="22" spans="1:11" ht="13.5" thickBot="1" x14ac:dyDescent="0.25"/>
    <row r="23" spans="1:11" s="351" customFormat="1" ht="13.5" thickBot="1" x14ac:dyDescent="0.25">
      <c r="A23" s="300" t="s">
        <v>63</v>
      </c>
      <c r="B23" s="364" t="s">
        <v>50</v>
      </c>
      <c r="C23" s="365"/>
      <c r="D23" s="365"/>
      <c r="E23" s="365"/>
      <c r="F23" s="365"/>
      <c r="G23" s="366"/>
      <c r="H23" s="328" t="s">
        <v>0</v>
      </c>
      <c r="I23" s="227"/>
    </row>
    <row r="24" spans="1:11" s="351" customFormat="1" x14ac:dyDescent="0.2">
      <c r="A24" s="226" t="s">
        <v>54</v>
      </c>
      <c r="B24" s="301">
        <v>1</v>
      </c>
      <c r="C24" s="302">
        <v>2</v>
      </c>
      <c r="D24" s="303">
        <v>3</v>
      </c>
      <c r="E24" s="302">
        <v>4</v>
      </c>
      <c r="F24" s="303">
        <v>5</v>
      </c>
      <c r="G24" s="298">
        <v>6</v>
      </c>
      <c r="H24" s="304"/>
      <c r="I24" s="305"/>
    </row>
    <row r="25" spans="1:11" s="351" customFormat="1" x14ac:dyDescent="0.2">
      <c r="A25" s="226" t="s">
        <v>2</v>
      </c>
      <c r="B25" s="254">
        <v>1</v>
      </c>
      <c r="C25" s="255">
        <v>2</v>
      </c>
      <c r="D25" s="255">
        <v>2</v>
      </c>
      <c r="E25" s="256">
        <v>3</v>
      </c>
      <c r="F25" s="349">
        <v>4</v>
      </c>
      <c r="G25" s="350">
        <v>5</v>
      </c>
      <c r="H25" s="299" t="s">
        <v>0</v>
      </c>
      <c r="I25" s="248"/>
      <c r="J25" s="306"/>
    </row>
    <row r="26" spans="1:11" s="351" customFormat="1" x14ac:dyDescent="0.2">
      <c r="A26" s="307" t="s">
        <v>3</v>
      </c>
      <c r="B26" s="258">
        <v>260</v>
      </c>
      <c r="C26" s="259">
        <v>260</v>
      </c>
      <c r="D26" s="259">
        <v>260</v>
      </c>
      <c r="E26" s="259">
        <v>260</v>
      </c>
      <c r="F26" s="259">
        <v>260</v>
      </c>
      <c r="G26" s="260">
        <v>260</v>
      </c>
      <c r="H26" s="308">
        <v>260</v>
      </c>
      <c r="I26" s="309"/>
      <c r="J26" s="306"/>
    </row>
    <row r="27" spans="1:11" s="351" customFormat="1" x14ac:dyDescent="0.2">
      <c r="A27" s="310" t="s">
        <v>6</v>
      </c>
      <c r="B27" s="263">
        <v>257.44186046511629</v>
      </c>
      <c r="C27" s="264">
        <v>269.28571428571428</v>
      </c>
      <c r="D27" s="264">
        <v>265.43859649122805</v>
      </c>
      <c r="E27" s="264">
        <v>266.70731707317071</v>
      </c>
      <c r="F27" s="311">
        <v>271.23287671232879</v>
      </c>
      <c r="G27" s="265">
        <v>282.44897959183675</v>
      </c>
      <c r="H27" s="312">
        <v>268.86111111111109</v>
      </c>
      <c r="I27" s="313"/>
      <c r="J27" s="306"/>
    </row>
    <row r="28" spans="1:11" s="351" customFormat="1" x14ac:dyDescent="0.2">
      <c r="A28" s="226" t="s">
        <v>7</v>
      </c>
      <c r="B28" s="267">
        <v>74.418604651162795</v>
      </c>
      <c r="C28" s="268">
        <v>89.285714285714292</v>
      </c>
      <c r="D28" s="268">
        <v>82.456140350877192</v>
      </c>
      <c r="E28" s="268">
        <v>86.58536585365853</v>
      </c>
      <c r="F28" s="314">
        <v>95.890410958904113</v>
      </c>
      <c r="G28" s="269">
        <v>85.714285714285708</v>
      </c>
      <c r="H28" s="315">
        <v>80.277777777777771</v>
      </c>
      <c r="I28" s="316"/>
      <c r="J28" s="306"/>
    </row>
    <row r="29" spans="1:11" s="351" customFormat="1" x14ac:dyDescent="0.2">
      <c r="A29" s="226" t="s">
        <v>8</v>
      </c>
      <c r="B29" s="271">
        <v>9.3695373999561238E-2</v>
      </c>
      <c r="C29" s="272">
        <v>5.6080568996992118E-2</v>
      </c>
      <c r="D29" s="272">
        <v>8.3519201580601499E-2</v>
      </c>
      <c r="E29" s="272">
        <v>7.2914828368833604E-2</v>
      </c>
      <c r="F29" s="317">
        <v>4.7641015528380529E-2</v>
      </c>
      <c r="G29" s="273">
        <v>7.5539479992399267E-2</v>
      </c>
      <c r="H29" s="318">
        <v>7.5269354868527844E-2</v>
      </c>
      <c r="I29" s="319"/>
      <c r="J29" s="320"/>
      <c r="K29" s="321"/>
    </row>
    <row r="30" spans="1:11" s="351" customFormat="1" x14ac:dyDescent="0.2">
      <c r="A30" s="310" t="s">
        <v>1</v>
      </c>
      <c r="B30" s="275">
        <f t="shared" ref="B30:H30" si="4">B27/B26*100-100</f>
        <v>-0.98389982110911944</v>
      </c>
      <c r="C30" s="276">
        <f t="shared" si="4"/>
        <v>3.5714285714285552</v>
      </c>
      <c r="D30" s="276">
        <f t="shared" si="4"/>
        <v>2.0917678812415659</v>
      </c>
      <c r="E30" s="276">
        <f t="shared" si="4"/>
        <v>2.5797373358348921</v>
      </c>
      <c r="F30" s="276">
        <f t="shared" si="4"/>
        <v>4.3203371970495397</v>
      </c>
      <c r="G30" s="277">
        <f t="shared" si="4"/>
        <v>8.6342229199372014</v>
      </c>
      <c r="H30" s="278">
        <f t="shared" si="4"/>
        <v>3.4081196581196451</v>
      </c>
      <c r="I30" s="319"/>
      <c r="J30" s="320"/>
      <c r="K30" s="227"/>
    </row>
    <row r="31" spans="1:11" s="351" customFormat="1" ht="13.5" thickBot="1" x14ac:dyDescent="0.25">
      <c r="A31" s="226" t="s">
        <v>27</v>
      </c>
      <c r="B31" s="280">
        <f>B27-B13</f>
        <v>137.92186046511631</v>
      </c>
      <c r="C31" s="281">
        <f t="shared" ref="C31:H31" si="5">C27-C13</f>
        <v>134.89285714285714</v>
      </c>
      <c r="D31" s="281">
        <f t="shared" si="5"/>
        <v>125.27421292958422</v>
      </c>
      <c r="E31" s="281">
        <f t="shared" si="5"/>
        <v>116.44644750795331</v>
      </c>
      <c r="F31" s="281">
        <f t="shared" si="5"/>
        <v>111.34131044726854</v>
      </c>
      <c r="G31" s="282">
        <f t="shared" si="5"/>
        <v>111.72348939575832</v>
      </c>
      <c r="H31" s="322">
        <f t="shared" si="5"/>
        <v>121.85864197530861</v>
      </c>
      <c r="I31" s="323"/>
      <c r="J31" s="320"/>
      <c r="K31" s="227"/>
    </row>
    <row r="32" spans="1:11" s="351" customFormat="1" x14ac:dyDescent="0.2">
      <c r="A32" s="324" t="s">
        <v>51</v>
      </c>
      <c r="B32" s="285">
        <v>459</v>
      </c>
      <c r="C32" s="286">
        <v>577</v>
      </c>
      <c r="D32" s="286">
        <v>577</v>
      </c>
      <c r="E32" s="286">
        <v>834</v>
      </c>
      <c r="F32" s="286">
        <v>773</v>
      </c>
      <c r="G32" s="287">
        <v>482</v>
      </c>
      <c r="H32" s="288">
        <f>SUM(B32:G32)</f>
        <v>3702</v>
      </c>
      <c r="I32" s="325" t="s">
        <v>56</v>
      </c>
      <c r="J32" s="326">
        <f>H18-H32</f>
        <v>16</v>
      </c>
      <c r="K32" s="290">
        <f>J32/H18</f>
        <v>4.3033889187735338E-3</v>
      </c>
    </row>
    <row r="33" spans="1:11" s="351" customFormat="1" x14ac:dyDescent="0.2">
      <c r="A33" s="324" t="s">
        <v>28</v>
      </c>
      <c r="B33" s="231">
        <v>34.5</v>
      </c>
      <c r="C33" s="294">
        <v>34</v>
      </c>
      <c r="D33" s="294">
        <v>33.5</v>
      </c>
      <c r="E33" s="294">
        <v>32.5</v>
      </c>
      <c r="F33" s="294">
        <v>32</v>
      </c>
      <c r="G33" s="232">
        <v>31.5</v>
      </c>
      <c r="H33" s="235"/>
      <c r="I33" s="227" t="s">
        <v>57</v>
      </c>
      <c r="J33" s="351">
        <v>28.54</v>
      </c>
    </row>
    <row r="34" spans="1:11" s="351" customFormat="1" ht="13.5" thickBot="1" x14ac:dyDescent="0.25">
      <c r="A34" s="327" t="s">
        <v>26</v>
      </c>
      <c r="B34" s="233">
        <f>B33-B19</f>
        <v>4.5</v>
      </c>
      <c r="C34" s="234">
        <f t="shared" ref="C34:G34" si="6">C33-C19</f>
        <v>4.5</v>
      </c>
      <c r="D34" s="234">
        <f t="shared" si="6"/>
        <v>4.5</v>
      </c>
      <c r="E34" s="234">
        <f t="shared" si="6"/>
        <v>4.5</v>
      </c>
      <c r="F34" s="234">
        <f t="shared" si="6"/>
        <v>4.5</v>
      </c>
      <c r="G34" s="240">
        <f t="shared" si="6"/>
        <v>4.5</v>
      </c>
      <c r="H34" s="236"/>
      <c r="I34" s="351" t="s">
        <v>26</v>
      </c>
      <c r="J34" s="227">
        <f>J33-J19</f>
        <v>7.2199999999999989</v>
      </c>
    </row>
    <row r="35" spans="1:11" x14ac:dyDescent="0.2">
      <c r="B35" s="293">
        <v>34.5</v>
      </c>
      <c r="D35" s="293">
        <v>33.5</v>
      </c>
    </row>
    <row r="36" spans="1:11" ht="13.5" thickBot="1" x14ac:dyDescent="0.25"/>
    <row r="37" spans="1:11" s="352" customFormat="1" ht="13.5" thickBot="1" x14ac:dyDescent="0.25">
      <c r="A37" s="300" t="s">
        <v>64</v>
      </c>
      <c r="B37" s="364" t="s">
        <v>50</v>
      </c>
      <c r="C37" s="365"/>
      <c r="D37" s="365"/>
      <c r="E37" s="365"/>
      <c r="F37" s="365"/>
      <c r="G37" s="366"/>
      <c r="H37" s="328" t="s">
        <v>0</v>
      </c>
      <c r="I37" s="227"/>
    </row>
    <row r="38" spans="1:11" s="352" customFormat="1" x14ac:dyDescent="0.2">
      <c r="A38" s="226" t="s">
        <v>54</v>
      </c>
      <c r="B38" s="301">
        <v>1</v>
      </c>
      <c r="C38" s="302">
        <v>2</v>
      </c>
      <c r="D38" s="303">
        <v>3</v>
      </c>
      <c r="E38" s="302">
        <v>4</v>
      </c>
      <c r="F38" s="303">
        <v>5</v>
      </c>
      <c r="G38" s="298">
        <v>6</v>
      </c>
      <c r="H38" s="304"/>
      <c r="I38" s="305"/>
    </row>
    <row r="39" spans="1:11" s="352" customFormat="1" x14ac:dyDescent="0.2">
      <c r="A39" s="226" t="s">
        <v>2</v>
      </c>
      <c r="B39" s="254">
        <v>1</v>
      </c>
      <c r="C39" s="255">
        <v>2</v>
      </c>
      <c r="D39" s="255">
        <v>2</v>
      </c>
      <c r="E39" s="256">
        <v>3</v>
      </c>
      <c r="F39" s="349">
        <v>4</v>
      </c>
      <c r="G39" s="350">
        <v>5</v>
      </c>
      <c r="H39" s="299" t="s">
        <v>0</v>
      </c>
      <c r="I39" s="248"/>
      <c r="J39" s="306"/>
    </row>
    <row r="40" spans="1:11" s="352" customFormat="1" x14ac:dyDescent="0.2">
      <c r="A40" s="307" t="s">
        <v>3</v>
      </c>
      <c r="B40" s="258">
        <v>410</v>
      </c>
      <c r="C40" s="259">
        <v>410</v>
      </c>
      <c r="D40" s="259">
        <v>410</v>
      </c>
      <c r="E40" s="259">
        <v>410</v>
      </c>
      <c r="F40" s="259">
        <v>410</v>
      </c>
      <c r="G40" s="260">
        <v>410</v>
      </c>
      <c r="H40" s="308">
        <v>410</v>
      </c>
      <c r="I40" s="309"/>
      <c r="J40" s="306"/>
    </row>
    <row r="41" spans="1:11" s="352" customFormat="1" x14ac:dyDescent="0.2">
      <c r="A41" s="310" t="s">
        <v>6</v>
      </c>
      <c r="B41" s="263">
        <v>380.30303030303031</v>
      </c>
      <c r="C41" s="264">
        <v>405.11111111111109</v>
      </c>
      <c r="D41" s="264">
        <v>387.04545454545456</v>
      </c>
      <c r="E41" s="264">
        <v>423.96825396825398</v>
      </c>
      <c r="F41" s="311">
        <v>408.4375</v>
      </c>
      <c r="G41" s="265">
        <v>461.38888888888891</v>
      </c>
      <c r="H41" s="312">
        <v>411.4736842105263</v>
      </c>
      <c r="I41" s="313"/>
      <c r="J41" s="306"/>
    </row>
    <row r="42" spans="1:11" s="352" customFormat="1" x14ac:dyDescent="0.2">
      <c r="A42" s="226" t="s">
        <v>7</v>
      </c>
      <c r="B42" s="267">
        <v>81.818181818181813</v>
      </c>
      <c r="C42" s="268">
        <v>84.444444444444443</v>
      </c>
      <c r="D42" s="268">
        <v>90.909090909090907</v>
      </c>
      <c r="E42" s="268">
        <v>88.888888888888886</v>
      </c>
      <c r="F42" s="314">
        <v>82.8125</v>
      </c>
      <c r="G42" s="269">
        <v>86.111111111111114</v>
      </c>
      <c r="H42" s="315">
        <v>73.333333333333329</v>
      </c>
      <c r="I42" s="316"/>
      <c r="J42" s="306"/>
    </row>
    <row r="43" spans="1:11" s="352" customFormat="1" x14ac:dyDescent="0.2">
      <c r="A43" s="226" t="s">
        <v>8</v>
      </c>
      <c r="B43" s="271">
        <v>6.6484940382480207E-2</v>
      </c>
      <c r="C43" s="272">
        <v>7.641547989659335E-2</v>
      </c>
      <c r="D43" s="272">
        <v>6.0737504716675966E-2</v>
      </c>
      <c r="E43" s="272">
        <v>5.816219206051651E-2</v>
      </c>
      <c r="F43" s="317">
        <v>6.68016780911488E-2</v>
      </c>
      <c r="G43" s="273">
        <v>6.5650729627573831E-2</v>
      </c>
      <c r="H43" s="318">
        <v>8.7303203621556705E-2</v>
      </c>
      <c r="I43" s="319"/>
      <c r="J43" s="320"/>
      <c r="K43" s="321"/>
    </row>
    <row r="44" spans="1:11" s="352" customFormat="1" x14ac:dyDescent="0.2">
      <c r="A44" s="310" t="s">
        <v>1</v>
      </c>
      <c r="B44" s="275">
        <f t="shared" ref="B44:H44" si="7">B41/B40*100-100</f>
        <v>-7.2431633407243083</v>
      </c>
      <c r="C44" s="276">
        <f t="shared" si="7"/>
        <v>-1.1924119241192557</v>
      </c>
      <c r="D44" s="276">
        <f t="shared" si="7"/>
        <v>-5.5986696230598625</v>
      </c>
      <c r="E44" s="276">
        <f t="shared" si="7"/>
        <v>3.4068912117692634</v>
      </c>
      <c r="F44" s="276">
        <f t="shared" si="7"/>
        <v>-0.38109756097560421</v>
      </c>
      <c r="G44" s="277">
        <f t="shared" si="7"/>
        <v>12.53387533875339</v>
      </c>
      <c r="H44" s="278">
        <f t="shared" si="7"/>
        <v>0.35943517329910435</v>
      </c>
      <c r="I44" s="319"/>
      <c r="J44" s="320"/>
      <c r="K44" s="227"/>
    </row>
    <row r="45" spans="1:11" s="352" customFormat="1" ht="13.5" thickBot="1" x14ac:dyDescent="0.25">
      <c r="A45" s="226" t="s">
        <v>27</v>
      </c>
      <c r="B45" s="280">
        <f>B41-B27</f>
        <v>122.86116983791402</v>
      </c>
      <c r="C45" s="281">
        <f t="shared" ref="C45:H45" si="8">C41-C27</f>
        <v>135.82539682539681</v>
      </c>
      <c r="D45" s="281">
        <f t="shared" si="8"/>
        <v>121.60685805422651</v>
      </c>
      <c r="E45" s="281">
        <f t="shared" si="8"/>
        <v>157.26093689508326</v>
      </c>
      <c r="F45" s="281">
        <f t="shared" si="8"/>
        <v>137.20462328767121</v>
      </c>
      <c r="G45" s="282">
        <f t="shared" si="8"/>
        <v>178.93990929705217</v>
      </c>
      <c r="H45" s="322">
        <f t="shared" si="8"/>
        <v>142.61257309941521</v>
      </c>
      <c r="I45" s="323"/>
      <c r="J45" s="320"/>
      <c r="K45" s="227"/>
    </row>
    <row r="46" spans="1:11" s="352" customFormat="1" x14ac:dyDescent="0.2">
      <c r="A46" s="324" t="s">
        <v>51</v>
      </c>
      <c r="B46" s="285">
        <v>456</v>
      </c>
      <c r="C46" s="286">
        <v>575</v>
      </c>
      <c r="D46" s="286">
        <v>574</v>
      </c>
      <c r="E46" s="286">
        <v>834</v>
      </c>
      <c r="F46" s="286">
        <v>773</v>
      </c>
      <c r="G46" s="287">
        <v>482</v>
      </c>
      <c r="H46" s="288">
        <f>SUM(B46:G46)</f>
        <v>3694</v>
      </c>
      <c r="I46" s="325" t="s">
        <v>56</v>
      </c>
      <c r="J46" s="326">
        <f>H32-H46</f>
        <v>8</v>
      </c>
      <c r="K46" s="290">
        <f>J46/H32</f>
        <v>2.1609940572663426E-3</v>
      </c>
    </row>
    <row r="47" spans="1:11" s="352" customFormat="1" x14ac:dyDescent="0.2">
      <c r="A47" s="324" t="s">
        <v>28</v>
      </c>
      <c r="B47" s="231">
        <v>39</v>
      </c>
      <c r="C47" s="294">
        <v>38.5</v>
      </c>
      <c r="D47" s="294">
        <v>38</v>
      </c>
      <c r="E47" s="294">
        <v>36.5</v>
      </c>
      <c r="F47" s="294">
        <v>36.5</v>
      </c>
      <c r="G47" s="232">
        <v>35.5</v>
      </c>
      <c r="H47" s="235"/>
      <c r="I47" s="227" t="s">
        <v>57</v>
      </c>
      <c r="J47" s="352">
        <v>33.119999999999997</v>
      </c>
    </row>
    <row r="48" spans="1:11" s="352" customFormat="1" ht="13.5" thickBot="1" x14ac:dyDescent="0.25">
      <c r="A48" s="327" t="s">
        <v>26</v>
      </c>
      <c r="B48" s="233">
        <f>B47-B33</f>
        <v>4.5</v>
      </c>
      <c r="C48" s="234">
        <f t="shared" ref="C48:G48" si="9">C47-C33</f>
        <v>4.5</v>
      </c>
      <c r="D48" s="234">
        <f t="shared" si="9"/>
        <v>4.5</v>
      </c>
      <c r="E48" s="234">
        <f t="shared" si="9"/>
        <v>4</v>
      </c>
      <c r="F48" s="234">
        <f t="shared" si="9"/>
        <v>4.5</v>
      </c>
      <c r="G48" s="240">
        <f t="shared" si="9"/>
        <v>4</v>
      </c>
      <c r="H48" s="236"/>
      <c r="I48" s="352" t="s">
        <v>26</v>
      </c>
      <c r="J48" s="227">
        <f>J47-J33</f>
        <v>4.5799999999999983</v>
      </c>
    </row>
    <row r="49" spans="1:13" x14ac:dyDescent="0.2">
      <c r="B49" s="293">
        <v>39</v>
      </c>
      <c r="C49" s="293">
        <v>38.5</v>
      </c>
      <c r="D49" s="293">
        <v>38</v>
      </c>
      <c r="E49" s="293">
        <v>36.5</v>
      </c>
      <c r="F49" s="293">
        <v>36.5</v>
      </c>
      <c r="G49" s="293">
        <v>35.5</v>
      </c>
    </row>
    <row r="50" spans="1:13" ht="13.5" thickBot="1" x14ac:dyDescent="0.25">
      <c r="C50" s="353"/>
      <c r="D50" s="353"/>
      <c r="E50" s="353"/>
      <c r="F50" s="353"/>
      <c r="G50" s="353" t="s">
        <v>66</v>
      </c>
    </row>
    <row r="51" spans="1:13" s="354" customFormat="1" ht="13.5" thickBot="1" x14ac:dyDescent="0.25">
      <c r="A51" s="300" t="s">
        <v>67</v>
      </c>
      <c r="B51" s="364" t="s">
        <v>50</v>
      </c>
      <c r="C51" s="365"/>
      <c r="D51" s="365"/>
      <c r="E51" s="365"/>
      <c r="F51" s="365"/>
      <c r="G51" s="366"/>
      <c r="H51" s="328" t="s">
        <v>0</v>
      </c>
      <c r="I51" s="227"/>
      <c r="L51" s="354" t="s">
        <v>72</v>
      </c>
      <c r="M51" s="354" t="s">
        <v>70</v>
      </c>
    </row>
    <row r="52" spans="1:13" s="354" customFormat="1" x14ac:dyDescent="0.2">
      <c r="A52" s="226" t="s">
        <v>54</v>
      </c>
      <c r="B52" s="301">
        <v>1</v>
      </c>
      <c r="C52" s="302">
        <v>2</v>
      </c>
      <c r="D52" s="303">
        <v>3</v>
      </c>
      <c r="E52" s="302">
        <v>4</v>
      </c>
      <c r="F52" s="303">
        <v>5</v>
      </c>
      <c r="G52" s="298">
        <v>6</v>
      </c>
      <c r="H52" s="304"/>
      <c r="I52" s="305"/>
      <c r="L52" s="354">
        <v>1</v>
      </c>
      <c r="M52" s="354">
        <v>44.5</v>
      </c>
    </row>
    <row r="53" spans="1:13" s="354" customFormat="1" x14ac:dyDescent="0.2">
      <c r="A53" s="226" t="s">
        <v>2</v>
      </c>
      <c r="B53" s="254">
        <v>1</v>
      </c>
      <c r="C53" s="255">
        <v>2</v>
      </c>
      <c r="D53" s="255">
        <v>2</v>
      </c>
      <c r="E53" s="256">
        <v>3</v>
      </c>
      <c r="F53" s="349">
        <v>4</v>
      </c>
      <c r="G53" s="350">
        <v>5</v>
      </c>
      <c r="H53" s="299" t="s">
        <v>0</v>
      </c>
      <c r="I53" s="248"/>
      <c r="J53" s="306"/>
      <c r="L53" s="354">
        <v>2</v>
      </c>
      <c r="M53" s="354">
        <v>43.5</v>
      </c>
    </row>
    <row r="54" spans="1:13" s="354" customFormat="1" x14ac:dyDescent="0.2">
      <c r="A54" s="307" t="s">
        <v>3</v>
      </c>
      <c r="B54" s="258">
        <v>535</v>
      </c>
      <c r="C54" s="259">
        <v>535</v>
      </c>
      <c r="D54" s="259">
        <v>535</v>
      </c>
      <c r="E54" s="259">
        <v>535</v>
      </c>
      <c r="F54" s="259">
        <v>535</v>
      </c>
      <c r="G54" s="260">
        <v>535</v>
      </c>
      <c r="H54" s="308">
        <v>535</v>
      </c>
      <c r="I54" s="309"/>
      <c r="J54" s="306"/>
      <c r="L54" s="354">
        <v>3</v>
      </c>
      <c r="M54" s="354">
        <v>42</v>
      </c>
    </row>
    <row r="55" spans="1:13" s="354" customFormat="1" x14ac:dyDescent="0.2">
      <c r="A55" s="310" t="s">
        <v>6</v>
      </c>
      <c r="B55" s="263">
        <v>570</v>
      </c>
      <c r="C55" s="264">
        <v>550.71428571428567</v>
      </c>
      <c r="D55" s="264">
        <v>545.75</v>
      </c>
      <c r="E55" s="264">
        <v>560.50847457627117</v>
      </c>
      <c r="F55" s="311">
        <v>546.39344262295083</v>
      </c>
      <c r="G55" s="265">
        <v>570.75</v>
      </c>
      <c r="H55" s="312">
        <v>556.26373626373629</v>
      </c>
      <c r="I55" s="313"/>
      <c r="J55" s="306"/>
      <c r="L55" s="354">
        <v>4</v>
      </c>
      <c r="M55" s="354">
        <v>41</v>
      </c>
    </row>
    <row r="56" spans="1:13" s="354" customFormat="1" x14ac:dyDescent="0.2">
      <c r="A56" s="226" t="s">
        <v>7</v>
      </c>
      <c r="B56" s="267">
        <v>64.516129032258064</v>
      </c>
      <c r="C56" s="268">
        <v>88.095238095238102</v>
      </c>
      <c r="D56" s="268">
        <v>82.5</v>
      </c>
      <c r="E56" s="268">
        <v>69.491525423728817</v>
      </c>
      <c r="F56" s="314">
        <v>93.442622950819668</v>
      </c>
      <c r="G56" s="269">
        <v>85</v>
      </c>
      <c r="H56" s="315">
        <v>78.388278388278394</v>
      </c>
      <c r="I56" s="316"/>
      <c r="J56" s="306"/>
      <c r="L56" s="354">
        <v>5</v>
      </c>
      <c r="M56" s="354">
        <v>40.5</v>
      </c>
    </row>
    <row r="57" spans="1:13" s="354" customFormat="1" x14ac:dyDescent="0.2">
      <c r="A57" s="226" t="s">
        <v>8</v>
      </c>
      <c r="B57" s="271">
        <v>7.883724949150557E-2</v>
      </c>
      <c r="C57" s="272">
        <v>6.9472175049764065E-2</v>
      </c>
      <c r="D57" s="272">
        <v>7.3280747836757462E-2</v>
      </c>
      <c r="E57" s="272">
        <v>8.1818404919874937E-2</v>
      </c>
      <c r="F57" s="317">
        <v>5.4557632621751756E-2</v>
      </c>
      <c r="G57" s="273">
        <v>6.9576298500261799E-2</v>
      </c>
      <c r="H57" s="318">
        <v>7.3503076563801686E-2</v>
      </c>
      <c r="I57" s="319"/>
      <c r="J57" s="320"/>
      <c r="K57" s="321"/>
      <c r="L57" s="354">
        <v>6</v>
      </c>
      <c r="M57" s="354">
        <v>39.5</v>
      </c>
    </row>
    <row r="58" spans="1:13" s="354" customFormat="1" x14ac:dyDescent="0.2">
      <c r="A58" s="310" t="s">
        <v>1</v>
      </c>
      <c r="B58" s="275">
        <f t="shared" ref="B58:H58" si="10">B55/B54*100-100</f>
        <v>6.5420560747663501</v>
      </c>
      <c r="C58" s="276">
        <f t="shared" si="10"/>
        <v>2.9372496662216179</v>
      </c>
      <c r="D58" s="276">
        <f t="shared" si="10"/>
        <v>2.0093457943925159</v>
      </c>
      <c r="E58" s="276">
        <f t="shared" si="10"/>
        <v>4.7679391731348062</v>
      </c>
      <c r="F58" s="276">
        <f t="shared" si="10"/>
        <v>2.129615443542221</v>
      </c>
      <c r="G58" s="277">
        <f t="shared" si="10"/>
        <v>6.6822429906542027</v>
      </c>
      <c r="H58" s="278">
        <f t="shared" si="10"/>
        <v>3.9745301427544462</v>
      </c>
      <c r="I58" s="319"/>
      <c r="J58" s="320"/>
      <c r="K58" s="227"/>
    </row>
    <row r="59" spans="1:13" s="354" customFormat="1" ht="13.5" thickBot="1" x14ac:dyDescent="0.25">
      <c r="A59" s="226" t="s">
        <v>27</v>
      </c>
      <c r="B59" s="280">
        <f>B55-B41</f>
        <v>189.69696969696969</v>
      </c>
      <c r="C59" s="281">
        <f t="shared" ref="C59:H59" si="11">C55-C41</f>
        <v>145.60317460317458</v>
      </c>
      <c r="D59" s="281">
        <f t="shared" si="11"/>
        <v>158.70454545454544</v>
      </c>
      <c r="E59" s="281">
        <f t="shared" si="11"/>
        <v>136.54022060801719</v>
      </c>
      <c r="F59" s="281">
        <f t="shared" si="11"/>
        <v>137.95594262295083</v>
      </c>
      <c r="G59" s="282">
        <f t="shared" si="11"/>
        <v>109.36111111111109</v>
      </c>
      <c r="H59" s="322">
        <f t="shared" si="11"/>
        <v>144.79005205320999</v>
      </c>
      <c r="I59" s="323"/>
      <c r="J59" s="320"/>
      <c r="K59" s="227"/>
    </row>
    <row r="60" spans="1:13" s="354" customFormat="1" x14ac:dyDescent="0.2">
      <c r="A60" s="324" t="s">
        <v>51</v>
      </c>
      <c r="B60" s="285">
        <v>452</v>
      </c>
      <c r="C60" s="286">
        <v>575</v>
      </c>
      <c r="D60" s="286">
        <v>573</v>
      </c>
      <c r="E60" s="286">
        <v>832</v>
      </c>
      <c r="F60" s="286">
        <v>773</v>
      </c>
      <c r="G60" s="287">
        <v>482</v>
      </c>
      <c r="H60" s="288">
        <f>SUM(B60:G60)</f>
        <v>3687</v>
      </c>
      <c r="I60" s="325" t="s">
        <v>56</v>
      </c>
      <c r="J60" s="326">
        <f>H46-H60</f>
        <v>7</v>
      </c>
      <c r="K60" s="290">
        <f>J60/H46</f>
        <v>1.8949648077964266E-3</v>
      </c>
      <c r="L60" s="356" t="s">
        <v>71</v>
      </c>
    </row>
    <row r="61" spans="1:13" s="354" customFormat="1" x14ac:dyDescent="0.2">
      <c r="A61" s="324" t="s">
        <v>28</v>
      </c>
      <c r="B61" s="358">
        <v>44.5</v>
      </c>
      <c r="C61" s="358">
        <v>43.5</v>
      </c>
      <c r="D61" s="358">
        <v>42</v>
      </c>
      <c r="E61" s="358">
        <v>41</v>
      </c>
      <c r="F61" s="358">
        <v>40.5</v>
      </c>
      <c r="G61" s="358">
        <v>39.5</v>
      </c>
      <c r="H61" s="235"/>
      <c r="I61" s="227" t="s">
        <v>57</v>
      </c>
      <c r="J61" s="354">
        <v>37.299999999999997</v>
      </c>
    </row>
    <row r="62" spans="1:13" s="354" customFormat="1" ht="13.5" thickBot="1" x14ac:dyDescent="0.25">
      <c r="A62" s="327" t="s">
        <v>26</v>
      </c>
      <c r="B62" s="233">
        <f>B61-B47</f>
        <v>5.5</v>
      </c>
      <c r="C62" s="234">
        <f t="shared" ref="C62:G62" si="12">C61-C47</f>
        <v>5</v>
      </c>
      <c r="D62" s="234">
        <f t="shared" si="12"/>
        <v>4</v>
      </c>
      <c r="E62" s="234">
        <f t="shared" si="12"/>
        <v>4.5</v>
      </c>
      <c r="F62" s="234">
        <f t="shared" si="12"/>
        <v>4</v>
      </c>
      <c r="G62" s="240">
        <f t="shared" si="12"/>
        <v>4</v>
      </c>
      <c r="H62" s="236"/>
      <c r="I62" s="354" t="s">
        <v>26</v>
      </c>
      <c r="J62" s="227">
        <f>J61-J47</f>
        <v>4.18</v>
      </c>
    </row>
    <row r="64" spans="1:13" s="358" customFormat="1" ht="13.5" thickBot="1" x14ac:dyDescent="0.25"/>
    <row r="65" spans="1:11" ht="13.5" thickBot="1" x14ac:dyDescent="0.25">
      <c r="A65" s="300" t="s">
        <v>73</v>
      </c>
      <c r="B65" s="364" t="s">
        <v>50</v>
      </c>
      <c r="C65" s="365"/>
      <c r="D65" s="365"/>
      <c r="E65" s="365"/>
      <c r="F65" s="365"/>
      <c r="G65" s="366"/>
      <c r="H65" s="328" t="s">
        <v>0</v>
      </c>
      <c r="I65" s="227"/>
      <c r="J65" s="355"/>
      <c r="K65" s="355"/>
    </row>
    <row r="66" spans="1:11" x14ac:dyDescent="0.2">
      <c r="A66" s="226" t="s">
        <v>54</v>
      </c>
      <c r="B66" s="301">
        <v>1</v>
      </c>
      <c r="C66" s="302">
        <v>2</v>
      </c>
      <c r="D66" s="303">
        <v>3</v>
      </c>
      <c r="E66" s="302">
        <v>4</v>
      </c>
      <c r="F66" s="303">
        <v>5</v>
      </c>
      <c r="G66" s="298">
        <v>6</v>
      </c>
      <c r="H66" s="304"/>
      <c r="I66" s="305"/>
      <c r="J66" s="355"/>
      <c r="K66" s="355"/>
    </row>
    <row r="67" spans="1:11" x14ac:dyDescent="0.2">
      <c r="A67" s="226" t="s">
        <v>2</v>
      </c>
      <c r="B67" s="254">
        <v>1</v>
      </c>
      <c r="C67" s="255">
        <v>2</v>
      </c>
      <c r="D67" s="368">
        <v>3</v>
      </c>
      <c r="E67" s="256">
        <v>4</v>
      </c>
      <c r="F67" s="349">
        <v>5</v>
      </c>
      <c r="G67" s="350">
        <v>6</v>
      </c>
      <c r="H67" s="299" t="s">
        <v>0</v>
      </c>
      <c r="I67" s="248"/>
      <c r="J67" s="306"/>
      <c r="K67" s="355"/>
    </row>
    <row r="68" spans="1:11" x14ac:dyDescent="0.2">
      <c r="A68" s="307" t="s">
        <v>3</v>
      </c>
      <c r="B68" s="258">
        <v>660</v>
      </c>
      <c r="C68" s="259">
        <v>660</v>
      </c>
      <c r="D68" s="259">
        <v>660</v>
      </c>
      <c r="E68" s="259">
        <v>660</v>
      </c>
      <c r="F68" s="259">
        <v>660</v>
      </c>
      <c r="G68" s="260">
        <v>660</v>
      </c>
      <c r="H68" s="308">
        <v>660</v>
      </c>
      <c r="I68" s="309"/>
      <c r="J68" s="306"/>
      <c r="K68" s="355"/>
    </row>
    <row r="69" spans="1:11" x14ac:dyDescent="0.2">
      <c r="A69" s="310" t="s">
        <v>6</v>
      </c>
      <c r="B69" s="263">
        <v>598.54999999999995</v>
      </c>
      <c r="C69" s="264">
        <v>610.6</v>
      </c>
      <c r="D69" s="264">
        <v>640.65</v>
      </c>
      <c r="E69" s="264">
        <v>659.55</v>
      </c>
      <c r="F69" s="311">
        <v>669.47</v>
      </c>
      <c r="G69" s="265">
        <v>698.93</v>
      </c>
      <c r="H69" s="312">
        <v>642.29</v>
      </c>
      <c r="I69" s="313"/>
      <c r="J69" s="306"/>
      <c r="K69" s="355"/>
    </row>
    <row r="70" spans="1:11" x14ac:dyDescent="0.2">
      <c r="A70" s="226" t="s">
        <v>7</v>
      </c>
      <c r="B70" s="267">
        <v>96.969696969696969</v>
      </c>
      <c r="C70" s="268">
        <v>96</v>
      </c>
      <c r="D70" s="268">
        <v>98.360655737704917</v>
      </c>
      <c r="E70" s="268">
        <v>96.666666666666671</v>
      </c>
      <c r="F70" s="314">
        <v>93.877551020408163</v>
      </c>
      <c r="G70" s="269">
        <v>92.857142857142861</v>
      </c>
      <c r="H70" s="315">
        <v>83.27402135231317</v>
      </c>
      <c r="I70" s="316"/>
      <c r="J70" s="306"/>
      <c r="K70" s="355"/>
    </row>
    <row r="71" spans="1:11" x14ac:dyDescent="0.2">
      <c r="A71" s="226" t="s">
        <v>8</v>
      </c>
      <c r="B71" s="271">
        <v>4.0928389781445328E-2</v>
      </c>
      <c r="C71" s="272">
        <v>4.6053460051863553E-2</v>
      </c>
      <c r="D71" s="272">
        <v>3.9014530289025039E-2</v>
      </c>
      <c r="E71" s="272">
        <v>4.7317733864947711E-2</v>
      </c>
      <c r="F71" s="317">
        <v>4.5978805661480528E-2</v>
      </c>
      <c r="G71" s="273">
        <v>5.3109240540611273E-2</v>
      </c>
      <c r="H71" s="318">
        <v>7.1285871316424027E-2</v>
      </c>
      <c r="I71" s="319"/>
      <c r="J71" s="320"/>
      <c r="K71" s="321"/>
    </row>
    <row r="72" spans="1:11" x14ac:dyDescent="0.2">
      <c r="A72" s="310" t="s">
        <v>1</v>
      </c>
      <c r="B72" s="275">
        <f t="shared" ref="B72:H72" si="13">B69/B68*100-100</f>
        <v>-9.3106060606060623</v>
      </c>
      <c r="C72" s="276">
        <f t="shared" si="13"/>
        <v>-7.4848484848484844</v>
      </c>
      <c r="D72" s="276">
        <f t="shared" si="13"/>
        <v>-2.931818181818187</v>
      </c>
      <c r="E72" s="276">
        <f t="shared" si="13"/>
        <v>-6.8181818181827225E-2</v>
      </c>
      <c r="F72" s="276">
        <f t="shared" si="13"/>
        <v>1.4348484848484873</v>
      </c>
      <c r="G72" s="277">
        <f t="shared" si="13"/>
        <v>5.8984848484848271</v>
      </c>
      <c r="H72" s="278">
        <f t="shared" si="13"/>
        <v>-2.6833333333333371</v>
      </c>
      <c r="I72" s="319"/>
      <c r="J72" s="320"/>
      <c r="K72" s="227"/>
    </row>
    <row r="73" spans="1:11" ht="13.5" thickBot="1" x14ac:dyDescent="0.25">
      <c r="A73" s="226" t="s">
        <v>27</v>
      </c>
      <c r="B73" s="280">
        <f>B69-B55</f>
        <v>28.549999999999955</v>
      </c>
      <c r="C73" s="281">
        <f>C69-C55</f>
        <v>59.885714285714357</v>
      </c>
      <c r="D73" s="281">
        <f>D69-D55</f>
        <v>94.899999999999977</v>
      </c>
      <c r="E73" s="281">
        <f>E69-E55</f>
        <v>99.041525423728785</v>
      </c>
      <c r="F73" s="281">
        <f>F69-F55</f>
        <v>123.0765573770492</v>
      </c>
      <c r="G73" s="282">
        <f>G69-G55</f>
        <v>128.17999999999995</v>
      </c>
      <c r="H73" s="322">
        <f>H69-H55</f>
        <v>86.026263736263672</v>
      </c>
      <c r="I73" s="323"/>
      <c r="J73" s="320"/>
      <c r="K73" s="227"/>
    </row>
    <row r="74" spans="1:11" x14ac:dyDescent="0.2">
      <c r="A74" s="324" t="s">
        <v>51</v>
      </c>
      <c r="B74" s="285">
        <v>438</v>
      </c>
      <c r="C74" s="286">
        <v>627</v>
      </c>
      <c r="D74" s="286">
        <v>787</v>
      </c>
      <c r="E74" s="286">
        <v>699</v>
      </c>
      <c r="F74" s="286">
        <v>649</v>
      </c>
      <c r="G74" s="287">
        <v>477</v>
      </c>
      <c r="H74" s="288">
        <f>SUM(B74:G74)</f>
        <v>3677</v>
      </c>
      <c r="I74" s="325" t="s">
        <v>56</v>
      </c>
      <c r="J74" s="326">
        <f>H60-H74</f>
        <v>10</v>
      </c>
      <c r="K74" s="290">
        <f>J74/H60</f>
        <v>2.7122321670735015E-3</v>
      </c>
    </row>
    <row r="75" spans="1:11" x14ac:dyDescent="0.2">
      <c r="A75" s="324" t="s">
        <v>28</v>
      </c>
      <c r="B75" s="231">
        <v>48</v>
      </c>
      <c r="C75" s="294">
        <v>47</v>
      </c>
      <c r="D75" s="294">
        <v>45.5</v>
      </c>
      <c r="E75" s="294">
        <v>44.5</v>
      </c>
      <c r="F75" s="294">
        <v>44</v>
      </c>
      <c r="G75" s="232">
        <v>43</v>
      </c>
      <c r="H75" s="235"/>
      <c r="I75" s="227" t="s">
        <v>57</v>
      </c>
      <c r="J75" s="355">
        <v>41.78</v>
      </c>
      <c r="K75" s="355"/>
    </row>
    <row r="76" spans="1:11" ht="13.5" thickBot="1" x14ac:dyDescent="0.25">
      <c r="A76" s="327" t="s">
        <v>26</v>
      </c>
      <c r="B76" s="233">
        <f>B75-B61</f>
        <v>3.5</v>
      </c>
      <c r="C76" s="234">
        <f>C75-C61</f>
        <v>3.5</v>
      </c>
      <c r="D76" s="234">
        <f>D75-D61</f>
        <v>3.5</v>
      </c>
      <c r="E76" s="234">
        <f>E75-E61</f>
        <v>3.5</v>
      </c>
      <c r="F76" s="234">
        <f>F75-F61</f>
        <v>3.5</v>
      </c>
      <c r="G76" s="240">
        <f>G75-G61</f>
        <v>3.5</v>
      </c>
      <c r="H76" s="236"/>
      <c r="I76" s="355" t="s">
        <v>26</v>
      </c>
      <c r="J76" s="227">
        <f>J75-J61</f>
        <v>4.480000000000004</v>
      </c>
      <c r="K76" s="355"/>
    </row>
  </sheetData>
  <mergeCells count="5">
    <mergeCell ref="B9:G9"/>
    <mergeCell ref="B23:G23"/>
    <mergeCell ref="B37:G37"/>
    <mergeCell ref="B51:G51"/>
    <mergeCell ref="B65:G6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J71"/>
  <sheetViews>
    <sheetView showGridLines="0" topLeftCell="A39" zoomScale="75" zoomScaleNormal="75" workbookViewId="0">
      <selection activeCell="F70" sqref="F70"/>
    </sheetView>
  </sheetViews>
  <sheetFormatPr baseColWidth="10" defaultRowHeight="12.75" x14ac:dyDescent="0.2"/>
  <cols>
    <col min="1" max="1" width="16.28515625" style="293" bestFit="1" customWidth="1"/>
    <col min="2" max="6" width="9.7109375" style="293" customWidth="1"/>
    <col min="7" max="7" width="13" style="293" customWidth="1"/>
    <col min="8" max="8" width="11.140625" style="293" customWidth="1"/>
    <col min="9" max="9" width="10.5703125" style="293" customWidth="1"/>
    <col min="10" max="16384" width="11.42578125" style="293"/>
  </cols>
  <sheetData>
    <row r="1" spans="1:7" x14ac:dyDescent="0.2">
      <c r="A1" s="293" t="s">
        <v>58</v>
      </c>
    </row>
    <row r="2" spans="1:7" x14ac:dyDescent="0.2">
      <c r="A2" s="293" t="s">
        <v>59</v>
      </c>
      <c r="B2" s="241">
        <v>42.1</v>
      </c>
    </row>
    <row r="3" spans="1:7" x14ac:dyDescent="0.2">
      <c r="A3" s="293" t="s">
        <v>7</v>
      </c>
      <c r="B3" s="293">
        <v>82</v>
      </c>
    </row>
    <row r="4" spans="1:7" x14ac:dyDescent="0.2">
      <c r="A4" s="293" t="s">
        <v>60</v>
      </c>
      <c r="B4" s="293">
        <v>3355</v>
      </c>
    </row>
    <row r="6" spans="1:7" x14ac:dyDescent="0.2">
      <c r="A6" s="248" t="s">
        <v>61</v>
      </c>
      <c r="B6" s="241">
        <v>39.700000000000003</v>
      </c>
      <c r="C6" s="241">
        <v>39.700000000000003</v>
      </c>
      <c r="D6" s="241">
        <v>39.700000000000003</v>
      </c>
      <c r="E6" s="241">
        <v>39.700000000000003</v>
      </c>
      <c r="F6" s="241">
        <v>39.700000000000003</v>
      </c>
      <c r="G6" s="293">
        <v>39.700000000000003</v>
      </c>
    </row>
    <row r="7" spans="1:7" x14ac:dyDescent="0.2">
      <c r="A7" s="248" t="s">
        <v>62</v>
      </c>
      <c r="B7" s="293">
        <v>30</v>
      </c>
      <c r="C7" s="293">
        <v>30</v>
      </c>
      <c r="D7" s="293">
        <v>30</v>
      </c>
      <c r="E7" s="293">
        <v>30</v>
      </c>
      <c r="F7" s="293">
        <v>30</v>
      </c>
    </row>
    <row r="8" spans="1:7" ht="13.5" thickBot="1" x14ac:dyDescent="0.25">
      <c r="A8" s="248"/>
    </row>
    <row r="9" spans="1:7" ht="13.5" thickBot="1" x14ac:dyDescent="0.25">
      <c r="A9" s="300" t="s">
        <v>49</v>
      </c>
      <c r="B9" s="364" t="s">
        <v>53</v>
      </c>
      <c r="C9" s="365"/>
      <c r="D9" s="365"/>
      <c r="E9" s="365"/>
      <c r="F9" s="366"/>
      <c r="G9" s="329" t="s">
        <v>0</v>
      </c>
    </row>
    <row r="10" spans="1:7" x14ac:dyDescent="0.2">
      <c r="A10" s="226" t="s">
        <v>2</v>
      </c>
      <c r="B10" s="332">
        <v>1</v>
      </c>
      <c r="C10" s="238">
        <v>2</v>
      </c>
      <c r="D10" s="238">
        <v>3</v>
      </c>
      <c r="E10" s="238">
        <v>4</v>
      </c>
      <c r="F10" s="238">
        <v>5</v>
      </c>
      <c r="G10" s="237"/>
    </row>
    <row r="11" spans="1:7" x14ac:dyDescent="0.2">
      <c r="A11" s="307" t="s">
        <v>3</v>
      </c>
      <c r="B11" s="333">
        <v>140</v>
      </c>
      <c r="C11" s="334">
        <v>140</v>
      </c>
      <c r="D11" s="335">
        <v>140</v>
      </c>
      <c r="E11" s="335">
        <v>140</v>
      </c>
      <c r="F11" s="335">
        <v>140</v>
      </c>
      <c r="G11" s="336">
        <v>140</v>
      </c>
    </row>
    <row r="12" spans="1:7" x14ac:dyDescent="0.2">
      <c r="A12" s="310" t="s">
        <v>6</v>
      </c>
      <c r="B12" s="337">
        <v>168.328125</v>
      </c>
      <c r="C12" s="338">
        <v>197.20689655172413</v>
      </c>
      <c r="D12" s="338">
        <v>197.59677419354838</v>
      </c>
      <c r="E12" s="338">
        <v>199.30508474576271</v>
      </c>
      <c r="F12" s="338">
        <v>213.22222222222223</v>
      </c>
      <c r="G12" s="266">
        <v>194.94771241830065</v>
      </c>
    </row>
    <row r="13" spans="1:7" x14ac:dyDescent="0.2">
      <c r="A13" s="226" t="s">
        <v>7</v>
      </c>
      <c r="B13" s="339">
        <v>76.5625</v>
      </c>
      <c r="C13" s="340">
        <v>77.58620689655173</v>
      </c>
      <c r="D13" s="341">
        <v>70.967741935483872</v>
      </c>
      <c r="E13" s="341">
        <v>83.050847457627114</v>
      </c>
      <c r="F13" s="341">
        <v>69.841269841269835</v>
      </c>
      <c r="G13" s="342">
        <v>58.169934640522875</v>
      </c>
    </row>
    <row r="14" spans="1:7" x14ac:dyDescent="0.2">
      <c r="A14" s="226" t="s">
        <v>8</v>
      </c>
      <c r="B14" s="271">
        <v>8.073541365368514E-2</v>
      </c>
      <c r="C14" s="272">
        <v>8.064945162126258E-2</v>
      </c>
      <c r="D14" s="343">
        <v>8.5026585039279151E-2</v>
      </c>
      <c r="E14" s="343">
        <v>6.921145347232828E-2</v>
      </c>
      <c r="F14" s="343">
        <v>8.6451799470063512E-2</v>
      </c>
      <c r="G14" s="344">
        <v>0.11161077442946785</v>
      </c>
    </row>
    <row r="15" spans="1:7" x14ac:dyDescent="0.2">
      <c r="A15" s="310" t="s">
        <v>1</v>
      </c>
      <c r="B15" s="275">
        <f t="shared" ref="B15:G15" si="0">B12/B11*100-100</f>
        <v>20.234375</v>
      </c>
      <c r="C15" s="276">
        <f t="shared" si="0"/>
        <v>40.862068965517238</v>
      </c>
      <c r="D15" s="276">
        <f t="shared" si="0"/>
        <v>41.140552995391687</v>
      </c>
      <c r="E15" s="276">
        <f t="shared" si="0"/>
        <v>42.36077481840195</v>
      </c>
      <c r="F15" s="276">
        <f t="shared" ref="F15" si="1">F12/F11*100-100</f>
        <v>52.301587301587318</v>
      </c>
      <c r="G15" s="278">
        <f t="shared" si="0"/>
        <v>39.248366013071887</v>
      </c>
    </row>
    <row r="16" spans="1:7" ht="13.5" thickBot="1" x14ac:dyDescent="0.25">
      <c r="A16" s="226" t="s">
        <v>27</v>
      </c>
      <c r="B16" s="280">
        <f>B12-B6</f>
        <v>128.62812500000001</v>
      </c>
      <c r="C16" s="281">
        <f t="shared" ref="C16:G16" si="2">C12-C6</f>
        <v>157.50689655172414</v>
      </c>
      <c r="D16" s="281">
        <f t="shared" si="2"/>
        <v>157.89677419354837</v>
      </c>
      <c r="E16" s="281">
        <f t="shared" si="2"/>
        <v>159.60508474576272</v>
      </c>
      <c r="F16" s="281">
        <f t="shared" ref="F16" si="3">F12-F6</f>
        <v>173.52222222222224</v>
      </c>
      <c r="G16" s="283">
        <f t="shared" si="2"/>
        <v>155.24771241830064</v>
      </c>
    </row>
    <row r="17" spans="1:10" x14ac:dyDescent="0.2">
      <c r="A17" s="324" t="s">
        <v>52</v>
      </c>
      <c r="B17" s="285">
        <v>657</v>
      </c>
      <c r="C17" s="286">
        <v>663</v>
      </c>
      <c r="D17" s="286">
        <v>662</v>
      </c>
      <c r="E17" s="286">
        <v>664</v>
      </c>
      <c r="F17" s="345">
        <v>662</v>
      </c>
      <c r="G17" s="346">
        <f>SUM(B17:F17)</f>
        <v>3308</v>
      </c>
      <c r="H17" s="293" t="s">
        <v>56</v>
      </c>
      <c r="I17" s="347">
        <f>B4-G17</f>
        <v>47</v>
      </c>
      <c r="J17" s="348">
        <f>I17/B4</f>
        <v>1.4008941877794338E-2</v>
      </c>
    </row>
    <row r="18" spans="1:10" x14ac:dyDescent="0.2">
      <c r="A18" s="324" t="s">
        <v>28</v>
      </c>
      <c r="B18" s="231">
        <v>65</v>
      </c>
      <c r="C18" s="294">
        <v>65</v>
      </c>
      <c r="D18" s="294">
        <v>65</v>
      </c>
      <c r="E18" s="294">
        <v>65</v>
      </c>
      <c r="F18" s="294">
        <v>65</v>
      </c>
      <c r="G18" s="235"/>
      <c r="H18" s="293" t="s">
        <v>57</v>
      </c>
      <c r="I18" s="293">
        <v>29.94</v>
      </c>
    </row>
    <row r="19" spans="1:10" ht="13.5" thickBot="1" x14ac:dyDescent="0.25">
      <c r="A19" s="327" t="s">
        <v>26</v>
      </c>
      <c r="B19" s="229">
        <f>B18-B7</f>
        <v>35</v>
      </c>
      <c r="C19" s="230">
        <f>C18-C7</f>
        <v>35</v>
      </c>
      <c r="D19" s="230">
        <f>D18-D7</f>
        <v>35</v>
      </c>
      <c r="E19" s="230">
        <f>E18-E7</f>
        <v>35</v>
      </c>
      <c r="F19" s="230">
        <f>F18-F7</f>
        <v>35</v>
      </c>
      <c r="G19" s="236"/>
      <c r="H19" s="293" t="s">
        <v>26</v>
      </c>
    </row>
    <row r="21" spans="1:10" ht="13.5" thickBot="1" x14ac:dyDescent="0.25"/>
    <row r="22" spans="1:10" s="351" customFormat="1" ht="13.5" thickBot="1" x14ac:dyDescent="0.25">
      <c r="A22" s="300" t="s">
        <v>63</v>
      </c>
      <c r="B22" s="364" t="s">
        <v>53</v>
      </c>
      <c r="C22" s="365"/>
      <c r="D22" s="365"/>
      <c r="E22" s="365"/>
      <c r="F22" s="366"/>
      <c r="G22" s="329" t="s">
        <v>0</v>
      </c>
    </row>
    <row r="23" spans="1:10" s="351" customFormat="1" x14ac:dyDescent="0.2">
      <c r="A23" s="226" t="s">
        <v>2</v>
      </c>
      <c r="B23" s="332">
        <v>1</v>
      </c>
      <c r="C23" s="238">
        <v>2</v>
      </c>
      <c r="D23" s="238">
        <v>3</v>
      </c>
      <c r="E23" s="238">
        <v>4</v>
      </c>
      <c r="F23" s="238">
        <v>5</v>
      </c>
      <c r="G23" s="237"/>
    </row>
    <row r="24" spans="1:10" s="351" customFormat="1" x14ac:dyDescent="0.2">
      <c r="A24" s="307" t="s">
        <v>3</v>
      </c>
      <c r="B24" s="333">
        <v>300</v>
      </c>
      <c r="C24" s="334">
        <v>300</v>
      </c>
      <c r="D24" s="335">
        <v>300</v>
      </c>
      <c r="E24" s="335">
        <v>300</v>
      </c>
      <c r="F24" s="335">
        <v>300</v>
      </c>
      <c r="G24" s="336">
        <v>300</v>
      </c>
    </row>
    <row r="25" spans="1:10" s="351" customFormat="1" x14ac:dyDescent="0.2">
      <c r="A25" s="310" t="s">
        <v>6</v>
      </c>
      <c r="B25" s="337">
        <v>492.74193548387098</v>
      </c>
      <c r="C25" s="338">
        <v>516.66666666666663</v>
      </c>
      <c r="D25" s="338">
        <v>553.65079365079362</v>
      </c>
      <c r="E25" s="338">
        <v>540.78125</v>
      </c>
      <c r="F25" s="338">
        <v>547.5</v>
      </c>
      <c r="G25" s="266">
        <v>530.47468354430384</v>
      </c>
    </row>
    <row r="26" spans="1:10" s="351" customFormat="1" x14ac:dyDescent="0.2">
      <c r="A26" s="226" t="s">
        <v>7</v>
      </c>
      <c r="B26" s="339">
        <v>75.806451612903231</v>
      </c>
      <c r="C26" s="340">
        <v>80.952380952380949</v>
      </c>
      <c r="D26" s="341">
        <v>76.19047619047619</v>
      </c>
      <c r="E26" s="341">
        <v>82.8125</v>
      </c>
      <c r="F26" s="341">
        <v>71.875</v>
      </c>
      <c r="G26" s="342">
        <v>75.316455696202539</v>
      </c>
    </row>
    <row r="27" spans="1:10" s="351" customFormat="1" x14ac:dyDescent="0.2">
      <c r="A27" s="226" t="s">
        <v>8</v>
      </c>
      <c r="B27" s="271">
        <v>9.5966422483088926E-2</v>
      </c>
      <c r="C27" s="272">
        <v>7.7265592313860598E-2</v>
      </c>
      <c r="D27" s="343">
        <v>7.8782817846571901E-2</v>
      </c>
      <c r="E27" s="343">
        <v>7.7653353275686496E-2</v>
      </c>
      <c r="F27" s="343">
        <v>8.4997764698567513E-2</v>
      </c>
      <c r="G27" s="344">
        <v>9.3044107157137249E-2</v>
      </c>
    </row>
    <row r="28" spans="1:10" s="351" customFormat="1" x14ac:dyDescent="0.2">
      <c r="A28" s="310" t="s">
        <v>1</v>
      </c>
      <c r="B28" s="275">
        <f t="shared" ref="B28:G28" si="4">B25/B24*100-100</f>
        <v>64.247311827956992</v>
      </c>
      <c r="C28" s="276">
        <f t="shared" si="4"/>
        <v>72.2222222222222</v>
      </c>
      <c r="D28" s="276">
        <f t="shared" si="4"/>
        <v>84.550264550264529</v>
      </c>
      <c r="E28" s="276">
        <f t="shared" si="4"/>
        <v>80.260416666666657</v>
      </c>
      <c r="F28" s="276">
        <f t="shared" si="4"/>
        <v>82.5</v>
      </c>
      <c r="G28" s="278">
        <f t="shared" si="4"/>
        <v>76.824894514767948</v>
      </c>
    </row>
    <row r="29" spans="1:10" s="351" customFormat="1" ht="13.5" thickBot="1" x14ac:dyDescent="0.25">
      <c r="A29" s="226" t="s">
        <v>27</v>
      </c>
      <c r="B29" s="280">
        <f>B25-B12</f>
        <v>324.41381048387098</v>
      </c>
      <c r="C29" s="281">
        <f t="shared" ref="C29:G29" si="5">C25-C12</f>
        <v>319.4597701149425</v>
      </c>
      <c r="D29" s="281">
        <f t="shared" si="5"/>
        <v>356.0540194572452</v>
      </c>
      <c r="E29" s="281">
        <f t="shared" si="5"/>
        <v>341.47616525423729</v>
      </c>
      <c r="F29" s="281">
        <f t="shared" si="5"/>
        <v>334.27777777777777</v>
      </c>
      <c r="G29" s="283">
        <f t="shared" si="5"/>
        <v>335.52697112600322</v>
      </c>
    </row>
    <row r="30" spans="1:10" s="351" customFormat="1" x14ac:dyDescent="0.2">
      <c r="A30" s="324" t="s">
        <v>52</v>
      </c>
      <c r="B30" s="285">
        <v>651</v>
      </c>
      <c r="C30" s="286">
        <v>654</v>
      </c>
      <c r="D30" s="286">
        <v>653</v>
      </c>
      <c r="E30" s="286">
        <v>660</v>
      </c>
      <c r="F30" s="345">
        <v>656</v>
      </c>
      <c r="G30" s="346">
        <f>SUM(B30:F30)</f>
        <v>3274</v>
      </c>
      <c r="H30" s="351" t="s">
        <v>56</v>
      </c>
      <c r="I30" s="347">
        <f>G17-G30</f>
        <v>34</v>
      </c>
      <c r="J30" s="348">
        <f>I30/G17</f>
        <v>1.0278113663845224E-2</v>
      </c>
    </row>
    <row r="31" spans="1:10" s="351" customFormat="1" x14ac:dyDescent="0.2">
      <c r="A31" s="324" t="s">
        <v>28</v>
      </c>
      <c r="B31" s="231">
        <v>95</v>
      </c>
      <c r="C31" s="294">
        <v>95</v>
      </c>
      <c r="D31" s="294">
        <v>95</v>
      </c>
      <c r="E31" s="294">
        <v>95</v>
      </c>
      <c r="F31" s="294">
        <v>95</v>
      </c>
      <c r="G31" s="235"/>
      <c r="H31" s="351" t="s">
        <v>57</v>
      </c>
      <c r="I31" s="351">
        <v>65.5</v>
      </c>
    </row>
    <row r="32" spans="1:10" s="351" customFormat="1" ht="13.5" thickBot="1" x14ac:dyDescent="0.25">
      <c r="A32" s="327" t="s">
        <v>26</v>
      </c>
      <c r="B32" s="229">
        <f>B31-B18</f>
        <v>30</v>
      </c>
      <c r="C32" s="230">
        <f t="shared" ref="C32:F32" si="6">C31-C18</f>
        <v>30</v>
      </c>
      <c r="D32" s="230">
        <f t="shared" si="6"/>
        <v>30</v>
      </c>
      <c r="E32" s="230">
        <f t="shared" si="6"/>
        <v>30</v>
      </c>
      <c r="F32" s="230">
        <f t="shared" si="6"/>
        <v>30</v>
      </c>
      <c r="G32" s="236"/>
      <c r="H32" s="351" t="s">
        <v>26</v>
      </c>
      <c r="I32" s="227">
        <f>I31-I18</f>
        <v>35.56</v>
      </c>
    </row>
    <row r="34" spans="1:10" ht="13.5" thickBot="1" x14ac:dyDescent="0.25"/>
    <row r="35" spans="1:10" s="352" customFormat="1" ht="13.5" thickBot="1" x14ac:dyDescent="0.25">
      <c r="A35" s="300" t="s">
        <v>64</v>
      </c>
      <c r="B35" s="364" t="s">
        <v>53</v>
      </c>
      <c r="C35" s="365"/>
      <c r="D35" s="365"/>
      <c r="E35" s="365"/>
      <c r="F35" s="366"/>
      <c r="G35" s="329" t="s">
        <v>0</v>
      </c>
    </row>
    <row r="36" spans="1:10" s="352" customFormat="1" x14ac:dyDescent="0.2">
      <c r="A36" s="226" t="s">
        <v>2</v>
      </c>
      <c r="B36" s="332">
        <v>1</v>
      </c>
      <c r="C36" s="238">
        <v>2</v>
      </c>
      <c r="D36" s="238">
        <v>3</v>
      </c>
      <c r="E36" s="238">
        <v>4</v>
      </c>
      <c r="F36" s="238">
        <v>5</v>
      </c>
      <c r="G36" s="237"/>
    </row>
    <row r="37" spans="1:10" s="352" customFormat="1" x14ac:dyDescent="0.2">
      <c r="A37" s="307" t="s">
        <v>3</v>
      </c>
      <c r="B37" s="333">
        <v>490</v>
      </c>
      <c r="C37" s="334"/>
      <c r="D37" s="335"/>
      <c r="E37" s="335"/>
      <c r="F37" s="335"/>
      <c r="G37" s="336">
        <v>490</v>
      </c>
    </row>
    <row r="38" spans="1:10" s="352" customFormat="1" x14ac:dyDescent="0.2">
      <c r="A38" s="310" t="s">
        <v>6</v>
      </c>
      <c r="B38" s="337">
        <v>1023.402489626556</v>
      </c>
      <c r="C38" s="338"/>
      <c r="D38" s="338"/>
      <c r="E38" s="338"/>
      <c r="F38" s="338"/>
      <c r="G38" s="266">
        <v>1023.402489626556</v>
      </c>
    </row>
    <row r="39" spans="1:10" s="352" customFormat="1" x14ac:dyDescent="0.2">
      <c r="A39" s="226" t="s">
        <v>7</v>
      </c>
      <c r="B39" s="339">
        <v>76.348547717842322</v>
      </c>
      <c r="C39" s="340"/>
      <c r="D39" s="341"/>
      <c r="E39" s="341"/>
      <c r="F39" s="341"/>
      <c r="G39" s="342">
        <v>76.348547717842322</v>
      </c>
    </row>
    <row r="40" spans="1:10" s="352" customFormat="1" x14ac:dyDescent="0.2">
      <c r="A40" s="226" t="s">
        <v>8</v>
      </c>
      <c r="B40" s="271">
        <v>8.2721342915277107E-2</v>
      </c>
      <c r="C40" s="272"/>
      <c r="D40" s="343"/>
      <c r="E40" s="343"/>
      <c r="F40" s="343"/>
      <c r="G40" s="344">
        <v>8.2721342915277107E-2</v>
      </c>
    </row>
    <row r="41" spans="1:10" s="352" customFormat="1" x14ac:dyDescent="0.2">
      <c r="A41" s="310" t="s">
        <v>1</v>
      </c>
      <c r="B41" s="275">
        <f t="shared" ref="B41:G41" si="7">B38/B37*100-100</f>
        <v>108.85765094419511</v>
      </c>
      <c r="C41" s="276"/>
      <c r="D41" s="276"/>
      <c r="E41" s="276"/>
      <c r="F41" s="276"/>
      <c r="G41" s="278">
        <f t="shared" si="7"/>
        <v>108.85765094419511</v>
      </c>
    </row>
    <row r="42" spans="1:10" s="352" customFormat="1" ht="13.5" thickBot="1" x14ac:dyDescent="0.25">
      <c r="A42" s="226" t="s">
        <v>27</v>
      </c>
      <c r="B42" s="280">
        <f>B38-G25</f>
        <v>492.92780608225212</v>
      </c>
      <c r="C42" s="281"/>
      <c r="D42" s="281"/>
      <c r="E42" s="281"/>
      <c r="F42" s="281"/>
      <c r="G42" s="283">
        <f t="shared" ref="G42" si="8">G38-G25</f>
        <v>492.92780608225212</v>
      </c>
    </row>
    <row r="43" spans="1:10" s="352" customFormat="1" x14ac:dyDescent="0.2">
      <c r="A43" s="324" t="s">
        <v>52</v>
      </c>
      <c r="B43" s="285">
        <v>3247</v>
      </c>
      <c r="C43" s="286"/>
      <c r="D43" s="286"/>
      <c r="E43" s="286"/>
      <c r="F43" s="345"/>
      <c r="G43" s="346">
        <f>SUM(B43:F43)</f>
        <v>3247</v>
      </c>
      <c r="H43" s="352" t="s">
        <v>56</v>
      </c>
      <c r="I43" s="347">
        <f>G30-G43</f>
        <v>27</v>
      </c>
      <c r="J43" s="348">
        <f>I43/G30</f>
        <v>8.2467929138668288E-3</v>
      </c>
    </row>
    <row r="44" spans="1:10" s="352" customFormat="1" x14ac:dyDescent="0.2">
      <c r="A44" s="324" t="s">
        <v>28</v>
      </c>
      <c r="B44" s="231">
        <v>120</v>
      </c>
      <c r="C44" s="294"/>
      <c r="D44" s="294"/>
      <c r="E44" s="294"/>
      <c r="F44" s="294"/>
      <c r="G44" s="235"/>
      <c r="H44" s="352" t="s">
        <v>57</v>
      </c>
      <c r="I44" s="352">
        <v>95.59</v>
      </c>
    </row>
    <row r="45" spans="1:10" s="352" customFormat="1" ht="13.5" thickBot="1" x14ac:dyDescent="0.25">
      <c r="A45" s="327" t="s">
        <v>26</v>
      </c>
      <c r="B45" s="229">
        <f>B44-B31</f>
        <v>25</v>
      </c>
      <c r="C45" s="230"/>
      <c r="D45" s="230"/>
      <c r="E45" s="230"/>
      <c r="F45" s="230"/>
      <c r="G45" s="236"/>
      <c r="H45" s="352" t="s">
        <v>26</v>
      </c>
      <c r="I45" s="227">
        <f>I44-I31</f>
        <v>30.090000000000003</v>
      </c>
    </row>
    <row r="47" spans="1:10" ht="13.5" thickBot="1" x14ac:dyDescent="0.25"/>
    <row r="48" spans="1:10" s="354" customFormat="1" ht="13.5" thickBot="1" x14ac:dyDescent="0.25">
      <c r="A48" s="300" t="s">
        <v>67</v>
      </c>
      <c r="B48" s="364" t="s">
        <v>53</v>
      </c>
      <c r="C48" s="365"/>
      <c r="D48" s="365"/>
      <c r="E48" s="365"/>
      <c r="F48" s="366"/>
      <c r="G48" s="329" t="s">
        <v>0</v>
      </c>
    </row>
    <row r="49" spans="1:10" s="354" customFormat="1" x14ac:dyDescent="0.2">
      <c r="A49" s="226" t="s">
        <v>2</v>
      </c>
      <c r="B49" s="332">
        <v>1</v>
      </c>
      <c r="C49" s="238">
        <v>2</v>
      </c>
      <c r="D49" s="238">
        <v>3</v>
      </c>
      <c r="E49" s="238">
        <v>4</v>
      </c>
      <c r="F49" s="238">
        <v>5</v>
      </c>
      <c r="G49" s="237"/>
    </row>
    <row r="50" spans="1:10" s="354" customFormat="1" x14ac:dyDescent="0.2">
      <c r="A50" s="307" t="s">
        <v>3</v>
      </c>
      <c r="B50" s="333">
        <v>690</v>
      </c>
      <c r="C50" s="334">
        <v>690</v>
      </c>
      <c r="D50" s="335">
        <v>690</v>
      </c>
      <c r="E50" s="335">
        <v>690</v>
      </c>
      <c r="F50" s="335">
        <v>690</v>
      </c>
      <c r="G50" s="336">
        <v>690</v>
      </c>
    </row>
    <row r="51" spans="1:10" s="354" customFormat="1" x14ac:dyDescent="0.2">
      <c r="A51" s="310" t="s">
        <v>6</v>
      </c>
      <c r="B51" s="337">
        <v>1530</v>
      </c>
      <c r="C51" s="338">
        <v>1530</v>
      </c>
      <c r="D51" s="338">
        <v>1530</v>
      </c>
      <c r="E51" s="338"/>
      <c r="F51" s="338"/>
      <c r="G51" s="266">
        <v>1530</v>
      </c>
    </row>
    <row r="52" spans="1:10" s="354" customFormat="1" x14ac:dyDescent="0.2">
      <c r="A52" s="226" t="s">
        <v>7</v>
      </c>
      <c r="B52" s="339">
        <v>84.162895927601809</v>
      </c>
      <c r="C52" s="340"/>
      <c r="D52" s="341"/>
      <c r="E52" s="341"/>
      <c r="F52" s="341"/>
      <c r="G52" s="342">
        <v>84.162895927601809</v>
      </c>
    </row>
    <row r="53" spans="1:10" s="354" customFormat="1" x14ac:dyDescent="0.2">
      <c r="A53" s="226" t="s">
        <v>8</v>
      </c>
      <c r="B53" s="271">
        <v>6.9895533305570773E-2</v>
      </c>
      <c r="C53" s="272"/>
      <c r="D53" s="343"/>
      <c r="E53" s="343"/>
      <c r="F53" s="343"/>
      <c r="G53" s="344">
        <v>6.9895533305570773E-2</v>
      </c>
    </row>
    <row r="54" spans="1:10" s="354" customFormat="1" x14ac:dyDescent="0.2">
      <c r="A54" s="310" t="s">
        <v>1</v>
      </c>
      <c r="B54" s="275">
        <f t="shared" ref="B54" si="9">B51/B50*100-100</f>
        <v>121.73913043478262</v>
      </c>
      <c r="C54" s="276"/>
      <c r="D54" s="276"/>
      <c r="E54" s="276"/>
      <c r="F54" s="276"/>
      <c r="G54" s="278">
        <f t="shared" ref="G54" si="10">G51/G50*100-100</f>
        <v>121.73913043478262</v>
      </c>
    </row>
    <row r="55" spans="1:10" s="354" customFormat="1" ht="13.5" thickBot="1" x14ac:dyDescent="0.25">
      <c r="A55" s="226" t="s">
        <v>27</v>
      </c>
      <c r="B55" s="280">
        <f>B51-B38</f>
        <v>506.59751037344404</v>
      </c>
      <c r="C55" s="281"/>
      <c r="D55" s="281"/>
      <c r="E55" s="281"/>
      <c r="F55" s="281"/>
      <c r="G55" s="283">
        <f>G51-G38</f>
        <v>506.59751037344404</v>
      </c>
    </row>
    <row r="56" spans="1:10" s="354" customFormat="1" x14ac:dyDescent="0.2">
      <c r="A56" s="324" t="s">
        <v>52</v>
      </c>
      <c r="B56" s="285">
        <v>3216</v>
      </c>
      <c r="C56" s="286"/>
      <c r="D56" s="286"/>
      <c r="E56" s="286"/>
      <c r="F56" s="345"/>
      <c r="G56" s="346">
        <f>SUM(B56:F56)</f>
        <v>3216</v>
      </c>
      <c r="H56" s="354" t="s">
        <v>56</v>
      </c>
      <c r="I56" s="347">
        <f>G43-G56</f>
        <v>31</v>
      </c>
      <c r="J56" s="348">
        <f>I56/G43</f>
        <v>9.5472744071450569E-3</v>
      </c>
    </row>
    <row r="57" spans="1:10" s="354" customFormat="1" x14ac:dyDescent="0.2">
      <c r="A57" s="324" t="s">
        <v>28</v>
      </c>
      <c r="B57" s="231">
        <v>81.5</v>
      </c>
      <c r="C57" s="294">
        <v>81.5</v>
      </c>
      <c r="D57" s="294">
        <v>81.5</v>
      </c>
      <c r="E57" s="294"/>
      <c r="F57" s="294"/>
      <c r="G57" s="235"/>
      <c r="H57" s="354" t="s">
        <v>57</v>
      </c>
      <c r="I57" s="354">
        <v>120.99</v>
      </c>
    </row>
    <row r="58" spans="1:10" s="354" customFormat="1" ht="13.5" thickBot="1" x14ac:dyDescent="0.25">
      <c r="A58" s="327" t="s">
        <v>26</v>
      </c>
      <c r="B58" s="229">
        <f>B57-B44</f>
        <v>-38.5</v>
      </c>
      <c r="C58" s="230"/>
      <c r="D58" s="230"/>
      <c r="E58" s="230"/>
      <c r="F58" s="230"/>
      <c r="G58" s="236"/>
      <c r="H58" s="354" t="s">
        <v>26</v>
      </c>
      <c r="I58" s="227">
        <f>I57-I44</f>
        <v>25.399999999999991</v>
      </c>
    </row>
    <row r="60" spans="1:10" ht="13.5" thickBot="1" x14ac:dyDescent="0.25"/>
    <row r="61" spans="1:10" s="355" customFormat="1" ht="13.5" thickBot="1" x14ac:dyDescent="0.25">
      <c r="A61" s="300" t="s">
        <v>73</v>
      </c>
      <c r="B61" s="364" t="s">
        <v>53</v>
      </c>
      <c r="C61" s="365"/>
      <c r="D61" s="365"/>
      <c r="E61" s="365"/>
      <c r="F61" s="366"/>
      <c r="G61" s="329" t="s">
        <v>0</v>
      </c>
    </row>
    <row r="62" spans="1:10" s="355" customFormat="1" x14ac:dyDescent="0.2">
      <c r="A62" s="226" t="s">
        <v>2</v>
      </c>
      <c r="B62" s="332">
        <v>1</v>
      </c>
      <c r="C62" s="238">
        <v>2</v>
      </c>
      <c r="D62" s="238">
        <v>3</v>
      </c>
      <c r="E62" s="238">
        <v>4</v>
      </c>
      <c r="F62" s="238">
        <v>5</v>
      </c>
      <c r="G62" s="237"/>
    </row>
    <row r="63" spans="1:10" s="355" customFormat="1" x14ac:dyDescent="0.2">
      <c r="A63" s="307" t="s">
        <v>3</v>
      </c>
      <c r="B63" s="333">
        <v>890</v>
      </c>
      <c r="C63" s="334">
        <v>890</v>
      </c>
      <c r="D63" s="335">
        <v>890</v>
      </c>
      <c r="E63" s="335">
        <v>890</v>
      </c>
      <c r="F63" s="335">
        <v>890</v>
      </c>
      <c r="G63" s="336">
        <v>890</v>
      </c>
    </row>
    <row r="64" spans="1:10" s="355" customFormat="1" x14ac:dyDescent="0.2">
      <c r="A64" s="310" t="s">
        <v>6</v>
      </c>
      <c r="B64" s="337">
        <v>1732</v>
      </c>
      <c r="C64" s="338">
        <v>1805</v>
      </c>
      <c r="D64" s="338">
        <v>1887</v>
      </c>
      <c r="E64" s="338"/>
      <c r="F64" s="338"/>
      <c r="G64" s="266">
        <v>1789.7619047619048</v>
      </c>
    </row>
    <row r="65" spans="1:10" s="355" customFormat="1" x14ac:dyDescent="0.2">
      <c r="A65" s="226" t="s">
        <v>7</v>
      </c>
      <c r="B65" s="339">
        <v>100</v>
      </c>
      <c r="C65" s="340">
        <v>100</v>
      </c>
      <c r="D65" s="341">
        <v>100</v>
      </c>
      <c r="E65" s="341"/>
      <c r="F65" s="341"/>
      <c r="G65" s="342">
        <v>97.61904761904762</v>
      </c>
    </row>
    <row r="66" spans="1:10" s="355" customFormat="1" x14ac:dyDescent="0.2">
      <c r="A66" s="226" t="s">
        <v>8</v>
      </c>
      <c r="B66" s="271">
        <v>2.0461945896846825E-2</v>
      </c>
      <c r="C66" s="272">
        <v>1.5588128362081377E-2</v>
      </c>
      <c r="D66" s="343">
        <v>2.3226928458729333E-2</v>
      </c>
      <c r="E66" s="343"/>
      <c r="F66" s="343"/>
      <c r="G66" s="344">
        <v>4.0244481584835824E-2</v>
      </c>
    </row>
    <row r="67" spans="1:10" s="355" customFormat="1" x14ac:dyDescent="0.2">
      <c r="A67" s="310" t="s">
        <v>1</v>
      </c>
      <c r="B67" s="275">
        <f t="shared" ref="B67:D67" si="11">B64/B63*100-100</f>
        <v>94.606741573033702</v>
      </c>
      <c r="C67" s="276">
        <f t="shared" si="11"/>
        <v>102.80898876404495</v>
      </c>
      <c r="D67" s="276">
        <f t="shared" si="11"/>
        <v>112.02247191011233</v>
      </c>
      <c r="E67" s="276"/>
      <c r="F67" s="276"/>
      <c r="G67" s="278">
        <f t="shared" ref="G67" si="12">G64/G63*100-100</f>
        <v>101.09684323167468</v>
      </c>
    </row>
    <row r="68" spans="1:10" s="355" customFormat="1" ht="13.5" thickBot="1" x14ac:dyDescent="0.25">
      <c r="A68" s="226" t="s">
        <v>27</v>
      </c>
      <c r="B68" s="280">
        <f>B64-B51</f>
        <v>202</v>
      </c>
      <c r="C68" s="281">
        <f t="shared" ref="C68:D68" si="13">C64-C51</f>
        <v>275</v>
      </c>
      <c r="D68" s="281">
        <f t="shared" si="13"/>
        <v>357</v>
      </c>
      <c r="E68" s="281"/>
      <c r="F68" s="281"/>
      <c r="G68" s="283">
        <f>G64-G51</f>
        <v>259.76190476190482</v>
      </c>
    </row>
    <row r="69" spans="1:10" s="355" customFormat="1" x14ac:dyDescent="0.2">
      <c r="A69" s="324" t="s">
        <v>52</v>
      </c>
      <c r="B69" s="285">
        <v>256</v>
      </c>
      <c r="C69" s="286">
        <v>161</v>
      </c>
      <c r="D69" s="286">
        <v>121</v>
      </c>
      <c r="E69" s="286"/>
      <c r="F69" s="345"/>
      <c r="G69" s="346">
        <f>SUM(B69:F69)</f>
        <v>538</v>
      </c>
      <c r="H69" s="355" t="s">
        <v>56</v>
      </c>
      <c r="I69" s="347">
        <f>G56-G69</f>
        <v>2678</v>
      </c>
      <c r="J69" s="348">
        <f>I69/G56</f>
        <v>0.83271144278606968</v>
      </c>
    </row>
    <row r="70" spans="1:10" s="355" customFormat="1" x14ac:dyDescent="0.2">
      <c r="A70" s="324" t="s">
        <v>28</v>
      </c>
      <c r="B70" s="231">
        <v>60</v>
      </c>
      <c r="C70" s="294">
        <v>60</v>
      </c>
      <c r="D70" s="294">
        <v>60</v>
      </c>
      <c r="E70" s="294"/>
      <c r="F70" s="294"/>
      <c r="G70" s="235"/>
      <c r="H70" s="355" t="s">
        <v>57</v>
      </c>
      <c r="I70" s="355">
        <v>81.64</v>
      </c>
    </row>
    <row r="71" spans="1:10" s="355" customFormat="1" ht="13.5" thickBot="1" x14ac:dyDescent="0.25">
      <c r="A71" s="327" t="s">
        <v>26</v>
      </c>
      <c r="B71" s="229">
        <f>B70-B57</f>
        <v>-21.5</v>
      </c>
      <c r="C71" s="230">
        <f t="shared" ref="C71:D71" si="14">C70-C57</f>
        <v>-21.5</v>
      </c>
      <c r="D71" s="230">
        <f t="shared" si="14"/>
        <v>-21.5</v>
      </c>
      <c r="E71" s="230"/>
      <c r="F71" s="230"/>
      <c r="G71" s="236"/>
      <c r="H71" s="355" t="s">
        <v>26</v>
      </c>
      <c r="I71" s="227">
        <f>I70-I57</f>
        <v>-39.349999999999994</v>
      </c>
    </row>
  </sheetData>
  <mergeCells count="5">
    <mergeCell ref="B9:F9"/>
    <mergeCell ref="B22:F22"/>
    <mergeCell ref="B35:F35"/>
    <mergeCell ref="B48:F48"/>
    <mergeCell ref="B61:F6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9" t="s">
        <v>18</v>
      </c>
      <c r="C4" s="360"/>
      <c r="D4" s="360"/>
      <c r="E4" s="360"/>
      <c r="F4" s="360"/>
      <c r="G4" s="360"/>
      <c r="H4" s="360"/>
      <c r="I4" s="360"/>
      <c r="J4" s="361"/>
      <c r="K4" s="359" t="s">
        <v>21</v>
      </c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9" t="s">
        <v>23</v>
      </c>
      <c r="C17" s="360"/>
      <c r="D17" s="360"/>
      <c r="E17" s="360"/>
      <c r="F17" s="36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9" t="s">
        <v>18</v>
      </c>
      <c r="C4" s="360"/>
      <c r="D4" s="360"/>
      <c r="E4" s="360"/>
      <c r="F4" s="360"/>
      <c r="G4" s="360"/>
      <c r="H4" s="360"/>
      <c r="I4" s="360"/>
      <c r="J4" s="361"/>
      <c r="K4" s="359" t="s">
        <v>21</v>
      </c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9" t="s">
        <v>23</v>
      </c>
      <c r="C17" s="360"/>
      <c r="D17" s="360"/>
      <c r="E17" s="360"/>
      <c r="F17" s="36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359" t="s">
        <v>18</v>
      </c>
      <c r="C4" s="360"/>
      <c r="D4" s="360"/>
      <c r="E4" s="360"/>
      <c r="F4" s="360"/>
      <c r="G4" s="360"/>
      <c r="H4" s="360"/>
      <c r="I4" s="360"/>
      <c r="J4" s="361"/>
      <c r="K4" s="359" t="s">
        <v>21</v>
      </c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1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359" t="s">
        <v>23</v>
      </c>
      <c r="C17" s="360"/>
      <c r="D17" s="360"/>
      <c r="E17" s="360"/>
      <c r="F17" s="361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2" t="s">
        <v>42</v>
      </c>
      <c r="B1" s="362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362" t="s">
        <v>42</v>
      </c>
      <c r="B1" s="362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363" t="s">
        <v>42</v>
      </c>
      <c r="B1" s="363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362" t="s">
        <v>42</v>
      </c>
      <c r="B1" s="362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Y79"/>
  <sheetViews>
    <sheetView showGridLines="0" tabSelected="1" topLeftCell="A45" zoomScale="73" zoomScaleNormal="73" workbookViewId="0">
      <selection activeCell="B78" sqref="B78:U78"/>
    </sheetView>
  </sheetViews>
  <sheetFormatPr baseColWidth="10" defaultRowHeight="12.75" x14ac:dyDescent="0.2"/>
  <cols>
    <col min="1" max="1" width="16.28515625" style="239" bestFit="1" customWidth="1"/>
    <col min="2" max="18" width="10.28515625" style="239" customWidth="1"/>
    <col min="19" max="16384" width="11.42578125" style="239"/>
  </cols>
  <sheetData>
    <row r="1" spans="1:21" x14ac:dyDescent="0.2">
      <c r="A1" s="239" t="s">
        <v>58</v>
      </c>
    </row>
    <row r="2" spans="1:21" x14ac:dyDescent="0.2">
      <c r="A2" s="239" t="s">
        <v>59</v>
      </c>
      <c r="B2" s="241">
        <v>37.9</v>
      </c>
      <c r="F2" s="367"/>
      <c r="G2" s="367"/>
      <c r="H2" s="367"/>
      <c r="I2" s="367"/>
    </row>
    <row r="3" spans="1:21" x14ac:dyDescent="0.2">
      <c r="A3" s="239" t="s">
        <v>7</v>
      </c>
      <c r="B3" s="239">
        <v>63.4</v>
      </c>
    </row>
    <row r="4" spans="1:21" x14ac:dyDescent="0.2">
      <c r="A4" s="239" t="s">
        <v>60</v>
      </c>
      <c r="B4" s="239">
        <v>12548</v>
      </c>
    </row>
    <row r="6" spans="1:21" x14ac:dyDescent="0.2">
      <c r="A6" s="248" t="s">
        <v>61</v>
      </c>
      <c r="B6" s="241">
        <v>40.799999999999997</v>
      </c>
      <c r="C6" s="241">
        <v>40.799999999999997</v>
      </c>
      <c r="D6" s="241">
        <v>40.799999999999997</v>
      </c>
      <c r="E6" s="241">
        <v>40.799999999999997</v>
      </c>
      <c r="F6" s="241">
        <v>40.799999999999997</v>
      </c>
      <c r="G6" s="241">
        <v>40.799999999999997</v>
      </c>
      <c r="H6" s="241">
        <v>40.799999999999997</v>
      </c>
      <c r="I6" s="241">
        <v>40.799999999999997</v>
      </c>
      <c r="J6" s="241">
        <v>40.799999999999997</v>
      </c>
      <c r="K6" s="241">
        <v>35.1</v>
      </c>
      <c r="L6" s="241">
        <v>35.1</v>
      </c>
      <c r="M6" s="241">
        <v>35.1</v>
      </c>
      <c r="N6" s="241">
        <v>35.1</v>
      </c>
      <c r="O6" s="241">
        <v>35.1</v>
      </c>
      <c r="P6" s="241">
        <v>35.1</v>
      </c>
      <c r="Q6" s="241">
        <v>35.1</v>
      </c>
      <c r="R6" s="241">
        <v>37.9</v>
      </c>
    </row>
    <row r="7" spans="1:21" x14ac:dyDescent="0.2">
      <c r="A7" s="248" t="s">
        <v>62</v>
      </c>
      <c r="B7" s="295">
        <v>23.5</v>
      </c>
      <c r="C7" s="295">
        <v>23.5</v>
      </c>
      <c r="D7" s="295">
        <v>23.5</v>
      </c>
      <c r="E7" s="295">
        <v>23.5</v>
      </c>
      <c r="F7" s="295">
        <v>23.5</v>
      </c>
      <c r="G7" s="295">
        <v>23.5</v>
      </c>
      <c r="H7" s="295">
        <v>23.5</v>
      </c>
      <c r="I7" s="295">
        <v>23.5</v>
      </c>
      <c r="J7" s="295">
        <v>23.5</v>
      </c>
      <c r="K7" s="239">
        <v>23.5</v>
      </c>
      <c r="L7" s="239">
        <v>23.5</v>
      </c>
      <c r="M7" s="239">
        <v>23.5</v>
      </c>
      <c r="N7" s="239">
        <v>23.5</v>
      </c>
      <c r="O7" s="239">
        <v>23.5</v>
      </c>
      <c r="P7" s="239">
        <v>23.5</v>
      </c>
      <c r="Q7" s="239">
        <v>23.5</v>
      </c>
    </row>
    <row r="8" spans="1:21" ht="13.5" thickBot="1" x14ac:dyDescent="0.25">
      <c r="A8" s="248"/>
      <c r="B8" s="295"/>
      <c r="C8" s="295"/>
      <c r="D8" s="295"/>
      <c r="E8" s="295"/>
      <c r="F8" s="295"/>
      <c r="G8" s="295"/>
      <c r="H8" s="295"/>
      <c r="I8" s="295"/>
      <c r="J8" s="295"/>
    </row>
    <row r="9" spans="1:21" ht="13.5" thickBot="1" x14ac:dyDescent="0.25">
      <c r="A9" s="249" t="s">
        <v>49</v>
      </c>
      <c r="B9" s="364" t="s">
        <v>50</v>
      </c>
      <c r="C9" s="365"/>
      <c r="D9" s="365"/>
      <c r="E9" s="365"/>
      <c r="F9" s="365"/>
      <c r="G9" s="365"/>
      <c r="H9" s="365"/>
      <c r="I9" s="365"/>
      <c r="J9" s="366"/>
      <c r="K9" s="364" t="s">
        <v>53</v>
      </c>
      <c r="L9" s="365"/>
      <c r="M9" s="365"/>
      <c r="N9" s="365"/>
      <c r="O9" s="365"/>
      <c r="P9" s="365"/>
      <c r="Q9" s="366"/>
      <c r="R9" s="297" t="s">
        <v>55</v>
      </c>
    </row>
    <row r="10" spans="1:21" x14ac:dyDescent="0.2">
      <c r="A10" s="250" t="s">
        <v>54</v>
      </c>
      <c r="B10" s="330">
        <v>1</v>
      </c>
      <c r="C10" s="253">
        <v>2</v>
      </c>
      <c r="D10" s="253">
        <v>3</v>
      </c>
      <c r="E10" s="253">
        <v>4</v>
      </c>
      <c r="F10" s="253">
        <v>5</v>
      </c>
      <c r="G10" s="253">
        <v>6</v>
      </c>
      <c r="H10" s="253">
        <v>7</v>
      </c>
      <c r="I10" s="253">
        <v>8</v>
      </c>
      <c r="J10" s="331">
        <v>9</v>
      </c>
      <c r="K10" s="251">
        <v>1</v>
      </c>
      <c r="L10" s="252">
        <v>2</v>
      </c>
      <c r="M10" s="252">
        <v>3</v>
      </c>
      <c r="N10" s="252">
        <v>3</v>
      </c>
      <c r="O10" s="252">
        <v>3</v>
      </c>
      <c r="P10" s="252">
        <v>3</v>
      </c>
      <c r="Q10" s="252">
        <v>3</v>
      </c>
      <c r="R10" s="296"/>
    </row>
    <row r="11" spans="1:21" x14ac:dyDescent="0.2">
      <c r="A11" s="250" t="s">
        <v>2</v>
      </c>
      <c r="B11" s="254">
        <v>1</v>
      </c>
      <c r="C11" s="349">
        <v>2</v>
      </c>
      <c r="D11" s="349">
        <v>2</v>
      </c>
      <c r="E11" s="255">
        <v>3</v>
      </c>
      <c r="F11" s="255">
        <v>3</v>
      </c>
      <c r="G11" s="256">
        <v>4</v>
      </c>
      <c r="H11" s="256">
        <v>4</v>
      </c>
      <c r="I11" s="255">
        <v>5</v>
      </c>
      <c r="J11" s="350">
        <v>6</v>
      </c>
      <c r="K11" s="254">
        <v>1</v>
      </c>
      <c r="L11" s="255">
        <v>2</v>
      </c>
      <c r="M11" s="255">
        <v>2</v>
      </c>
      <c r="N11" s="256">
        <v>3</v>
      </c>
      <c r="O11" s="256">
        <v>3</v>
      </c>
      <c r="P11" s="349">
        <v>4</v>
      </c>
      <c r="Q11" s="255">
        <v>5</v>
      </c>
      <c r="R11" s="226" t="s">
        <v>0</v>
      </c>
    </row>
    <row r="12" spans="1:21" x14ac:dyDescent="0.2">
      <c r="A12" s="257" t="s">
        <v>3</v>
      </c>
      <c r="B12" s="258">
        <v>140</v>
      </c>
      <c r="C12" s="259">
        <v>140</v>
      </c>
      <c r="D12" s="259">
        <v>140</v>
      </c>
      <c r="E12" s="259">
        <v>140</v>
      </c>
      <c r="F12" s="259">
        <v>140</v>
      </c>
      <c r="G12" s="259">
        <v>140</v>
      </c>
      <c r="H12" s="259">
        <v>140</v>
      </c>
      <c r="I12" s="259">
        <v>140</v>
      </c>
      <c r="J12" s="260">
        <v>140</v>
      </c>
      <c r="K12" s="258">
        <v>140</v>
      </c>
      <c r="L12" s="259">
        <v>140</v>
      </c>
      <c r="M12" s="259">
        <v>140</v>
      </c>
      <c r="N12" s="259">
        <v>140</v>
      </c>
      <c r="O12" s="259">
        <v>140</v>
      </c>
      <c r="P12" s="259">
        <v>140</v>
      </c>
      <c r="Q12" s="259">
        <v>140</v>
      </c>
      <c r="R12" s="261">
        <v>140</v>
      </c>
    </row>
    <row r="13" spans="1:21" x14ac:dyDescent="0.2">
      <c r="A13" s="262" t="s">
        <v>6</v>
      </c>
      <c r="B13" s="263">
        <v>127.76271186440678</v>
      </c>
      <c r="C13" s="264">
        <v>141.25</v>
      </c>
      <c r="D13" s="264">
        <v>141.92134831460675</v>
      </c>
      <c r="E13" s="264">
        <v>152.30487804878049</v>
      </c>
      <c r="F13" s="264">
        <v>152.76623376623377</v>
      </c>
      <c r="G13" s="264">
        <v>159.87671232876713</v>
      </c>
      <c r="H13" s="264">
        <v>160.53164556962025</v>
      </c>
      <c r="I13" s="264">
        <v>169.43548387096774</v>
      </c>
      <c r="J13" s="265">
        <v>176.67816091954023</v>
      </c>
      <c r="K13" s="263">
        <v>121.01351351351352</v>
      </c>
      <c r="L13" s="264">
        <v>134.57777777777778</v>
      </c>
      <c r="M13" s="264">
        <v>135.10526315789474</v>
      </c>
      <c r="N13" s="264">
        <v>145.09210526315789</v>
      </c>
      <c r="O13" s="264">
        <v>146.26760563380282</v>
      </c>
      <c r="P13" s="264">
        <v>152.68421052631578</v>
      </c>
      <c r="Q13" s="264">
        <v>159.98630136986301</v>
      </c>
      <c r="R13" s="266">
        <v>149.48265682656827</v>
      </c>
    </row>
    <row r="14" spans="1:21" x14ac:dyDescent="0.2">
      <c r="A14" s="250" t="s">
        <v>7</v>
      </c>
      <c r="B14" s="267">
        <v>91.525423728813564</v>
      </c>
      <c r="C14" s="268">
        <v>97.826086956521735</v>
      </c>
      <c r="D14" s="268">
        <v>97.752808988764045</v>
      </c>
      <c r="E14" s="268">
        <v>100</v>
      </c>
      <c r="F14" s="268">
        <v>97.402597402597408</v>
      </c>
      <c r="G14" s="268">
        <v>98.630136986301366</v>
      </c>
      <c r="H14" s="268">
        <v>98.734177215189874</v>
      </c>
      <c r="I14" s="268">
        <v>99.193548387096769</v>
      </c>
      <c r="J14" s="269">
        <v>98.850574712643677</v>
      </c>
      <c r="K14" s="267">
        <v>90.540540540540547</v>
      </c>
      <c r="L14" s="268">
        <v>92.222222222222229</v>
      </c>
      <c r="M14" s="268">
        <v>90.526315789473685</v>
      </c>
      <c r="N14" s="268">
        <v>96.05263157894737</v>
      </c>
      <c r="O14" s="268">
        <v>100</v>
      </c>
      <c r="P14" s="268">
        <v>100</v>
      </c>
      <c r="Q14" s="268">
        <v>94.520547945205479</v>
      </c>
      <c r="R14" s="270">
        <v>64.575645756457561</v>
      </c>
      <c r="T14" s="227"/>
      <c r="U14" s="227"/>
    </row>
    <row r="15" spans="1:21" x14ac:dyDescent="0.2">
      <c r="A15" s="250" t="s">
        <v>8</v>
      </c>
      <c r="B15" s="271">
        <v>6.097509766627511E-2</v>
      </c>
      <c r="C15" s="272">
        <v>4.6863799451458424E-2</v>
      </c>
      <c r="D15" s="272">
        <v>4.5188140909927128E-2</v>
      </c>
      <c r="E15" s="272">
        <v>3.3379780501216857E-2</v>
      </c>
      <c r="F15" s="272">
        <v>3.6421804883776651E-2</v>
      </c>
      <c r="G15" s="272">
        <v>3.6086661395005472E-2</v>
      </c>
      <c r="H15" s="272">
        <v>3.463134502734045E-2</v>
      </c>
      <c r="I15" s="272">
        <v>3.3422151445956824E-2</v>
      </c>
      <c r="J15" s="273">
        <v>4.1437130795408464E-2</v>
      </c>
      <c r="K15" s="271">
        <v>6.5919513231884677E-2</v>
      </c>
      <c r="L15" s="272">
        <v>5.8665814255711581E-2</v>
      </c>
      <c r="M15" s="272">
        <v>5.4891726361108555E-2</v>
      </c>
      <c r="N15" s="272">
        <v>4.342008477433365E-2</v>
      </c>
      <c r="O15" s="272">
        <v>4.0907527175426985E-2</v>
      </c>
      <c r="P15" s="272">
        <v>3.9184755345884226E-2</v>
      </c>
      <c r="Q15" s="272">
        <v>4.7065509685015175E-2</v>
      </c>
      <c r="R15" s="274">
        <v>0.1062057017465466</v>
      </c>
      <c r="T15" s="227"/>
      <c r="U15" s="227"/>
    </row>
    <row r="16" spans="1:21" x14ac:dyDescent="0.2">
      <c r="A16" s="262" t="s">
        <v>1</v>
      </c>
      <c r="B16" s="275">
        <f>B13/B12*100-100</f>
        <v>-8.7409200968523066</v>
      </c>
      <c r="C16" s="276">
        <f t="shared" ref="C16:E16" si="0">C13/C12*100-100</f>
        <v>0.8928571428571388</v>
      </c>
      <c r="D16" s="276">
        <f t="shared" si="0"/>
        <v>1.3723916532905207</v>
      </c>
      <c r="E16" s="276">
        <f t="shared" si="0"/>
        <v>8.789198606271782</v>
      </c>
      <c r="F16" s="276">
        <f>F13/F12*100-100</f>
        <v>9.1187384044526993</v>
      </c>
      <c r="G16" s="276">
        <f t="shared" ref="G16:J16" si="1">G13/G12*100-100</f>
        <v>14.197651663405097</v>
      </c>
      <c r="H16" s="276">
        <f t="shared" si="1"/>
        <v>14.665461121157321</v>
      </c>
      <c r="I16" s="276">
        <f t="shared" si="1"/>
        <v>21.025345622119815</v>
      </c>
      <c r="J16" s="277">
        <f t="shared" si="1"/>
        <v>26.198686371100166</v>
      </c>
      <c r="K16" s="275">
        <f>K13/K12*100-100</f>
        <v>-13.561776061776072</v>
      </c>
      <c r="L16" s="276">
        <f t="shared" ref="L16:M16" si="2">L13/L12*100-100</f>
        <v>-3.8730158730158735</v>
      </c>
      <c r="M16" s="276">
        <f t="shared" si="2"/>
        <v>-3.4962406015037573</v>
      </c>
      <c r="N16" s="276">
        <f t="shared" ref="N16:Q16" si="3">N13/N12*100-100</f>
        <v>3.6372180451127889</v>
      </c>
      <c r="O16" s="276">
        <f t="shared" si="3"/>
        <v>4.4768611670020135</v>
      </c>
      <c r="P16" s="276">
        <f t="shared" si="3"/>
        <v>9.0601503759398412</v>
      </c>
      <c r="Q16" s="276">
        <f t="shared" si="3"/>
        <v>14.275929549902159</v>
      </c>
      <c r="R16" s="278">
        <f t="shared" ref="R16" si="4">R13/R12*100-100</f>
        <v>6.7733263046916363</v>
      </c>
      <c r="T16" s="227"/>
      <c r="U16" s="227"/>
    </row>
    <row r="17" spans="1:21" ht="13.5" thickBot="1" x14ac:dyDescent="0.25">
      <c r="A17" s="279" t="s">
        <v>27</v>
      </c>
      <c r="B17" s="280">
        <f>B13-B6</f>
        <v>86.962711864406785</v>
      </c>
      <c r="C17" s="281">
        <f t="shared" ref="C17:J17" si="5">C13-C6</f>
        <v>100.45</v>
      </c>
      <c r="D17" s="281">
        <f t="shared" si="5"/>
        <v>101.12134831460675</v>
      </c>
      <c r="E17" s="281">
        <f t="shared" si="5"/>
        <v>111.5048780487805</v>
      </c>
      <c r="F17" s="281">
        <f t="shared" si="5"/>
        <v>111.96623376623377</v>
      </c>
      <c r="G17" s="281">
        <f t="shared" si="5"/>
        <v>119.07671232876713</v>
      </c>
      <c r="H17" s="281">
        <f t="shared" si="5"/>
        <v>119.73164556962026</v>
      </c>
      <c r="I17" s="281">
        <f t="shared" si="5"/>
        <v>128.63548387096773</v>
      </c>
      <c r="J17" s="282">
        <f t="shared" si="5"/>
        <v>135.87816091954022</v>
      </c>
      <c r="K17" s="280">
        <f t="shared" ref="K17:R17" si="6">K13-K6</f>
        <v>85.913513513513522</v>
      </c>
      <c r="L17" s="281">
        <f t="shared" si="6"/>
        <v>99.477777777777789</v>
      </c>
      <c r="M17" s="281">
        <f t="shared" si="6"/>
        <v>100.00526315789475</v>
      </c>
      <c r="N17" s="281">
        <f t="shared" ref="N17:Q17" si="7">N13-N6</f>
        <v>109.9921052631579</v>
      </c>
      <c r="O17" s="281">
        <f t="shared" si="7"/>
        <v>111.16760563380282</v>
      </c>
      <c r="P17" s="281">
        <f t="shared" si="7"/>
        <v>117.58421052631579</v>
      </c>
      <c r="Q17" s="281">
        <f t="shared" si="7"/>
        <v>124.88630136986302</v>
      </c>
      <c r="R17" s="283">
        <f t="shared" si="6"/>
        <v>111.58265682656827</v>
      </c>
      <c r="T17" s="227"/>
      <c r="U17" s="227"/>
    </row>
    <row r="18" spans="1:21" x14ac:dyDescent="0.2">
      <c r="A18" s="284" t="s">
        <v>51</v>
      </c>
      <c r="B18" s="285">
        <v>576</v>
      </c>
      <c r="C18" s="286">
        <v>896</v>
      </c>
      <c r="D18" s="286">
        <v>896</v>
      </c>
      <c r="E18" s="286">
        <v>755</v>
      </c>
      <c r="F18" s="286">
        <v>755</v>
      </c>
      <c r="G18" s="286">
        <v>599</v>
      </c>
      <c r="H18" s="286">
        <v>599</v>
      </c>
      <c r="I18" s="286">
        <v>1020</v>
      </c>
      <c r="J18" s="287">
        <v>829</v>
      </c>
      <c r="K18" s="285">
        <v>663</v>
      </c>
      <c r="L18" s="286">
        <v>814</v>
      </c>
      <c r="M18" s="286">
        <v>813</v>
      </c>
      <c r="N18" s="286">
        <v>702</v>
      </c>
      <c r="O18" s="286">
        <v>702</v>
      </c>
      <c r="P18" s="286">
        <v>1073</v>
      </c>
      <c r="Q18" s="286">
        <v>733</v>
      </c>
      <c r="R18" s="288">
        <f>SUM(B18:Q18)</f>
        <v>12425</v>
      </c>
      <c r="S18" s="227" t="s">
        <v>56</v>
      </c>
      <c r="T18" s="289">
        <f>B4-R18</f>
        <v>123</v>
      </c>
      <c r="U18" s="290">
        <f>T18/B4</f>
        <v>9.8023589416640095E-3</v>
      </c>
    </row>
    <row r="19" spans="1:21" x14ac:dyDescent="0.2">
      <c r="A19" s="291" t="s">
        <v>28</v>
      </c>
      <c r="B19" s="244">
        <v>31</v>
      </c>
      <c r="C19" s="242">
        <v>30</v>
      </c>
      <c r="D19" s="242">
        <v>30</v>
      </c>
      <c r="E19" s="242">
        <v>29</v>
      </c>
      <c r="F19" s="242">
        <v>29</v>
      </c>
      <c r="G19" s="242">
        <v>28</v>
      </c>
      <c r="H19" s="242">
        <v>28</v>
      </c>
      <c r="I19" s="242">
        <v>27.5</v>
      </c>
      <c r="J19" s="245">
        <v>27.5</v>
      </c>
      <c r="K19" s="244">
        <v>31.5</v>
      </c>
      <c r="L19" s="242">
        <v>30.5</v>
      </c>
      <c r="M19" s="242">
        <v>30.5</v>
      </c>
      <c r="N19" s="242">
        <v>29.5</v>
      </c>
      <c r="O19" s="242">
        <v>29.5</v>
      </c>
      <c r="P19" s="242">
        <v>29</v>
      </c>
      <c r="Q19" s="242">
        <v>28</v>
      </c>
      <c r="R19" s="235"/>
      <c r="S19" s="227" t="s">
        <v>57</v>
      </c>
      <c r="T19" s="227">
        <v>23.44</v>
      </c>
      <c r="U19" s="227"/>
    </row>
    <row r="20" spans="1:21" ht="13.5" thickBot="1" x14ac:dyDescent="0.25">
      <c r="A20" s="292" t="s">
        <v>26</v>
      </c>
      <c r="B20" s="246">
        <f>B19-B7</f>
        <v>7.5</v>
      </c>
      <c r="C20" s="243">
        <f t="shared" ref="C20:J20" si="8">C19-C7</f>
        <v>6.5</v>
      </c>
      <c r="D20" s="243">
        <f t="shared" si="8"/>
        <v>6.5</v>
      </c>
      <c r="E20" s="243">
        <f t="shared" si="8"/>
        <v>5.5</v>
      </c>
      <c r="F20" s="243">
        <f t="shared" si="8"/>
        <v>5.5</v>
      </c>
      <c r="G20" s="243">
        <f t="shared" si="8"/>
        <v>4.5</v>
      </c>
      <c r="H20" s="243">
        <f t="shared" si="8"/>
        <v>4.5</v>
      </c>
      <c r="I20" s="243">
        <f t="shared" si="8"/>
        <v>4</v>
      </c>
      <c r="J20" s="247">
        <f t="shared" si="8"/>
        <v>4</v>
      </c>
      <c r="K20" s="246">
        <f t="shared" ref="K20:M20" si="9">K19-K7</f>
        <v>8</v>
      </c>
      <c r="L20" s="243">
        <f t="shared" si="9"/>
        <v>7</v>
      </c>
      <c r="M20" s="243">
        <f t="shared" si="9"/>
        <v>7</v>
      </c>
      <c r="N20" s="243">
        <f t="shared" ref="N20:Q20" si="10">N19-N7</f>
        <v>6</v>
      </c>
      <c r="O20" s="243">
        <f t="shared" si="10"/>
        <v>6</v>
      </c>
      <c r="P20" s="243">
        <f t="shared" si="10"/>
        <v>5.5</v>
      </c>
      <c r="Q20" s="243">
        <f t="shared" si="10"/>
        <v>4.5</v>
      </c>
      <c r="R20" s="236"/>
      <c r="S20" s="227" t="s">
        <v>26</v>
      </c>
      <c r="T20" s="227"/>
      <c r="U20" s="227"/>
    </row>
    <row r="21" spans="1:21" x14ac:dyDescent="0.2">
      <c r="C21" s="239">
        <v>30</v>
      </c>
      <c r="D21" s="239">
        <v>30</v>
      </c>
      <c r="N21" s="227"/>
      <c r="O21" s="227"/>
    </row>
    <row r="22" spans="1:21" ht="13.5" thickBot="1" x14ac:dyDescent="0.25"/>
    <row r="23" spans="1:21" s="351" customFormat="1" ht="13.5" thickBot="1" x14ac:dyDescent="0.25">
      <c r="A23" s="249" t="s">
        <v>63</v>
      </c>
      <c r="B23" s="364" t="s">
        <v>50</v>
      </c>
      <c r="C23" s="365"/>
      <c r="D23" s="365"/>
      <c r="E23" s="365"/>
      <c r="F23" s="365"/>
      <c r="G23" s="365"/>
      <c r="H23" s="365"/>
      <c r="I23" s="365"/>
      <c r="J23" s="366"/>
      <c r="K23" s="364" t="s">
        <v>53</v>
      </c>
      <c r="L23" s="365"/>
      <c r="M23" s="365"/>
      <c r="N23" s="365"/>
      <c r="O23" s="365"/>
      <c r="P23" s="365"/>
      <c r="Q23" s="366"/>
      <c r="R23" s="297" t="s">
        <v>55</v>
      </c>
    </row>
    <row r="24" spans="1:21" s="351" customFormat="1" x14ac:dyDescent="0.2">
      <c r="A24" s="250" t="s">
        <v>54</v>
      </c>
      <c r="B24" s="330">
        <v>1</v>
      </c>
      <c r="C24" s="253">
        <v>2</v>
      </c>
      <c r="D24" s="253">
        <v>3</v>
      </c>
      <c r="E24" s="253">
        <v>4</v>
      </c>
      <c r="F24" s="253">
        <v>5</v>
      </c>
      <c r="G24" s="253">
        <v>6</v>
      </c>
      <c r="H24" s="253">
        <v>7</v>
      </c>
      <c r="I24" s="253">
        <v>8</v>
      </c>
      <c r="J24" s="331">
        <v>9</v>
      </c>
      <c r="K24" s="251">
        <v>1</v>
      </c>
      <c r="L24" s="252">
        <v>2</v>
      </c>
      <c r="M24" s="252">
        <v>3</v>
      </c>
      <c r="N24" s="252">
        <v>3</v>
      </c>
      <c r="O24" s="252">
        <v>3</v>
      </c>
      <c r="P24" s="252">
        <v>3</v>
      </c>
      <c r="Q24" s="252">
        <v>3</v>
      </c>
      <c r="R24" s="296"/>
    </row>
    <row r="25" spans="1:21" s="351" customFormat="1" x14ac:dyDescent="0.2">
      <c r="A25" s="250" t="s">
        <v>2</v>
      </c>
      <c r="B25" s="254">
        <v>1</v>
      </c>
      <c r="C25" s="349">
        <v>2</v>
      </c>
      <c r="D25" s="349">
        <v>2</v>
      </c>
      <c r="E25" s="255">
        <v>3</v>
      </c>
      <c r="F25" s="255">
        <v>3</v>
      </c>
      <c r="G25" s="256">
        <v>4</v>
      </c>
      <c r="H25" s="256">
        <v>4</v>
      </c>
      <c r="I25" s="255">
        <v>5</v>
      </c>
      <c r="J25" s="350">
        <v>6</v>
      </c>
      <c r="K25" s="254">
        <v>1</v>
      </c>
      <c r="L25" s="349">
        <v>2</v>
      </c>
      <c r="M25" s="349">
        <v>2</v>
      </c>
      <c r="N25" s="255">
        <v>3</v>
      </c>
      <c r="O25" s="255">
        <v>3</v>
      </c>
      <c r="P25" s="256">
        <v>4</v>
      </c>
      <c r="Q25" s="255">
        <v>5</v>
      </c>
      <c r="R25" s="226" t="s">
        <v>0</v>
      </c>
    </row>
    <row r="26" spans="1:21" s="351" customFormat="1" x14ac:dyDescent="0.2">
      <c r="A26" s="257" t="s">
        <v>3</v>
      </c>
      <c r="B26" s="258">
        <v>270</v>
      </c>
      <c r="C26" s="259">
        <v>270</v>
      </c>
      <c r="D26" s="259">
        <v>270</v>
      </c>
      <c r="E26" s="259">
        <v>270</v>
      </c>
      <c r="F26" s="259">
        <v>270</v>
      </c>
      <c r="G26" s="259">
        <v>270</v>
      </c>
      <c r="H26" s="259">
        <v>270</v>
      </c>
      <c r="I26" s="259">
        <v>270</v>
      </c>
      <c r="J26" s="260">
        <v>270</v>
      </c>
      <c r="K26" s="258">
        <v>270</v>
      </c>
      <c r="L26" s="259">
        <v>270</v>
      </c>
      <c r="M26" s="259">
        <v>270</v>
      </c>
      <c r="N26" s="259">
        <v>270</v>
      </c>
      <c r="O26" s="259">
        <v>270</v>
      </c>
      <c r="P26" s="259">
        <v>270</v>
      </c>
      <c r="Q26" s="259">
        <v>270</v>
      </c>
      <c r="R26" s="261">
        <v>270</v>
      </c>
    </row>
    <row r="27" spans="1:21" s="351" customFormat="1" x14ac:dyDescent="0.2">
      <c r="A27" s="262" t="s">
        <v>6</v>
      </c>
      <c r="B27" s="263">
        <v>268</v>
      </c>
      <c r="C27" s="264">
        <v>266.92307692307691</v>
      </c>
      <c r="D27" s="264">
        <v>265.93406593406593</v>
      </c>
      <c r="E27" s="264">
        <v>268.94736842105266</v>
      </c>
      <c r="F27" s="264">
        <v>270.36585365853659</v>
      </c>
      <c r="G27" s="264">
        <v>268.52459016393442</v>
      </c>
      <c r="H27" s="264">
        <v>273.04347826086956</v>
      </c>
      <c r="I27" s="264">
        <v>274.55445544554453</v>
      </c>
      <c r="J27" s="265">
        <v>278.43373493975906</v>
      </c>
      <c r="K27" s="263">
        <v>261.96721311475409</v>
      </c>
      <c r="L27" s="264">
        <v>268.13953488372096</v>
      </c>
      <c r="M27" s="264">
        <v>268.09523809523807</v>
      </c>
      <c r="N27" s="264">
        <v>272.22222222222223</v>
      </c>
      <c r="O27" s="264">
        <v>266.80555555555554</v>
      </c>
      <c r="P27" s="264">
        <v>266.86274509803923</v>
      </c>
      <c r="Q27" s="264">
        <v>271.18421052631578</v>
      </c>
      <c r="R27" s="266">
        <v>269.48697711128648</v>
      </c>
    </row>
    <row r="28" spans="1:21" s="351" customFormat="1" x14ac:dyDescent="0.2">
      <c r="A28" s="250" t="s">
        <v>7</v>
      </c>
      <c r="B28" s="267">
        <v>78.333333333333329</v>
      </c>
      <c r="C28" s="268">
        <v>81.318681318681314</v>
      </c>
      <c r="D28" s="268">
        <v>93.406593406593402</v>
      </c>
      <c r="E28" s="268">
        <v>86.84210526315789</v>
      </c>
      <c r="F28" s="268">
        <v>95.121951219512198</v>
      </c>
      <c r="G28" s="268">
        <v>88.52459016393442</v>
      </c>
      <c r="H28" s="268">
        <v>88.405797101449281</v>
      </c>
      <c r="I28" s="268">
        <v>96.039603960396036</v>
      </c>
      <c r="J28" s="269">
        <v>83.132530120481931</v>
      </c>
      <c r="K28" s="267">
        <v>68.852459016393439</v>
      </c>
      <c r="L28" s="268">
        <v>70.930232558139537</v>
      </c>
      <c r="M28" s="268">
        <v>66.666666666666671</v>
      </c>
      <c r="N28" s="268">
        <v>84.722222222222229</v>
      </c>
      <c r="O28" s="268">
        <v>83.333333333333329</v>
      </c>
      <c r="P28" s="268">
        <v>84.313725490196077</v>
      </c>
      <c r="Q28" s="268">
        <v>89.473684210526315</v>
      </c>
      <c r="R28" s="270">
        <v>82.715074980268355</v>
      </c>
      <c r="T28" s="227"/>
      <c r="U28" s="227"/>
    </row>
    <row r="29" spans="1:21" s="351" customFormat="1" x14ac:dyDescent="0.2">
      <c r="A29" s="250" t="s">
        <v>8</v>
      </c>
      <c r="B29" s="271">
        <v>7.4875208673096577E-2</v>
      </c>
      <c r="C29" s="272">
        <v>6.7268516413528337E-2</v>
      </c>
      <c r="D29" s="272">
        <v>6.6424896850942897E-2</v>
      </c>
      <c r="E29" s="272">
        <v>6.3713583546378905E-2</v>
      </c>
      <c r="F29" s="272">
        <v>4.7438560603404921E-2</v>
      </c>
      <c r="G29" s="272">
        <v>5.7942908511378524E-2</v>
      </c>
      <c r="H29" s="272">
        <v>6.8957195891664519E-2</v>
      </c>
      <c r="I29" s="272">
        <v>5.0874305240031198E-2</v>
      </c>
      <c r="J29" s="273">
        <v>6.1952066706814156E-2</v>
      </c>
      <c r="K29" s="271">
        <v>9.3712847424476581E-2</v>
      </c>
      <c r="L29" s="272">
        <v>8.033208268778852E-2</v>
      </c>
      <c r="M29" s="272">
        <v>8.389602613584024E-2</v>
      </c>
      <c r="N29" s="272">
        <v>7.3526055243476302E-2</v>
      </c>
      <c r="O29" s="272">
        <v>6.1468235829688245E-2</v>
      </c>
      <c r="P29" s="272">
        <v>6.7397397769102849E-2</v>
      </c>
      <c r="Q29" s="272">
        <v>5.6105308229496498E-2</v>
      </c>
      <c r="R29" s="274">
        <v>6.8928267777025903E-2</v>
      </c>
      <c r="T29" s="227"/>
      <c r="U29" s="227"/>
    </row>
    <row r="30" spans="1:21" s="351" customFormat="1" x14ac:dyDescent="0.2">
      <c r="A30" s="262" t="s">
        <v>1</v>
      </c>
      <c r="B30" s="275">
        <f>B27/B26*100-100</f>
        <v>-0.74074074074074758</v>
      </c>
      <c r="C30" s="276">
        <f t="shared" ref="C30:E30" si="11">C27/C26*100-100</f>
        <v>-1.1396011396011403</v>
      </c>
      <c r="D30" s="276">
        <f t="shared" si="11"/>
        <v>-1.5059015059015053</v>
      </c>
      <c r="E30" s="276">
        <f t="shared" si="11"/>
        <v>-0.38986354775826726</v>
      </c>
      <c r="F30" s="276">
        <f>F27/F26*100-100</f>
        <v>0.13550135501354532</v>
      </c>
      <c r="G30" s="276">
        <f t="shared" ref="G30:J30" si="12">G27/G26*100-100</f>
        <v>-0.54644808743169904</v>
      </c>
      <c r="H30" s="276">
        <f t="shared" si="12"/>
        <v>1.1272141706924401</v>
      </c>
      <c r="I30" s="276">
        <f t="shared" si="12"/>
        <v>1.6868353502016902</v>
      </c>
      <c r="J30" s="277">
        <f t="shared" si="12"/>
        <v>3.1236055332440884</v>
      </c>
      <c r="K30" s="275">
        <f>K27/K26*100-100</f>
        <v>-2.9751062537947774</v>
      </c>
      <c r="L30" s="276">
        <f t="shared" ref="L30:R30" si="13">L27/L26*100-100</f>
        <v>-0.68906115417742342</v>
      </c>
      <c r="M30" s="276">
        <f t="shared" si="13"/>
        <v>-0.70546737213405208</v>
      </c>
      <c r="N30" s="276">
        <f t="shared" si="13"/>
        <v>0.82304526748970375</v>
      </c>
      <c r="O30" s="276">
        <f t="shared" si="13"/>
        <v>-1.1831275720164598</v>
      </c>
      <c r="P30" s="276">
        <f t="shared" si="13"/>
        <v>-1.16194625998547</v>
      </c>
      <c r="Q30" s="276">
        <f t="shared" si="13"/>
        <v>0.43859649122805422</v>
      </c>
      <c r="R30" s="278">
        <f t="shared" si="13"/>
        <v>-0.19000847730130488</v>
      </c>
      <c r="T30" s="227"/>
      <c r="U30" s="227"/>
    </row>
    <row r="31" spans="1:21" s="351" customFormat="1" ht="13.5" thickBot="1" x14ac:dyDescent="0.25">
      <c r="A31" s="279" t="s">
        <v>27</v>
      </c>
      <c r="B31" s="280">
        <f>B27-B13</f>
        <v>140.23728813559322</v>
      </c>
      <c r="C31" s="281">
        <f t="shared" ref="C31:R31" si="14">C27-C13</f>
        <v>125.67307692307691</v>
      </c>
      <c r="D31" s="281">
        <f t="shared" si="14"/>
        <v>124.01271761945918</v>
      </c>
      <c r="E31" s="281">
        <f t="shared" si="14"/>
        <v>116.64249037227216</v>
      </c>
      <c r="F31" s="281">
        <f t="shared" si="14"/>
        <v>117.59961989230283</v>
      </c>
      <c r="G31" s="281">
        <f t="shared" si="14"/>
        <v>108.64787783516729</v>
      </c>
      <c r="H31" s="281">
        <f t="shared" si="14"/>
        <v>112.51183269124931</v>
      </c>
      <c r="I31" s="281">
        <f t="shared" si="14"/>
        <v>105.11897157457679</v>
      </c>
      <c r="J31" s="282">
        <f t="shared" si="14"/>
        <v>101.75557402021883</v>
      </c>
      <c r="K31" s="280">
        <f t="shared" si="14"/>
        <v>140.95369960124057</v>
      </c>
      <c r="L31" s="281">
        <f t="shared" si="14"/>
        <v>133.56175710594317</v>
      </c>
      <c r="M31" s="281">
        <f t="shared" si="14"/>
        <v>132.98997493734333</v>
      </c>
      <c r="N31" s="281">
        <f t="shared" si="14"/>
        <v>127.13011695906434</v>
      </c>
      <c r="O31" s="281">
        <f t="shared" si="14"/>
        <v>120.53794992175273</v>
      </c>
      <c r="P31" s="281">
        <f t="shared" si="14"/>
        <v>114.17853457172345</v>
      </c>
      <c r="Q31" s="281">
        <f t="shared" si="14"/>
        <v>111.19790915645277</v>
      </c>
      <c r="R31" s="283">
        <f t="shared" si="14"/>
        <v>120.0043202847182</v>
      </c>
      <c r="T31" s="227"/>
      <c r="U31" s="227"/>
    </row>
    <row r="32" spans="1:21" s="351" customFormat="1" x14ac:dyDescent="0.2">
      <c r="A32" s="284" t="s">
        <v>51</v>
      </c>
      <c r="B32" s="285">
        <v>572</v>
      </c>
      <c r="C32" s="286">
        <v>892</v>
      </c>
      <c r="D32" s="286">
        <v>896</v>
      </c>
      <c r="E32" s="286">
        <v>755</v>
      </c>
      <c r="F32" s="286">
        <v>755</v>
      </c>
      <c r="G32" s="286">
        <v>599</v>
      </c>
      <c r="H32" s="286">
        <v>599</v>
      </c>
      <c r="I32" s="286">
        <v>1019</v>
      </c>
      <c r="J32" s="287">
        <v>828</v>
      </c>
      <c r="K32" s="285">
        <v>660</v>
      </c>
      <c r="L32" s="286">
        <v>813</v>
      </c>
      <c r="M32" s="286">
        <v>812</v>
      </c>
      <c r="N32" s="286">
        <v>698</v>
      </c>
      <c r="O32" s="286">
        <v>700</v>
      </c>
      <c r="P32" s="286">
        <v>1070</v>
      </c>
      <c r="Q32" s="286">
        <v>731</v>
      </c>
      <c r="R32" s="288">
        <f>SUM(B32:Q32)</f>
        <v>12399</v>
      </c>
      <c r="S32" s="227" t="s">
        <v>56</v>
      </c>
      <c r="T32" s="289">
        <f>R18-R32</f>
        <v>26</v>
      </c>
      <c r="U32" s="290">
        <f>T32/R18</f>
        <v>2.0925553319919516E-3</v>
      </c>
    </row>
    <row r="33" spans="1:21" s="351" customFormat="1" x14ac:dyDescent="0.2">
      <c r="A33" s="291" t="s">
        <v>28</v>
      </c>
      <c r="B33" s="244">
        <v>35.5</v>
      </c>
      <c r="C33" s="242">
        <v>34.5</v>
      </c>
      <c r="D33" s="242">
        <v>34.5</v>
      </c>
      <c r="E33" s="242">
        <v>33.5</v>
      </c>
      <c r="F33" s="242">
        <v>33.5</v>
      </c>
      <c r="G33" s="242">
        <v>32.5</v>
      </c>
      <c r="H33" s="242">
        <v>32.5</v>
      </c>
      <c r="I33" s="242">
        <v>32.5</v>
      </c>
      <c r="J33" s="245">
        <v>32.5</v>
      </c>
      <c r="K33" s="244">
        <v>35.5</v>
      </c>
      <c r="L33" s="242">
        <v>34.5</v>
      </c>
      <c r="M33" s="242">
        <v>34.5</v>
      </c>
      <c r="N33" s="242">
        <v>34</v>
      </c>
      <c r="O33" s="242">
        <v>34</v>
      </c>
      <c r="P33" s="242">
        <v>33.5</v>
      </c>
      <c r="Q33" s="242">
        <v>32.5</v>
      </c>
      <c r="R33" s="235"/>
      <c r="S33" s="227" t="s">
        <v>57</v>
      </c>
      <c r="T33" s="227">
        <v>29.31</v>
      </c>
      <c r="U33" s="227"/>
    </row>
    <row r="34" spans="1:21" s="351" customFormat="1" ht="13.5" thickBot="1" x14ac:dyDescent="0.25">
      <c r="A34" s="292" t="s">
        <v>26</v>
      </c>
      <c r="B34" s="246">
        <f>B33-B19</f>
        <v>4.5</v>
      </c>
      <c r="C34" s="243">
        <f t="shared" ref="C34:Q34" si="15">C33-C19</f>
        <v>4.5</v>
      </c>
      <c r="D34" s="243">
        <f t="shared" si="15"/>
        <v>4.5</v>
      </c>
      <c r="E34" s="243">
        <f t="shared" si="15"/>
        <v>4.5</v>
      </c>
      <c r="F34" s="243">
        <f t="shared" si="15"/>
        <v>4.5</v>
      </c>
      <c r="G34" s="243">
        <f t="shared" si="15"/>
        <v>4.5</v>
      </c>
      <c r="H34" s="243">
        <f t="shared" si="15"/>
        <v>4.5</v>
      </c>
      <c r="I34" s="243">
        <f t="shared" si="15"/>
        <v>5</v>
      </c>
      <c r="J34" s="247">
        <f t="shared" si="15"/>
        <v>5</v>
      </c>
      <c r="K34" s="246">
        <f t="shared" si="15"/>
        <v>4</v>
      </c>
      <c r="L34" s="243">
        <f t="shared" si="15"/>
        <v>4</v>
      </c>
      <c r="M34" s="243">
        <f t="shared" si="15"/>
        <v>4</v>
      </c>
      <c r="N34" s="243">
        <f t="shared" si="15"/>
        <v>4.5</v>
      </c>
      <c r="O34" s="243">
        <f t="shared" si="15"/>
        <v>4.5</v>
      </c>
      <c r="P34" s="243">
        <f t="shared" si="15"/>
        <v>4.5</v>
      </c>
      <c r="Q34" s="243">
        <f t="shared" si="15"/>
        <v>4.5</v>
      </c>
      <c r="R34" s="236"/>
      <c r="S34" s="227" t="s">
        <v>26</v>
      </c>
      <c r="T34" s="227">
        <f>T33-T19</f>
        <v>5.8699999999999974</v>
      </c>
      <c r="U34" s="227"/>
    </row>
    <row r="35" spans="1:21" x14ac:dyDescent="0.2">
      <c r="B35" s="239">
        <v>35</v>
      </c>
      <c r="I35" s="239">
        <v>32.5</v>
      </c>
      <c r="J35" s="239">
        <v>32.5</v>
      </c>
      <c r="K35" s="239">
        <v>35.5</v>
      </c>
      <c r="L35" s="239">
        <v>34.5</v>
      </c>
      <c r="M35" s="239">
        <v>34.5</v>
      </c>
      <c r="Q35" s="239">
        <v>33</v>
      </c>
    </row>
    <row r="36" spans="1:21" ht="13.5" thickBot="1" x14ac:dyDescent="0.25"/>
    <row r="37" spans="1:21" s="352" customFormat="1" ht="13.5" thickBot="1" x14ac:dyDescent="0.25">
      <c r="A37" s="249" t="s">
        <v>64</v>
      </c>
      <c r="B37" s="364" t="s">
        <v>50</v>
      </c>
      <c r="C37" s="365"/>
      <c r="D37" s="365"/>
      <c r="E37" s="365"/>
      <c r="F37" s="365"/>
      <c r="G37" s="365"/>
      <c r="H37" s="365"/>
      <c r="I37" s="365"/>
      <c r="J37" s="366"/>
      <c r="K37" s="364" t="s">
        <v>53</v>
      </c>
      <c r="L37" s="365"/>
      <c r="M37" s="365"/>
      <c r="N37" s="365"/>
      <c r="O37" s="365"/>
      <c r="P37" s="365"/>
      <c r="Q37" s="366"/>
      <c r="R37" s="297" t="s">
        <v>55</v>
      </c>
    </row>
    <row r="38" spans="1:21" s="352" customFormat="1" x14ac:dyDescent="0.2">
      <c r="A38" s="250" t="s">
        <v>54</v>
      </c>
      <c r="B38" s="330">
        <v>1</v>
      </c>
      <c r="C38" s="253">
        <v>2</v>
      </c>
      <c r="D38" s="253">
        <v>3</v>
      </c>
      <c r="E38" s="253">
        <v>4</v>
      </c>
      <c r="F38" s="253">
        <v>5</v>
      </c>
      <c r="G38" s="253">
        <v>6</v>
      </c>
      <c r="H38" s="253">
        <v>7</v>
      </c>
      <c r="I38" s="253">
        <v>8</v>
      </c>
      <c r="J38" s="331">
        <v>9</v>
      </c>
      <c r="K38" s="251">
        <v>1</v>
      </c>
      <c r="L38" s="252">
        <v>2</v>
      </c>
      <c r="M38" s="252">
        <v>3</v>
      </c>
      <c r="N38" s="252">
        <v>3</v>
      </c>
      <c r="O38" s="252">
        <v>3</v>
      </c>
      <c r="P38" s="252">
        <v>3</v>
      </c>
      <c r="Q38" s="252">
        <v>3</v>
      </c>
      <c r="R38" s="296"/>
    </row>
    <row r="39" spans="1:21" s="352" customFormat="1" x14ac:dyDescent="0.2">
      <c r="A39" s="250" t="s">
        <v>2</v>
      </c>
      <c r="B39" s="254">
        <v>1</v>
      </c>
      <c r="C39" s="349">
        <v>2</v>
      </c>
      <c r="D39" s="349">
        <v>2</v>
      </c>
      <c r="E39" s="255">
        <v>3</v>
      </c>
      <c r="F39" s="255">
        <v>3</v>
      </c>
      <c r="G39" s="256">
        <v>4</v>
      </c>
      <c r="H39" s="256">
        <v>4</v>
      </c>
      <c r="I39" s="255">
        <v>5</v>
      </c>
      <c r="J39" s="350">
        <v>6</v>
      </c>
      <c r="K39" s="254">
        <v>1</v>
      </c>
      <c r="L39" s="349">
        <v>2</v>
      </c>
      <c r="M39" s="349">
        <v>2</v>
      </c>
      <c r="N39" s="255">
        <v>3</v>
      </c>
      <c r="O39" s="255">
        <v>3</v>
      </c>
      <c r="P39" s="256">
        <v>4</v>
      </c>
      <c r="Q39" s="255">
        <v>5</v>
      </c>
      <c r="R39" s="226" t="s">
        <v>0</v>
      </c>
    </row>
    <row r="40" spans="1:21" s="352" customFormat="1" x14ac:dyDescent="0.2">
      <c r="A40" s="257" t="s">
        <v>3</v>
      </c>
      <c r="B40" s="258">
        <v>400</v>
      </c>
      <c r="C40" s="259">
        <v>400</v>
      </c>
      <c r="D40" s="259">
        <v>400</v>
      </c>
      <c r="E40" s="259">
        <v>400</v>
      </c>
      <c r="F40" s="259">
        <v>400</v>
      </c>
      <c r="G40" s="259">
        <v>400</v>
      </c>
      <c r="H40" s="259">
        <v>400</v>
      </c>
      <c r="I40" s="259">
        <v>400</v>
      </c>
      <c r="J40" s="260">
        <v>400</v>
      </c>
      <c r="K40" s="258">
        <v>400</v>
      </c>
      <c r="L40" s="259">
        <v>400</v>
      </c>
      <c r="M40" s="259">
        <v>400</v>
      </c>
      <c r="N40" s="259">
        <v>400</v>
      </c>
      <c r="O40" s="259">
        <v>400</v>
      </c>
      <c r="P40" s="259">
        <v>400</v>
      </c>
      <c r="Q40" s="259">
        <v>400</v>
      </c>
      <c r="R40" s="261">
        <v>400</v>
      </c>
    </row>
    <row r="41" spans="1:21" s="352" customFormat="1" x14ac:dyDescent="0.2">
      <c r="A41" s="262" t="s">
        <v>6</v>
      </c>
      <c r="B41" s="263">
        <v>409.56521739130437</v>
      </c>
      <c r="C41" s="264">
        <v>414.14285714285717</v>
      </c>
      <c r="D41" s="264">
        <v>408.875</v>
      </c>
      <c r="E41" s="264">
        <v>415.59322033898303</v>
      </c>
      <c r="F41" s="264">
        <v>400.83333333333331</v>
      </c>
      <c r="G41" s="264">
        <v>406.66666666666669</v>
      </c>
      <c r="H41" s="264">
        <v>404.48979591836735</v>
      </c>
      <c r="I41" s="264">
        <v>430.75949367088606</v>
      </c>
      <c r="J41" s="265">
        <v>413.93939393939394</v>
      </c>
      <c r="K41" s="263">
        <v>418.84615384615387</v>
      </c>
      <c r="L41" s="264">
        <v>427.46031746031747</v>
      </c>
      <c r="M41" s="264">
        <v>398.46153846153845</v>
      </c>
      <c r="N41" s="264">
        <v>432.64150943396226</v>
      </c>
      <c r="O41" s="264">
        <v>463.7037037037037</v>
      </c>
      <c r="P41" s="264">
        <v>420.3488372093023</v>
      </c>
      <c r="Q41" s="264">
        <v>430.86206896551727</v>
      </c>
      <c r="R41" s="266">
        <v>418.5425101214575</v>
      </c>
    </row>
    <row r="42" spans="1:21" s="352" customFormat="1" x14ac:dyDescent="0.2">
      <c r="A42" s="250" t="s">
        <v>7</v>
      </c>
      <c r="B42" s="267">
        <v>86.956521739130437</v>
      </c>
      <c r="C42" s="268">
        <v>72.857142857142861</v>
      </c>
      <c r="D42" s="268">
        <v>83.75</v>
      </c>
      <c r="E42" s="268">
        <v>77.966101694915253</v>
      </c>
      <c r="F42" s="268">
        <v>80</v>
      </c>
      <c r="G42" s="268">
        <v>75</v>
      </c>
      <c r="H42" s="268">
        <v>77.551020408163268</v>
      </c>
      <c r="I42" s="268">
        <v>83.544303797468359</v>
      </c>
      <c r="J42" s="269">
        <v>83.333333333333329</v>
      </c>
      <c r="K42" s="267">
        <v>75</v>
      </c>
      <c r="L42" s="268">
        <v>82.539682539682545</v>
      </c>
      <c r="M42" s="268">
        <v>90.769230769230774</v>
      </c>
      <c r="N42" s="268">
        <v>90.566037735849051</v>
      </c>
      <c r="O42" s="268">
        <v>90.740740740740748</v>
      </c>
      <c r="P42" s="268">
        <v>94.186046511627907</v>
      </c>
      <c r="Q42" s="268">
        <v>91.379310344827587</v>
      </c>
      <c r="R42" s="270">
        <v>79.655870445344135</v>
      </c>
      <c r="T42" s="227"/>
      <c r="U42" s="227"/>
    </row>
    <row r="43" spans="1:21" s="352" customFormat="1" x14ac:dyDescent="0.2">
      <c r="A43" s="250" t="s">
        <v>8</v>
      </c>
      <c r="B43" s="271">
        <v>7.4294811918992384E-2</v>
      </c>
      <c r="C43" s="272">
        <v>8.691625951622893E-2</v>
      </c>
      <c r="D43" s="272">
        <v>7.0883482566227396E-2</v>
      </c>
      <c r="E43" s="272">
        <v>8.184089101374166E-2</v>
      </c>
      <c r="F43" s="272">
        <v>7.3344883308506942E-2</v>
      </c>
      <c r="G43" s="272">
        <v>8.2528813793452144E-2</v>
      </c>
      <c r="H43" s="272">
        <v>8.1928488921026721E-2</v>
      </c>
      <c r="I43" s="272">
        <v>7.9116145093803811E-2</v>
      </c>
      <c r="J43" s="273">
        <v>7.877434987372646E-2</v>
      </c>
      <c r="K43" s="271">
        <v>8.1322969364182679E-2</v>
      </c>
      <c r="L43" s="272">
        <v>7.2191583286329186E-2</v>
      </c>
      <c r="M43" s="272">
        <v>6.5329737013436862E-2</v>
      </c>
      <c r="N43" s="272">
        <v>6.7223197097243781E-2</v>
      </c>
      <c r="O43" s="272">
        <v>6.2295199265304968E-2</v>
      </c>
      <c r="P43" s="272">
        <v>5.6372518159031888E-2</v>
      </c>
      <c r="Q43" s="272">
        <v>6.7910593732473837E-2</v>
      </c>
      <c r="R43" s="274">
        <v>8.2047203027651436E-2</v>
      </c>
      <c r="T43" s="227"/>
      <c r="U43" s="227"/>
    </row>
    <row r="44" spans="1:21" s="352" customFormat="1" x14ac:dyDescent="0.2">
      <c r="A44" s="262" t="s">
        <v>1</v>
      </c>
      <c r="B44" s="275">
        <f>B41/B40*100-100</f>
        <v>2.3913043478260789</v>
      </c>
      <c r="C44" s="276">
        <f t="shared" ref="C44:E44" si="16">C41/C40*100-100</f>
        <v>3.5357142857142918</v>
      </c>
      <c r="D44" s="276">
        <f t="shared" si="16"/>
        <v>2.21875</v>
      </c>
      <c r="E44" s="276">
        <f t="shared" si="16"/>
        <v>3.8983050847457577</v>
      </c>
      <c r="F44" s="276">
        <f>F41/F40*100-100</f>
        <v>0.20833333333331439</v>
      </c>
      <c r="G44" s="276">
        <f t="shared" ref="G44:J44" si="17">G41/G40*100-100</f>
        <v>1.6666666666666572</v>
      </c>
      <c r="H44" s="276">
        <f t="shared" si="17"/>
        <v>1.1224489795918373</v>
      </c>
      <c r="I44" s="276">
        <f t="shared" si="17"/>
        <v>7.6898734177215147</v>
      </c>
      <c r="J44" s="277">
        <f t="shared" si="17"/>
        <v>3.4848484848484844</v>
      </c>
      <c r="K44" s="275">
        <f>K41/K40*100-100</f>
        <v>4.711538461538467</v>
      </c>
      <c r="L44" s="276">
        <f t="shared" ref="L44:R44" si="18">L41/L40*100-100</f>
        <v>6.8650793650793673</v>
      </c>
      <c r="M44" s="276">
        <f t="shared" si="18"/>
        <v>-0.3846153846153868</v>
      </c>
      <c r="N44" s="276">
        <f t="shared" si="18"/>
        <v>8.1603773584905497</v>
      </c>
      <c r="O44" s="276">
        <f t="shared" si="18"/>
        <v>15.925925925925924</v>
      </c>
      <c r="P44" s="276">
        <f t="shared" si="18"/>
        <v>5.0872093023255758</v>
      </c>
      <c r="Q44" s="276">
        <f t="shared" si="18"/>
        <v>7.7155172413793167</v>
      </c>
      <c r="R44" s="278">
        <f t="shared" si="18"/>
        <v>4.6356275303643741</v>
      </c>
      <c r="T44" s="227"/>
      <c r="U44" s="227"/>
    </row>
    <row r="45" spans="1:21" s="352" customFormat="1" ht="13.5" thickBot="1" x14ac:dyDescent="0.25">
      <c r="A45" s="279" t="s">
        <v>27</v>
      </c>
      <c r="B45" s="280">
        <f>B41-B27</f>
        <v>141.56521739130437</v>
      </c>
      <c r="C45" s="281">
        <f t="shared" ref="C45:R45" si="19">C41-C27</f>
        <v>147.21978021978026</v>
      </c>
      <c r="D45" s="281">
        <f t="shared" si="19"/>
        <v>142.94093406593407</v>
      </c>
      <c r="E45" s="281">
        <f t="shared" si="19"/>
        <v>146.64585191793037</v>
      </c>
      <c r="F45" s="281">
        <f t="shared" si="19"/>
        <v>130.46747967479672</v>
      </c>
      <c r="G45" s="281">
        <f t="shared" si="19"/>
        <v>138.14207650273227</v>
      </c>
      <c r="H45" s="281">
        <f t="shared" si="19"/>
        <v>131.44631765749779</v>
      </c>
      <c r="I45" s="281">
        <f t="shared" si="19"/>
        <v>156.20503822534153</v>
      </c>
      <c r="J45" s="282">
        <f t="shared" si="19"/>
        <v>135.50565899963487</v>
      </c>
      <c r="K45" s="280">
        <f t="shared" si="19"/>
        <v>156.87894073139978</v>
      </c>
      <c r="L45" s="281">
        <f t="shared" si="19"/>
        <v>159.32078257659651</v>
      </c>
      <c r="M45" s="281">
        <f t="shared" si="19"/>
        <v>130.36630036630038</v>
      </c>
      <c r="N45" s="281">
        <f t="shared" si="19"/>
        <v>160.41928721174003</v>
      </c>
      <c r="O45" s="281">
        <f t="shared" si="19"/>
        <v>196.89814814814815</v>
      </c>
      <c r="P45" s="281">
        <f t="shared" si="19"/>
        <v>153.48609211126308</v>
      </c>
      <c r="Q45" s="281">
        <f t="shared" si="19"/>
        <v>159.67785843920149</v>
      </c>
      <c r="R45" s="283">
        <f t="shared" si="19"/>
        <v>149.05553301017102</v>
      </c>
      <c r="T45" s="227"/>
      <c r="U45" s="227"/>
    </row>
    <row r="46" spans="1:21" s="352" customFormat="1" x14ac:dyDescent="0.2">
      <c r="A46" s="284" t="s">
        <v>51</v>
      </c>
      <c r="B46" s="285">
        <v>572</v>
      </c>
      <c r="C46" s="286">
        <v>891</v>
      </c>
      <c r="D46" s="286">
        <v>896</v>
      </c>
      <c r="E46" s="286">
        <v>755</v>
      </c>
      <c r="F46" s="286">
        <v>755</v>
      </c>
      <c r="G46" s="286">
        <v>598</v>
      </c>
      <c r="H46" s="286">
        <v>597</v>
      </c>
      <c r="I46" s="286">
        <v>1019</v>
      </c>
      <c r="J46" s="287">
        <v>828</v>
      </c>
      <c r="K46" s="285">
        <v>659</v>
      </c>
      <c r="L46" s="286">
        <v>813</v>
      </c>
      <c r="M46" s="286">
        <v>810</v>
      </c>
      <c r="N46" s="286">
        <v>698</v>
      </c>
      <c r="O46" s="286">
        <v>699</v>
      </c>
      <c r="P46" s="286">
        <v>1065</v>
      </c>
      <c r="Q46" s="286">
        <v>731</v>
      </c>
      <c r="R46" s="288">
        <f>SUM(B46:Q46)</f>
        <v>12386</v>
      </c>
      <c r="S46" s="227" t="s">
        <v>56</v>
      </c>
      <c r="T46" s="289">
        <f>R32-R46</f>
        <v>13</v>
      </c>
      <c r="U46" s="290">
        <f>T46/R32</f>
        <v>1.048471650939592E-3</v>
      </c>
    </row>
    <row r="47" spans="1:21" s="352" customFormat="1" x14ac:dyDescent="0.2">
      <c r="A47" s="291" t="s">
        <v>28</v>
      </c>
      <c r="B47" s="244">
        <v>38.5</v>
      </c>
      <c r="C47" s="242">
        <v>37.5</v>
      </c>
      <c r="D47" s="242">
        <v>37.5</v>
      </c>
      <c r="E47" s="242">
        <v>37</v>
      </c>
      <c r="F47" s="242">
        <v>37</v>
      </c>
      <c r="G47" s="242">
        <v>36</v>
      </c>
      <c r="H47" s="242">
        <v>36</v>
      </c>
      <c r="I47" s="242">
        <v>36</v>
      </c>
      <c r="J47" s="245">
        <v>36</v>
      </c>
      <c r="K47" s="244">
        <v>38.5</v>
      </c>
      <c r="L47" s="242">
        <v>37.5</v>
      </c>
      <c r="M47" s="242">
        <v>38</v>
      </c>
      <c r="N47" s="242">
        <v>37</v>
      </c>
      <c r="O47" s="242">
        <v>37</v>
      </c>
      <c r="P47" s="242">
        <v>37</v>
      </c>
      <c r="Q47" s="242">
        <v>36</v>
      </c>
      <c r="R47" s="235"/>
      <c r="S47" s="227" t="s">
        <v>57</v>
      </c>
      <c r="T47" s="227">
        <v>33.770000000000003</v>
      </c>
      <c r="U47" s="227"/>
    </row>
    <row r="48" spans="1:21" s="352" customFormat="1" ht="13.5" thickBot="1" x14ac:dyDescent="0.25">
      <c r="A48" s="292" t="s">
        <v>26</v>
      </c>
      <c r="B48" s="246">
        <f>B47-B33</f>
        <v>3</v>
      </c>
      <c r="C48" s="243">
        <f t="shared" ref="C48:Q48" si="20">C47-C33</f>
        <v>3</v>
      </c>
      <c r="D48" s="243">
        <f t="shared" si="20"/>
        <v>3</v>
      </c>
      <c r="E48" s="243">
        <f t="shared" si="20"/>
        <v>3.5</v>
      </c>
      <c r="F48" s="243">
        <f t="shared" si="20"/>
        <v>3.5</v>
      </c>
      <c r="G48" s="243">
        <f t="shared" si="20"/>
        <v>3.5</v>
      </c>
      <c r="H48" s="243">
        <f t="shared" si="20"/>
        <v>3.5</v>
      </c>
      <c r="I48" s="243">
        <f t="shared" si="20"/>
        <v>3.5</v>
      </c>
      <c r="J48" s="247">
        <f t="shared" si="20"/>
        <v>3.5</v>
      </c>
      <c r="K48" s="246">
        <f t="shared" si="20"/>
        <v>3</v>
      </c>
      <c r="L48" s="243">
        <f t="shared" si="20"/>
        <v>3</v>
      </c>
      <c r="M48" s="243">
        <f t="shared" si="20"/>
        <v>3.5</v>
      </c>
      <c r="N48" s="243">
        <f t="shared" si="20"/>
        <v>3</v>
      </c>
      <c r="O48" s="243">
        <f t="shared" si="20"/>
        <v>3</v>
      </c>
      <c r="P48" s="243">
        <f t="shared" si="20"/>
        <v>3.5</v>
      </c>
      <c r="Q48" s="243">
        <f t="shared" si="20"/>
        <v>3.5</v>
      </c>
      <c r="R48" s="236"/>
      <c r="S48" s="227" t="s">
        <v>26</v>
      </c>
      <c r="T48" s="227">
        <f>T47-T33</f>
        <v>4.4600000000000044</v>
      </c>
      <c r="U48" s="227"/>
    </row>
    <row r="49" spans="1:25" x14ac:dyDescent="0.2">
      <c r="E49" s="239" t="s">
        <v>65</v>
      </c>
      <c r="F49" s="239" t="s">
        <v>65</v>
      </c>
      <c r="G49" s="239">
        <v>36</v>
      </c>
      <c r="H49" s="239">
        <v>36</v>
      </c>
      <c r="I49" s="239">
        <v>36</v>
      </c>
      <c r="J49" s="239">
        <v>36</v>
      </c>
      <c r="L49" s="239" t="s">
        <v>65</v>
      </c>
      <c r="M49" s="239">
        <v>38</v>
      </c>
      <c r="O49" s="239" t="s">
        <v>65</v>
      </c>
      <c r="P49" s="239">
        <v>37</v>
      </c>
      <c r="Q49" s="239">
        <v>36</v>
      </c>
    </row>
    <row r="50" spans="1:25" x14ac:dyDescent="0.2">
      <c r="E50" s="239">
        <v>37</v>
      </c>
      <c r="F50" s="239">
        <v>37</v>
      </c>
      <c r="I50" s="239" t="s">
        <v>66</v>
      </c>
    </row>
    <row r="51" spans="1:25" s="354" customFormat="1" x14ac:dyDescent="0.2">
      <c r="B51" s="241">
        <v>418.5425101214575</v>
      </c>
      <c r="C51" s="241">
        <v>418.5425101214575</v>
      </c>
      <c r="D51" s="241">
        <v>418.5425101214575</v>
      </c>
      <c r="E51" s="241">
        <v>418.5425101214575</v>
      </c>
      <c r="F51" s="241">
        <v>418.5425101214575</v>
      </c>
      <c r="G51" s="241">
        <v>418.5425101214575</v>
      </c>
      <c r="H51" s="241">
        <v>418.5425101214575</v>
      </c>
      <c r="I51" s="241">
        <v>418.5425101214575</v>
      </c>
      <c r="J51" s="241">
        <v>418.5425101214575</v>
      </c>
      <c r="K51" s="241">
        <v>418.5425101214575</v>
      </c>
      <c r="L51" s="241">
        <v>418.5425101214575</v>
      </c>
    </row>
    <row r="52" spans="1:25" s="354" customFormat="1" ht="13.5" thickBot="1" x14ac:dyDescent="0.25">
      <c r="B52" s="354">
        <v>36.799999999999997</v>
      </c>
      <c r="C52" s="354">
        <v>36.799999999999997</v>
      </c>
      <c r="D52" s="354">
        <v>36.799999999999997</v>
      </c>
      <c r="E52" s="354">
        <v>36.799999999999997</v>
      </c>
      <c r="F52" s="354">
        <v>36.799999999999997</v>
      </c>
      <c r="G52" s="354">
        <v>36.799999999999997</v>
      </c>
      <c r="H52" s="354">
        <v>36.799999999999997</v>
      </c>
      <c r="I52" s="354">
        <v>36.799999999999997</v>
      </c>
      <c r="J52" s="354">
        <v>36.799999999999997</v>
      </c>
      <c r="K52" s="354">
        <v>36.799999999999997</v>
      </c>
      <c r="L52" s="354">
        <v>36.799999999999997</v>
      </c>
    </row>
    <row r="53" spans="1:25" s="354" customFormat="1" ht="13.5" thickBot="1" x14ac:dyDescent="0.25">
      <c r="A53" s="249" t="s">
        <v>67</v>
      </c>
      <c r="B53" s="364" t="s">
        <v>50</v>
      </c>
      <c r="C53" s="365"/>
      <c r="D53" s="365"/>
      <c r="E53" s="365"/>
      <c r="F53" s="365"/>
      <c r="G53" s="365"/>
      <c r="H53" s="365"/>
      <c r="I53" s="365"/>
      <c r="J53" s="365"/>
      <c r="K53" s="365"/>
      <c r="L53" s="366"/>
      <c r="M53" s="364" t="s">
        <v>53</v>
      </c>
      <c r="N53" s="365"/>
      <c r="O53" s="365"/>
      <c r="P53" s="365"/>
      <c r="Q53" s="365"/>
      <c r="R53" s="365"/>
      <c r="S53" s="366"/>
      <c r="T53" s="297" t="s">
        <v>55</v>
      </c>
      <c r="X53" s="354" t="s">
        <v>54</v>
      </c>
      <c r="Y53" s="354" t="s">
        <v>70</v>
      </c>
    </row>
    <row r="54" spans="1:25" s="354" customFormat="1" x14ac:dyDescent="0.2">
      <c r="A54" s="250" t="s">
        <v>54</v>
      </c>
      <c r="B54" s="330">
        <v>1</v>
      </c>
      <c r="C54" s="253">
        <v>2</v>
      </c>
      <c r="D54" s="253">
        <v>3</v>
      </c>
      <c r="E54" s="253">
        <v>4</v>
      </c>
      <c r="F54" s="253">
        <v>5</v>
      </c>
      <c r="G54" s="253">
        <v>6</v>
      </c>
      <c r="H54" s="253">
        <v>7</v>
      </c>
      <c r="I54" s="253">
        <v>8</v>
      </c>
      <c r="J54" s="253">
        <v>9</v>
      </c>
      <c r="K54" s="253">
        <v>10</v>
      </c>
      <c r="L54" s="331">
        <v>11</v>
      </c>
      <c r="M54" s="251">
        <v>1</v>
      </c>
      <c r="N54" s="252">
        <v>2</v>
      </c>
      <c r="O54" s="252">
        <v>3</v>
      </c>
      <c r="P54" s="252">
        <v>3</v>
      </c>
      <c r="Q54" s="252">
        <v>3</v>
      </c>
      <c r="R54" s="252">
        <v>3</v>
      </c>
      <c r="S54" s="252">
        <v>3</v>
      </c>
      <c r="T54" s="296"/>
      <c r="X54" s="354">
        <v>1</v>
      </c>
      <c r="Y54" s="354">
        <v>42.5</v>
      </c>
    </row>
    <row r="55" spans="1:25" s="354" customFormat="1" x14ac:dyDescent="0.2">
      <c r="A55" s="250" t="s">
        <v>2</v>
      </c>
      <c r="B55" s="254">
        <v>1</v>
      </c>
      <c r="C55" s="349">
        <v>2</v>
      </c>
      <c r="D55" s="349">
        <v>2</v>
      </c>
      <c r="E55" s="255">
        <v>3</v>
      </c>
      <c r="F55" s="255">
        <v>3</v>
      </c>
      <c r="G55" s="255">
        <v>3</v>
      </c>
      <c r="H55" s="256">
        <v>4</v>
      </c>
      <c r="I55" s="256">
        <v>4</v>
      </c>
      <c r="J55" s="255">
        <v>5</v>
      </c>
      <c r="K55" s="255">
        <v>5</v>
      </c>
      <c r="L55" s="350">
        <v>6</v>
      </c>
      <c r="M55" s="254">
        <v>1</v>
      </c>
      <c r="N55" s="349">
        <v>2</v>
      </c>
      <c r="O55" s="349">
        <v>2</v>
      </c>
      <c r="P55" s="255">
        <v>3</v>
      </c>
      <c r="Q55" s="255">
        <v>3</v>
      </c>
      <c r="R55" s="256">
        <v>4</v>
      </c>
      <c r="S55" s="255">
        <v>5</v>
      </c>
      <c r="T55" s="226" t="s">
        <v>0</v>
      </c>
      <c r="X55" s="354">
        <v>2</v>
      </c>
      <c r="Y55" s="354">
        <v>42</v>
      </c>
    </row>
    <row r="56" spans="1:25" s="354" customFormat="1" x14ac:dyDescent="0.2">
      <c r="A56" s="257" t="s">
        <v>3</v>
      </c>
      <c r="B56" s="258">
        <v>520</v>
      </c>
      <c r="C56" s="259">
        <v>520</v>
      </c>
      <c r="D56" s="259">
        <v>520</v>
      </c>
      <c r="E56" s="259">
        <v>520</v>
      </c>
      <c r="F56" s="259">
        <v>520</v>
      </c>
      <c r="G56" s="259">
        <v>520</v>
      </c>
      <c r="H56" s="259">
        <v>520</v>
      </c>
      <c r="I56" s="259">
        <v>520</v>
      </c>
      <c r="J56" s="259">
        <v>520</v>
      </c>
      <c r="K56" s="259">
        <v>520</v>
      </c>
      <c r="L56" s="260">
        <v>520</v>
      </c>
      <c r="M56" s="258">
        <v>520</v>
      </c>
      <c r="N56" s="259">
        <v>520</v>
      </c>
      <c r="O56" s="259">
        <v>520</v>
      </c>
      <c r="P56" s="259">
        <v>520</v>
      </c>
      <c r="Q56" s="259">
        <v>520</v>
      </c>
      <c r="R56" s="259">
        <v>520</v>
      </c>
      <c r="S56" s="259">
        <v>520</v>
      </c>
      <c r="T56" s="261">
        <v>520</v>
      </c>
      <c r="X56" s="354">
        <v>3</v>
      </c>
      <c r="Y56" s="354">
        <v>41</v>
      </c>
    </row>
    <row r="57" spans="1:25" s="354" customFormat="1" x14ac:dyDescent="0.2">
      <c r="A57" s="262" t="s">
        <v>6</v>
      </c>
      <c r="B57" s="263">
        <v>479.33333333333331</v>
      </c>
      <c r="C57" s="264">
        <v>513.84615384615381</v>
      </c>
      <c r="D57" s="264">
        <v>515.38461538461536</v>
      </c>
      <c r="E57" s="264">
        <v>548.9473684210526</v>
      </c>
      <c r="F57" s="264">
        <v>554.70588235294122</v>
      </c>
      <c r="G57" s="264">
        <v>545.37037037037032</v>
      </c>
      <c r="H57" s="264">
        <v>598.4</v>
      </c>
      <c r="I57" s="264">
        <v>586.33333333333337</v>
      </c>
      <c r="J57" s="264">
        <v>620.22222222222217</v>
      </c>
      <c r="K57" s="264">
        <v>606.86274509803923</v>
      </c>
      <c r="L57" s="265">
        <v>665.66666666666663</v>
      </c>
      <c r="M57" s="263">
        <v>532.63157894736844</v>
      </c>
      <c r="N57" s="264">
        <v>513.44262295081967</v>
      </c>
      <c r="O57" s="264">
        <v>488.22580645161293</v>
      </c>
      <c r="P57" s="264">
        <v>559.61538461538464</v>
      </c>
      <c r="Q57" s="264">
        <v>607.88461538461536</v>
      </c>
      <c r="R57" s="264">
        <v>514.375</v>
      </c>
      <c r="S57" s="264">
        <v>560</v>
      </c>
      <c r="T57" s="266">
        <v>551.41675284384689</v>
      </c>
      <c r="X57" s="354">
        <v>4</v>
      </c>
      <c r="Y57" s="354">
        <v>40</v>
      </c>
    </row>
    <row r="58" spans="1:25" s="354" customFormat="1" x14ac:dyDescent="0.2">
      <c r="A58" s="250" t="s">
        <v>7</v>
      </c>
      <c r="B58" s="267">
        <v>91.111111111111114</v>
      </c>
      <c r="C58" s="268">
        <v>100</v>
      </c>
      <c r="D58" s="268">
        <v>98.07692307692308</v>
      </c>
      <c r="E58" s="268">
        <v>100</v>
      </c>
      <c r="F58" s="268">
        <v>100</v>
      </c>
      <c r="G58" s="268">
        <v>96.296296296296291</v>
      </c>
      <c r="H58" s="268">
        <v>98</v>
      </c>
      <c r="I58" s="268">
        <v>98.333333333333329</v>
      </c>
      <c r="J58" s="268">
        <v>97.777777777777771</v>
      </c>
      <c r="K58" s="268">
        <v>88.235294117647058</v>
      </c>
      <c r="L58" s="269">
        <v>93.333333333333329</v>
      </c>
      <c r="M58" s="267">
        <v>68.421052631578945</v>
      </c>
      <c r="N58" s="268">
        <v>65.573770491803273</v>
      </c>
      <c r="O58" s="268">
        <v>66.129032258064512</v>
      </c>
      <c r="P58" s="268">
        <v>71.15384615384616</v>
      </c>
      <c r="Q58" s="268">
        <v>61.53846153846154</v>
      </c>
      <c r="R58" s="268">
        <v>76.25</v>
      </c>
      <c r="S58" s="268">
        <v>64.285714285714292</v>
      </c>
      <c r="T58" s="270">
        <v>65.149948293691835</v>
      </c>
      <c r="V58" s="227"/>
      <c r="W58" s="227"/>
      <c r="X58" s="354">
        <v>5</v>
      </c>
      <c r="Y58" s="354">
        <v>39</v>
      </c>
    </row>
    <row r="59" spans="1:25" s="354" customFormat="1" x14ac:dyDescent="0.2">
      <c r="A59" s="250" t="s">
        <v>8</v>
      </c>
      <c r="B59" s="271">
        <v>6.1793768822039123E-2</v>
      </c>
      <c r="C59" s="272">
        <v>3.5219432203649217E-2</v>
      </c>
      <c r="D59" s="272">
        <v>4.5577407416724017E-2</v>
      </c>
      <c r="E59" s="272">
        <v>4.2025902660984195E-2</v>
      </c>
      <c r="F59" s="272">
        <v>3.6468633090219957E-2</v>
      </c>
      <c r="G59" s="272">
        <v>4.4175252398159025E-2</v>
      </c>
      <c r="H59" s="272">
        <v>4.5010015693936971E-2</v>
      </c>
      <c r="I59" s="272">
        <v>4.165631632000466E-2</v>
      </c>
      <c r="J59" s="272">
        <v>4.238489370017836E-2</v>
      </c>
      <c r="K59" s="272">
        <v>6.0565856871031831E-2</v>
      </c>
      <c r="L59" s="273">
        <v>4.8397019996302942E-2</v>
      </c>
      <c r="M59" s="271">
        <v>0.11602995528130985</v>
      </c>
      <c r="N59" s="272">
        <v>9.6508551910804929E-2</v>
      </c>
      <c r="O59" s="272">
        <v>0.10588904194914704</v>
      </c>
      <c r="P59" s="272">
        <v>9.8871181064464631E-2</v>
      </c>
      <c r="Q59" s="272">
        <v>0.11320889652235841</v>
      </c>
      <c r="R59" s="272">
        <v>8.6934613883758644E-2</v>
      </c>
      <c r="S59" s="272">
        <v>9.204907424830977E-2</v>
      </c>
      <c r="T59" s="274">
        <v>0.11034018410577726</v>
      </c>
      <c r="V59" s="227"/>
      <c r="W59" s="227"/>
      <c r="X59" s="354">
        <v>6</v>
      </c>
      <c r="Y59" s="354">
        <v>38.5</v>
      </c>
    </row>
    <row r="60" spans="1:25" s="354" customFormat="1" x14ac:dyDescent="0.2">
      <c r="A60" s="262" t="s">
        <v>1</v>
      </c>
      <c r="B60" s="275">
        <f>B57/B56*100-100</f>
        <v>-7.8205128205128318</v>
      </c>
      <c r="C60" s="276">
        <f t="shared" ref="C60:E60" si="21">C57/C56*100-100</f>
        <v>-1.1834319526627297</v>
      </c>
      <c r="D60" s="276">
        <f t="shared" si="21"/>
        <v>-0.88757396449705084</v>
      </c>
      <c r="E60" s="276">
        <f t="shared" si="21"/>
        <v>5.5668016194331926</v>
      </c>
      <c r="F60" s="276">
        <f>F57/F56*100-100</f>
        <v>6.6742081447963812</v>
      </c>
      <c r="G60" s="276">
        <f t="shared" ref="G60:L60" si="22">G57/G56*100-100</f>
        <v>4.8789173789173645</v>
      </c>
      <c r="H60" s="276">
        <f t="shared" si="22"/>
        <v>15.07692307692308</v>
      </c>
      <c r="I60" s="276">
        <f t="shared" ref="I60:J60" si="23">I57/I56*100-100</f>
        <v>12.756410256410248</v>
      </c>
      <c r="J60" s="276">
        <f t="shared" si="23"/>
        <v>19.273504273504273</v>
      </c>
      <c r="K60" s="276">
        <f t="shared" si="22"/>
        <v>16.704374057315235</v>
      </c>
      <c r="L60" s="277">
        <f t="shared" si="22"/>
        <v>28.012820512820497</v>
      </c>
      <c r="M60" s="275">
        <f>M57/M56*100-100</f>
        <v>2.429149797570858</v>
      </c>
      <c r="N60" s="276">
        <f t="shared" ref="N60:T60" si="24">N57/N56*100-100</f>
        <v>-1.2610340479192956</v>
      </c>
      <c r="O60" s="276">
        <f t="shared" si="24"/>
        <v>-6.1104218362282836</v>
      </c>
      <c r="P60" s="276">
        <f t="shared" si="24"/>
        <v>7.6183431952662914</v>
      </c>
      <c r="Q60" s="276">
        <f t="shared" si="24"/>
        <v>16.900887573964482</v>
      </c>
      <c r="R60" s="276">
        <f t="shared" si="24"/>
        <v>-1.0817307692307736</v>
      </c>
      <c r="S60" s="276">
        <f t="shared" si="24"/>
        <v>7.6923076923076934</v>
      </c>
      <c r="T60" s="278">
        <f t="shared" si="24"/>
        <v>6.0416832392013333</v>
      </c>
      <c r="V60" s="227"/>
      <c r="W60" s="227"/>
    </row>
    <row r="61" spans="1:25" s="354" customFormat="1" ht="13.5" thickBot="1" x14ac:dyDescent="0.25">
      <c r="A61" s="279" t="s">
        <v>27</v>
      </c>
      <c r="B61" s="280">
        <f>B57-B51</f>
        <v>60.790823211875818</v>
      </c>
      <c r="C61" s="281">
        <f t="shared" ref="C61:L61" si="25">C57-C51</f>
        <v>95.303643724696315</v>
      </c>
      <c r="D61" s="281">
        <f t="shared" si="25"/>
        <v>96.842105263157862</v>
      </c>
      <c r="E61" s="281">
        <f t="shared" si="25"/>
        <v>130.40485829959511</v>
      </c>
      <c r="F61" s="281">
        <f t="shared" si="25"/>
        <v>136.16337223148372</v>
      </c>
      <c r="G61" s="281">
        <f t="shared" si="25"/>
        <v>126.82786024891283</v>
      </c>
      <c r="H61" s="281">
        <f t="shared" si="25"/>
        <v>179.85748987854248</v>
      </c>
      <c r="I61" s="281">
        <f t="shared" si="25"/>
        <v>167.79082321187587</v>
      </c>
      <c r="J61" s="281">
        <f t="shared" si="25"/>
        <v>201.67971210076468</v>
      </c>
      <c r="K61" s="281">
        <f t="shared" si="25"/>
        <v>188.32023497658173</v>
      </c>
      <c r="L61" s="282">
        <f t="shared" si="25"/>
        <v>247.12415654520913</v>
      </c>
      <c r="M61" s="280">
        <f t="shared" ref="M61:T61" si="26">M57-K41</f>
        <v>113.78542510121457</v>
      </c>
      <c r="N61" s="281">
        <f t="shared" si="26"/>
        <v>85.982305490502199</v>
      </c>
      <c r="O61" s="281">
        <f t="shared" si="26"/>
        <v>89.764267990074472</v>
      </c>
      <c r="P61" s="281">
        <f t="shared" si="26"/>
        <v>126.97387518142239</v>
      </c>
      <c r="Q61" s="281">
        <f t="shared" si="26"/>
        <v>144.18091168091166</v>
      </c>
      <c r="R61" s="281">
        <f t="shared" si="26"/>
        <v>94.026162790697697</v>
      </c>
      <c r="S61" s="281">
        <f t="shared" si="26"/>
        <v>129.13793103448273</v>
      </c>
      <c r="T61" s="283">
        <f t="shared" si="26"/>
        <v>132.8742427223894</v>
      </c>
      <c r="V61" s="227"/>
      <c r="W61" s="227"/>
    </row>
    <row r="62" spans="1:25" s="354" customFormat="1" x14ac:dyDescent="0.2">
      <c r="A62" s="284" t="s">
        <v>51</v>
      </c>
      <c r="B62" s="285">
        <v>561</v>
      </c>
      <c r="C62" s="286">
        <v>659</v>
      </c>
      <c r="D62" s="286">
        <v>659</v>
      </c>
      <c r="E62" s="286">
        <v>708</v>
      </c>
      <c r="F62" s="286">
        <v>708</v>
      </c>
      <c r="G62" s="286">
        <v>708</v>
      </c>
      <c r="H62" s="286">
        <v>683</v>
      </c>
      <c r="I62" s="286">
        <v>683</v>
      </c>
      <c r="J62" s="286">
        <v>597</v>
      </c>
      <c r="K62" s="286">
        <v>597</v>
      </c>
      <c r="L62" s="287">
        <v>323</v>
      </c>
      <c r="M62" s="285">
        <v>657</v>
      </c>
      <c r="N62" s="286">
        <v>813</v>
      </c>
      <c r="O62" s="286">
        <v>808</v>
      </c>
      <c r="P62" s="286">
        <v>698</v>
      </c>
      <c r="Q62" s="286">
        <v>698</v>
      </c>
      <c r="R62" s="286">
        <v>1064</v>
      </c>
      <c r="S62" s="286">
        <v>731</v>
      </c>
      <c r="T62" s="288">
        <f>SUM(B62:S62)</f>
        <v>12355</v>
      </c>
      <c r="U62" s="227" t="s">
        <v>56</v>
      </c>
      <c r="V62" s="289">
        <f>R46-T62</f>
        <v>31</v>
      </c>
      <c r="W62" s="290">
        <f>V62/R46</f>
        <v>2.5028257710318102E-3</v>
      </c>
      <c r="X62" s="356" t="s">
        <v>68</v>
      </c>
    </row>
    <row r="63" spans="1:25" s="354" customFormat="1" x14ac:dyDescent="0.2">
      <c r="A63" s="291" t="s">
        <v>28</v>
      </c>
      <c r="B63" s="244">
        <v>42</v>
      </c>
      <c r="C63" s="242">
        <v>41</v>
      </c>
      <c r="D63" s="242">
        <v>41</v>
      </c>
      <c r="E63" s="242">
        <v>40</v>
      </c>
      <c r="F63" s="242">
        <v>40</v>
      </c>
      <c r="G63" s="242">
        <v>40</v>
      </c>
      <c r="H63" s="242">
        <v>39</v>
      </c>
      <c r="I63" s="242">
        <v>39</v>
      </c>
      <c r="J63" s="242">
        <v>38.5</v>
      </c>
      <c r="K63" s="242">
        <v>38.5</v>
      </c>
      <c r="L63" s="245">
        <v>38</v>
      </c>
      <c r="M63" s="244"/>
      <c r="N63" s="242"/>
      <c r="O63" s="242"/>
      <c r="P63" s="242"/>
      <c r="Q63" s="242"/>
      <c r="R63" s="242"/>
      <c r="S63" s="242"/>
      <c r="T63" s="235"/>
      <c r="U63" s="227" t="s">
        <v>57</v>
      </c>
      <c r="V63" s="227">
        <v>37.1</v>
      </c>
      <c r="W63" s="227"/>
      <c r="X63" s="357" t="s">
        <v>69</v>
      </c>
    </row>
    <row r="64" spans="1:25" s="354" customFormat="1" ht="13.5" thickBot="1" x14ac:dyDescent="0.25">
      <c r="A64" s="292" t="s">
        <v>26</v>
      </c>
      <c r="B64" s="246">
        <f>B63-B52</f>
        <v>5.2000000000000028</v>
      </c>
      <c r="C64" s="243">
        <f t="shared" ref="C64:L64" si="27">C63-C52</f>
        <v>4.2000000000000028</v>
      </c>
      <c r="D64" s="243">
        <f t="shared" si="27"/>
        <v>4.2000000000000028</v>
      </c>
      <c r="E64" s="243">
        <f t="shared" si="27"/>
        <v>3.2000000000000028</v>
      </c>
      <c r="F64" s="243">
        <f t="shared" si="27"/>
        <v>3.2000000000000028</v>
      </c>
      <c r="G64" s="243">
        <f t="shared" si="27"/>
        <v>3.2000000000000028</v>
      </c>
      <c r="H64" s="243">
        <f t="shared" si="27"/>
        <v>2.2000000000000028</v>
      </c>
      <c r="I64" s="243">
        <f t="shared" si="27"/>
        <v>2.2000000000000028</v>
      </c>
      <c r="J64" s="243">
        <f t="shared" si="27"/>
        <v>1.7000000000000028</v>
      </c>
      <c r="K64" s="243">
        <f t="shared" si="27"/>
        <v>1.7000000000000028</v>
      </c>
      <c r="L64" s="247">
        <f t="shared" si="27"/>
        <v>1.2000000000000028</v>
      </c>
      <c r="M64" s="246">
        <f t="shared" ref="M64:S64" si="28">M63-K47</f>
        <v>-38.5</v>
      </c>
      <c r="N64" s="243">
        <f t="shared" si="28"/>
        <v>-37.5</v>
      </c>
      <c r="O64" s="243">
        <f t="shared" si="28"/>
        <v>-38</v>
      </c>
      <c r="P64" s="243">
        <f t="shared" si="28"/>
        <v>-37</v>
      </c>
      <c r="Q64" s="243">
        <f t="shared" si="28"/>
        <v>-37</v>
      </c>
      <c r="R64" s="243">
        <f t="shared" si="28"/>
        <v>-37</v>
      </c>
      <c r="S64" s="243">
        <f t="shared" si="28"/>
        <v>-36</v>
      </c>
      <c r="T64" s="236"/>
      <c r="U64" s="227" t="s">
        <v>26</v>
      </c>
      <c r="V64" s="227">
        <f>V63-T47</f>
        <v>3.3299999999999983</v>
      </c>
      <c r="W64" s="227"/>
    </row>
    <row r="66" spans="1:25" s="358" customFormat="1" x14ac:dyDescent="0.2">
      <c r="M66" s="358">
        <v>42.5</v>
      </c>
      <c r="N66" s="358">
        <v>42</v>
      </c>
      <c r="O66" s="358">
        <v>42</v>
      </c>
      <c r="P66" s="358">
        <v>41</v>
      </c>
      <c r="Q66" s="358">
        <v>41</v>
      </c>
      <c r="R66" s="358">
        <v>40</v>
      </c>
      <c r="S66" s="358">
        <v>40</v>
      </c>
      <c r="T66" s="358">
        <v>39</v>
      </c>
      <c r="U66" s="358">
        <v>38.5</v>
      </c>
    </row>
    <row r="67" spans="1:25" ht="13.5" thickBot="1" x14ac:dyDescent="0.25">
      <c r="M67" s="347">
        <v>551.41675284384689</v>
      </c>
      <c r="N67" s="347">
        <v>551.41675284384689</v>
      </c>
      <c r="O67" s="347">
        <v>551.41675284384689</v>
      </c>
      <c r="P67" s="347">
        <v>551.41675284384689</v>
      </c>
      <c r="Q67" s="347">
        <v>551.41675284384689</v>
      </c>
      <c r="R67" s="347">
        <v>551.41675284384689</v>
      </c>
      <c r="S67" s="347">
        <v>551.41675284384689</v>
      </c>
      <c r="T67" s="347">
        <v>551.41675284384689</v>
      </c>
      <c r="U67" s="239">
        <v>551</v>
      </c>
    </row>
    <row r="68" spans="1:25" ht="13.5" thickBot="1" x14ac:dyDescent="0.25">
      <c r="A68" s="249" t="s">
        <v>73</v>
      </c>
      <c r="B68" s="364" t="s">
        <v>50</v>
      </c>
      <c r="C68" s="365"/>
      <c r="D68" s="365"/>
      <c r="E68" s="365"/>
      <c r="F68" s="365"/>
      <c r="G68" s="365"/>
      <c r="H68" s="365"/>
      <c r="I68" s="365"/>
      <c r="J68" s="365"/>
      <c r="K68" s="365"/>
      <c r="L68" s="366"/>
      <c r="M68" s="364" t="s">
        <v>53</v>
      </c>
      <c r="N68" s="365"/>
      <c r="O68" s="365"/>
      <c r="P68" s="365"/>
      <c r="Q68" s="365"/>
      <c r="R68" s="365"/>
      <c r="S68" s="365"/>
      <c r="T68" s="365"/>
      <c r="U68" s="366"/>
      <c r="V68" s="297" t="s">
        <v>55</v>
      </c>
      <c r="W68" s="355"/>
      <c r="X68" s="355"/>
      <c r="Y68" s="355"/>
    </row>
    <row r="69" spans="1:25" x14ac:dyDescent="0.2">
      <c r="A69" s="250" t="s">
        <v>54</v>
      </c>
      <c r="B69" s="330">
        <v>1</v>
      </c>
      <c r="C69" s="253">
        <v>2</v>
      </c>
      <c r="D69" s="253">
        <v>3</v>
      </c>
      <c r="E69" s="253">
        <v>4</v>
      </c>
      <c r="F69" s="253">
        <v>5</v>
      </c>
      <c r="G69" s="253">
        <v>6</v>
      </c>
      <c r="H69" s="253">
        <v>7</v>
      </c>
      <c r="I69" s="253">
        <v>8</v>
      </c>
      <c r="J69" s="253">
        <v>9</v>
      </c>
      <c r="K69" s="253">
        <v>10</v>
      </c>
      <c r="L69" s="331">
        <v>11</v>
      </c>
      <c r="M69" s="251">
        <v>1</v>
      </c>
      <c r="N69" s="252">
        <v>2</v>
      </c>
      <c r="O69" s="252">
        <v>3</v>
      </c>
      <c r="P69" s="252">
        <v>4</v>
      </c>
      <c r="Q69" s="252">
        <v>5</v>
      </c>
      <c r="R69" s="252">
        <v>6</v>
      </c>
      <c r="S69" s="252">
        <v>7</v>
      </c>
      <c r="T69" s="252">
        <v>8</v>
      </c>
      <c r="U69" s="252">
        <v>9</v>
      </c>
      <c r="V69" s="296"/>
      <c r="W69" s="355"/>
      <c r="X69" s="355"/>
      <c r="Y69" s="355"/>
    </row>
    <row r="70" spans="1:25" x14ac:dyDescent="0.2">
      <c r="A70" s="250" t="s">
        <v>2</v>
      </c>
      <c r="B70" s="254">
        <v>1</v>
      </c>
      <c r="C70" s="349">
        <v>2</v>
      </c>
      <c r="D70" s="349">
        <v>2</v>
      </c>
      <c r="E70" s="255">
        <v>3</v>
      </c>
      <c r="F70" s="255">
        <v>3</v>
      </c>
      <c r="G70" s="255">
        <v>3</v>
      </c>
      <c r="H70" s="256">
        <v>4</v>
      </c>
      <c r="I70" s="256">
        <v>4</v>
      </c>
      <c r="J70" s="255">
        <v>5</v>
      </c>
      <c r="K70" s="255">
        <v>5</v>
      </c>
      <c r="L70" s="350">
        <v>6</v>
      </c>
      <c r="M70" s="254">
        <v>1</v>
      </c>
      <c r="N70" s="349">
        <v>2</v>
      </c>
      <c r="O70" s="349">
        <v>2</v>
      </c>
      <c r="P70" s="255">
        <v>3</v>
      </c>
      <c r="Q70" s="255">
        <v>3</v>
      </c>
      <c r="R70" s="256">
        <v>4</v>
      </c>
      <c r="S70" s="256">
        <v>4</v>
      </c>
      <c r="T70" s="255">
        <v>5</v>
      </c>
      <c r="U70" s="255">
        <v>6</v>
      </c>
      <c r="V70" s="226" t="s">
        <v>0</v>
      </c>
      <c r="W70" s="355"/>
      <c r="X70" s="355"/>
      <c r="Y70" s="355"/>
    </row>
    <row r="71" spans="1:25" x14ac:dyDescent="0.2">
      <c r="A71" s="257" t="s">
        <v>3</v>
      </c>
      <c r="B71" s="258">
        <v>620</v>
      </c>
      <c r="C71" s="259">
        <v>620</v>
      </c>
      <c r="D71" s="259">
        <v>620</v>
      </c>
      <c r="E71" s="259">
        <v>620</v>
      </c>
      <c r="F71" s="259">
        <v>620</v>
      </c>
      <c r="G71" s="259">
        <v>620</v>
      </c>
      <c r="H71" s="259">
        <v>620</v>
      </c>
      <c r="I71" s="259">
        <v>620</v>
      </c>
      <c r="J71" s="259">
        <v>620</v>
      </c>
      <c r="K71" s="259">
        <v>620</v>
      </c>
      <c r="L71" s="260">
        <v>620</v>
      </c>
      <c r="M71" s="258">
        <v>620</v>
      </c>
      <c r="N71" s="259">
        <v>620</v>
      </c>
      <c r="O71" s="259">
        <v>620</v>
      </c>
      <c r="P71" s="259">
        <v>620</v>
      </c>
      <c r="Q71" s="259">
        <v>620</v>
      </c>
      <c r="R71" s="259">
        <v>620</v>
      </c>
      <c r="S71" s="259">
        <v>620</v>
      </c>
      <c r="T71" s="259">
        <v>620</v>
      </c>
      <c r="U71" s="259">
        <v>620</v>
      </c>
      <c r="V71" s="261">
        <v>620</v>
      </c>
      <c r="W71" s="355"/>
      <c r="X71" s="355"/>
      <c r="Y71" s="355"/>
    </row>
    <row r="72" spans="1:25" x14ac:dyDescent="0.2">
      <c r="A72" s="262" t="s">
        <v>6</v>
      </c>
      <c r="B72" s="263">
        <v>622.79069767441865</v>
      </c>
      <c r="C72" s="264">
        <v>636.07843137254906</v>
      </c>
      <c r="D72" s="264">
        <v>631.6</v>
      </c>
      <c r="E72" s="264">
        <v>646.36363636363637</v>
      </c>
      <c r="F72" s="264">
        <v>656.03773584905662</v>
      </c>
      <c r="G72" s="264">
        <v>636.79245283018872</v>
      </c>
      <c r="H72" s="264">
        <v>665.0980392156863</v>
      </c>
      <c r="I72" s="264">
        <v>660</v>
      </c>
      <c r="J72" s="264">
        <v>676.92307692307691</v>
      </c>
      <c r="K72" s="264">
        <v>686.73076923076928</v>
      </c>
      <c r="L72" s="265">
        <v>713.63636363636363</v>
      </c>
      <c r="M72" s="263">
        <v>590.4545454545455</v>
      </c>
      <c r="N72" s="264">
        <v>604.69387755102036</v>
      </c>
      <c r="O72" s="264">
        <v>597.29166666666663</v>
      </c>
      <c r="P72" s="264">
        <v>631.21951219512198</v>
      </c>
      <c r="Q72" s="264">
        <v>629.5</v>
      </c>
      <c r="R72" s="264">
        <v>647.08333333333337</v>
      </c>
      <c r="S72" s="264">
        <v>655.531914893617</v>
      </c>
      <c r="T72" s="264">
        <v>677.72727272727275</v>
      </c>
      <c r="U72" s="264">
        <v>720</v>
      </c>
      <c r="V72" s="266">
        <v>647.21</v>
      </c>
      <c r="W72" s="355"/>
      <c r="X72" s="355"/>
      <c r="Y72" s="355"/>
    </row>
    <row r="73" spans="1:25" x14ac:dyDescent="0.2">
      <c r="A73" s="250" t="s">
        <v>7</v>
      </c>
      <c r="B73" s="267">
        <v>86.04651162790698</v>
      </c>
      <c r="C73" s="268">
        <v>94.117647058823536</v>
      </c>
      <c r="D73" s="268">
        <v>100</v>
      </c>
      <c r="E73" s="268">
        <v>98.181818181818187</v>
      </c>
      <c r="F73" s="268">
        <v>96.226415094339629</v>
      </c>
      <c r="G73" s="268">
        <v>98.113207547169807</v>
      </c>
      <c r="H73" s="268">
        <v>100</v>
      </c>
      <c r="I73" s="268">
        <v>98.113207547169807</v>
      </c>
      <c r="J73" s="268">
        <v>96.15384615384616</v>
      </c>
      <c r="K73" s="268">
        <v>98.07692307692308</v>
      </c>
      <c r="L73" s="269">
        <v>95.454545454545453</v>
      </c>
      <c r="M73" s="267">
        <v>97.727272727272734</v>
      </c>
      <c r="N73" s="268">
        <v>97.959183673469383</v>
      </c>
      <c r="O73" s="268">
        <v>100</v>
      </c>
      <c r="P73" s="268">
        <v>100</v>
      </c>
      <c r="Q73" s="268">
        <v>100</v>
      </c>
      <c r="R73" s="268">
        <v>97.916666666666671</v>
      </c>
      <c r="S73" s="268">
        <v>100</v>
      </c>
      <c r="T73" s="268">
        <v>93.939393939393938</v>
      </c>
      <c r="U73" s="268">
        <v>92</v>
      </c>
      <c r="V73" s="270">
        <v>86.64</v>
      </c>
      <c r="W73" s="355"/>
      <c r="X73" s="227"/>
      <c r="Y73" s="227"/>
    </row>
    <row r="74" spans="1:25" x14ac:dyDescent="0.2">
      <c r="A74" s="250" t="s">
        <v>8</v>
      </c>
      <c r="B74" s="271">
        <v>5.8698337368839566E-2</v>
      </c>
      <c r="C74" s="272">
        <v>5.2195492635712826E-2</v>
      </c>
      <c r="D74" s="272">
        <v>4.3227908667717599E-2</v>
      </c>
      <c r="E74" s="272">
        <v>4.0383075490313218E-2</v>
      </c>
      <c r="F74" s="272">
        <v>4.8685887764161301E-2</v>
      </c>
      <c r="G74" s="272">
        <v>5.0933669444951132E-2</v>
      </c>
      <c r="H74" s="272">
        <v>3.8173228093699406E-2</v>
      </c>
      <c r="I74" s="272">
        <v>4.3157110281545633E-2</v>
      </c>
      <c r="J74" s="272">
        <v>4.7564658037400669E-2</v>
      </c>
      <c r="K74" s="272">
        <v>4.4583425339615075E-2</v>
      </c>
      <c r="L74" s="273">
        <v>4.4421900061561853E-2</v>
      </c>
      <c r="M74" s="271">
        <v>3.8713751995935103E-2</v>
      </c>
      <c r="N74" s="272">
        <v>3.6154604767713316E-2</v>
      </c>
      <c r="O74" s="272">
        <v>3.4301096135253104E-2</v>
      </c>
      <c r="P74" s="272">
        <v>2.889477449125084E-2</v>
      </c>
      <c r="Q74" s="272">
        <v>3.6906307086541516E-2</v>
      </c>
      <c r="R74" s="272">
        <v>4.370565672801955E-2</v>
      </c>
      <c r="S74" s="272">
        <v>3.2824918869899453E-2</v>
      </c>
      <c r="T74" s="272">
        <v>4.9326562060890054E-2</v>
      </c>
      <c r="U74" s="272">
        <v>5.1520102752753913E-2</v>
      </c>
      <c r="V74" s="274">
        <v>6.4500000000000002E-2</v>
      </c>
      <c r="W74" s="355"/>
      <c r="X74" s="227"/>
      <c r="Y74" s="227"/>
    </row>
    <row r="75" spans="1:25" x14ac:dyDescent="0.2">
      <c r="A75" s="262" t="s">
        <v>1</v>
      </c>
      <c r="B75" s="275">
        <f>B72/B71*100-100</f>
        <v>0.4501125281320526</v>
      </c>
      <c r="C75" s="276">
        <f t="shared" ref="C75:E75" si="29">C72/C71*100-100</f>
        <v>2.5932953826692113</v>
      </c>
      <c r="D75" s="276">
        <f t="shared" si="29"/>
        <v>1.8709677419354875</v>
      </c>
      <c r="E75" s="276">
        <f t="shared" si="29"/>
        <v>4.2521994134897341</v>
      </c>
      <c r="F75" s="276">
        <f>F72/F71*100-100</f>
        <v>5.8125380401704092</v>
      </c>
      <c r="G75" s="276">
        <f t="shared" ref="G75:L75" si="30">G72/G71*100-100</f>
        <v>2.7084601339013972</v>
      </c>
      <c r="H75" s="276">
        <f t="shared" si="30"/>
        <v>7.2738772928526316</v>
      </c>
      <c r="I75" s="276">
        <f t="shared" si="30"/>
        <v>6.4516129032257936</v>
      </c>
      <c r="J75" s="276">
        <f t="shared" si="30"/>
        <v>9.1811414392059447</v>
      </c>
      <c r="K75" s="276">
        <f t="shared" si="30"/>
        <v>10.763027295285383</v>
      </c>
      <c r="L75" s="277">
        <f t="shared" si="30"/>
        <v>15.102639296187689</v>
      </c>
      <c r="M75" s="275">
        <f>M72/M71*100-100</f>
        <v>-4.7653958944281527</v>
      </c>
      <c r="N75" s="276">
        <f t="shared" ref="N75:V75" si="31">N72/N71*100-100</f>
        <v>-2.4687294272547717</v>
      </c>
      <c r="O75" s="276">
        <f t="shared" si="31"/>
        <v>-3.6626344086021589</v>
      </c>
      <c r="P75" s="276">
        <f t="shared" si="31"/>
        <v>1.8095987411487044</v>
      </c>
      <c r="Q75" s="276">
        <f t="shared" si="31"/>
        <v>1.5322580645161281</v>
      </c>
      <c r="R75" s="276">
        <f t="shared" si="31"/>
        <v>4.3682795698924792</v>
      </c>
      <c r="S75" s="276">
        <f t="shared" ref="S75:T75" si="32">S72/S71*100-100</f>
        <v>5.7309540150995133</v>
      </c>
      <c r="T75" s="276">
        <f t="shared" si="32"/>
        <v>9.3108504398827137</v>
      </c>
      <c r="U75" s="276">
        <f t="shared" si="31"/>
        <v>16.129032258064527</v>
      </c>
      <c r="V75" s="278">
        <f t="shared" si="31"/>
        <v>4.3887096774193566</v>
      </c>
      <c r="W75" s="355"/>
      <c r="X75" s="227"/>
      <c r="Y75" s="227"/>
    </row>
    <row r="76" spans="1:25" ht="13.5" thickBot="1" x14ac:dyDescent="0.25">
      <c r="A76" s="279" t="s">
        <v>27</v>
      </c>
      <c r="B76" s="280">
        <f>B72-B57</f>
        <v>143.45736434108534</v>
      </c>
      <c r="C76" s="281">
        <f t="shared" ref="C76:L76" si="33">C72-C57</f>
        <v>122.23227752639525</v>
      </c>
      <c r="D76" s="281">
        <f t="shared" si="33"/>
        <v>116.21538461538466</v>
      </c>
      <c r="E76" s="281">
        <f t="shared" si="33"/>
        <v>97.416267942583772</v>
      </c>
      <c r="F76" s="281">
        <f t="shared" si="33"/>
        <v>101.3318534961154</v>
      </c>
      <c r="G76" s="281">
        <f t="shared" si="33"/>
        <v>91.422082459818398</v>
      </c>
      <c r="H76" s="281">
        <f t="shared" si="33"/>
        <v>66.698039215686322</v>
      </c>
      <c r="I76" s="281">
        <f t="shared" si="33"/>
        <v>73.666666666666629</v>
      </c>
      <c r="J76" s="281">
        <f t="shared" si="33"/>
        <v>56.700854700854734</v>
      </c>
      <c r="K76" s="281">
        <f t="shared" si="33"/>
        <v>79.868024132730056</v>
      </c>
      <c r="L76" s="282">
        <f t="shared" si="33"/>
        <v>47.969696969696997</v>
      </c>
      <c r="M76" s="280">
        <f>M72-M67</f>
        <v>39.037792610698602</v>
      </c>
      <c r="N76" s="281">
        <f t="shared" ref="N76:S76" si="34">N72-N67</f>
        <v>53.277124707173471</v>
      </c>
      <c r="O76" s="281">
        <f t="shared" si="34"/>
        <v>45.874913822819735</v>
      </c>
      <c r="P76" s="281">
        <f t="shared" si="34"/>
        <v>79.802759351275085</v>
      </c>
      <c r="Q76" s="281">
        <f t="shared" si="34"/>
        <v>78.083247156153107</v>
      </c>
      <c r="R76" s="281">
        <f t="shared" si="34"/>
        <v>95.666580489486478</v>
      </c>
      <c r="S76" s="281">
        <f t="shared" si="34"/>
        <v>104.11516204977011</v>
      </c>
      <c r="T76" s="281">
        <f t="shared" ref="T76" si="35">T72-T67</f>
        <v>126.31051988342585</v>
      </c>
      <c r="U76" s="281">
        <f>U72-T67</f>
        <v>168.58324715615311</v>
      </c>
      <c r="V76" s="283">
        <f>V72-T57</f>
        <v>95.793247156153143</v>
      </c>
      <c r="W76" s="355"/>
      <c r="X76" s="227"/>
      <c r="Y76" s="227"/>
    </row>
    <row r="77" spans="1:25" x14ac:dyDescent="0.2">
      <c r="A77" s="284" t="s">
        <v>51</v>
      </c>
      <c r="B77" s="285">
        <v>559</v>
      </c>
      <c r="C77" s="286">
        <v>657</v>
      </c>
      <c r="D77" s="286">
        <v>660</v>
      </c>
      <c r="E77" s="286">
        <v>708</v>
      </c>
      <c r="F77" s="286">
        <v>708</v>
      </c>
      <c r="G77" s="286">
        <v>708</v>
      </c>
      <c r="H77" s="286">
        <v>682</v>
      </c>
      <c r="I77" s="286">
        <v>683</v>
      </c>
      <c r="J77" s="286">
        <v>597</v>
      </c>
      <c r="K77" s="286">
        <v>597</v>
      </c>
      <c r="L77" s="287">
        <v>323</v>
      </c>
      <c r="M77" s="285">
        <v>574</v>
      </c>
      <c r="N77" s="286">
        <v>627</v>
      </c>
      <c r="O77" s="286">
        <v>628</v>
      </c>
      <c r="P77" s="286">
        <v>557</v>
      </c>
      <c r="Q77" s="286">
        <v>556</v>
      </c>
      <c r="R77" s="286">
        <v>632</v>
      </c>
      <c r="S77" s="286">
        <v>633</v>
      </c>
      <c r="T77" s="286">
        <v>873</v>
      </c>
      <c r="U77" s="286">
        <v>374</v>
      </c>
      <c r="V77" s="288">
        <f>SUM(B77:U77)</f>
        <v>12336</v>
      </c>
      <c r="W77" s="227" t="s">
        <v>56</v>
      </c>
      <c r="X77" s="289">
        <f>T62-V77</f>
        <v>19</v>
      </c>
      <c r="Y77" s="290">
        <f>X77/T62</f>
        <v>1.537838931606637E-3</v>
      </c>
    </row>
    <row r="78" spans="1:25" x14ac:dyDescent="0.2">
      <c r="A78" s="291" t="s">
        <v>28</v>
      </c>
      <c r="B78" s="244">
        <v>44</v>
      </c>
      <c r="C78" s="242">
        <v>43</v>
      </c>
      <c r="D78" s="242">
        <v>43</v>
      </c>
      <c r="E78" s="242">
        <v>42</v>
      </c>
      <c r="F78" s="242">
        <v>42</v>
      </c>
      <c r="G78" s="242">
        <v>42.5</v>
      </c>
      <c r="H78" s="242">
        <v>41</v>
      </c>
      <c r="I78" s="242">
        <v>41</v>
      </c>
      <c r="J78" s="242">
        <v>41</v>
      </c>
      <c r="K78" s="242">
        <v>41</v>
      </c>
      <c r="L78" s="245">
        <v>40.5</v>
      </c>
      <c r="M78" s="244">
        <v>45</v>
      </c>
      <c r="N78" s="242">
        <v>44.5</v>
      </c>
      <c r="O78" s="242">
        <v>44.5</v>
      </c>
      <c r="P78" s="242">
        <v>43</v>
      </c>
      <c r="Q78" s="242">
        <v>43</v>
      </c>
      <c r="R78" s="242">
        <v>42</v>
      </c>
      <c r="S78" s="242">
        <v>42</v>
      </c>
      <c r="T78" s="242">
        <v>41</v>
      </c>
      <c r="U78" s="242">
        <v>41</v>
      </c>
      <c r="V78" s="235"/>
      <c r="W78" s="227" t="s">
        <v>57</v>
      </c>
      <c r="X78" s="227">
        <v>40.200000000000003</v>
      </c>
      <c r="Y78" s="227"/>
    </row>
    <row r="79" spans="1:25" ht="13.5" thickBot="1" x14ac:dyDescent="0.25">
      <c r="A79" s="292" t="s">
        <v>26</v>
      </c>
      <c r="B79" s="246">
        <f>B78-B63</f>
        <v>2</v>
      </c>
      <c r="C79" s="243">
        <f t="shared" ref="C79:L79" si="36">C78-C63</f>
        <v>2</v>
      </c>
      <c r="D79" s="243">
        <f t="shared" si="36"/>
        <v>2</v>
      </c>
      <c r="E79" s="243">
        <f t="shared" si="36"/>
        <v>2</v>
      </c>
      <c r="F79" s="243">
        <f t="shared" si="36"/>
        <v>2</v>
      </c>
      <c r="G79" s="243">
        <f t="shared" si="36"/>
        <v>2.5</v>
      </c>
      <c r="H79" s="243">
        <f t="shared" si="36"/>
        <v>2</v>
      </c>
      <c r="I79" s="243">
        <f t="shared" si="36"/>
        <v>2</v>
      </c>
      <c r="J79" s="243">
        <f t="shared" si="36"/>
        <v>2.5</v>
      </c>
      <c r="K79" s="243">
        <f t="shared" si="36"/>
        <v>2.5</v>
      </c>
      <c r="L79" s="247">
        <f t="shared" si="36"/>
        <v>2.5</v>
      </c>
      <c r="M79" s="246">
        <f>M78-M66</f>
        <v>2.5</v>
      </c>
      <c r="N79" s="243">
        <f t="shared" ref="N79:T79" si="37">N78-N66</f>
        <v>2.5</v>
      </c>
      <c r="O79" s="243">
        <f t="shared" si="37"/>
        <v>2.5</v>
      </c>
      <c r="P79" s="243">
        <f t="shared" si="37"/>
        <v>2</v>
      </c>
      <c r="Q79" s="243">
        <f t="shared" si="37"/>
        <v>2</v>
      </c>
      <c r="R79" s="243">
        <f t="shared" si="37"/>
        <v>2</v>
      </c>
      <c r="S79" s="243">
        <f t="shared" si="37"/>
        <v>2</v>
      </c>
      <c r="T79" s="243">
        <f t="shared" si="37"/>
        <v>2</v>
      </c>
      <c r="U79" s="243">
        <f>U78-T66</f>
        <v>2</v>
      </c>
      <c r="V79" s="236"/>
      <c r="W79" s="227" t="s">
        <v>26</v>
      </c>
      <c r="X79" s="227">
        <f>X78-V63</f>
        <v>3.1000000000000014</v>
      </c>
      <c r="Y79" s="227"/>
    </row>
  </sheetData>
  <mergeCells count="11">
    <mergeCell ref="F2:I2"/>
    <mergeCell ref="B9:J9"/>
    <mergeCell ref="K9:Q9"/>
    <mergeCell ref="B23:J23"/>
    <mergeCell ref="K23:Q23"/>
    <mergeCell ref="B68:L68"/>
    <mergeCell ref="M53:S53"/>
    <mergeCell ref="B53:L53"/>
    <mergeCell ref="B37:J37"/>
    <mergeCell ref="K37:Q37"/>
    <mergeCell ref="M68:U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Jonathan Barbosa Jaimes</cp:lastModifiedBy>
  <cp:lastPrinted>2018-07-16T23:48:49Z</cp:lastPrinted>
  <dcterms:created xsi:type="dcterms:W3CDTF">1996-11-27T10:00:04Z</dcterms:created>
  <dcterms:modified xsi:type="dcterms:W3CDTF">2021-05-21T22:39:21Z</dcterms:modified>
</cp:coreProperties>
</file>