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5A6A38CE-E40C-4535-8669-30A9E3CF6AEB}" xr6:coauthVersionLast="36" xr6:coauthVersionMax="36" xr10:uidLastSave="{00000000-0000-0000-0000-000000000000}"/>
  <bookViews>
    <workbookView xWindow="0" yWindow="0" windowWidth="20490" windowHeight="7545" tabRatio="745" firstSheet="49" activeTab="58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SEM 56" sheetId="65" r:id="rId56"/>
    <sheet name="SEM 57" sheetId="66" r:id="rId57"/>
    <sheet name="SEM 58" sheetId="67" r:id="rId58"/>
    <sheet name="IMPRIMIR" sheetId="2" r:id="rId59"/>
    <sheet name="Calcio_Imprimir" sheetId="40" r:id="rId60"/>
    <sheet name="Calcio" sheetId="32" r:id="rId61"/>
    <sheet name="CARBONATO DE CALCIO" sheetId="33" r:id="rId62"/>
  </sheets>
  <definedNames>
    <definedName name="_xlnm.Print_Area" localSheetId="59">Calcio_Imprimir!$A$1:$D$14</definedName>
    <definedName name="_xlnm.Print_Area" localSheetId="61">'CARBONATO DE CALCIO'!$A$1:$D$10</definedName>
    <definedName name="_xlnm.Print_Area" localSheetId="58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  <definedName name="_xlnm.Print_Area" localSheetId="55">'SEM 56'!$A$1:$Z$70</definedName>
    <definedName name="_xlnm.Print_Area" localSheetId="56">'SEM 57'!$A$1:$Z$70</definedName>
    <definedName name="_xlnm.Print_Area" localSheetId="57">'SEM 58'!$A$1:$Z$70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7" l="1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C65" i="67"/>
  <c r="C70" i="67" s="1"/>
  <c r="B65" i="67"/>
  <c r="B70" i="67" s="1"/>
  <c r="T64" i="67"/>
  <c r="T63" i="67"/>
  <c r="T62" i="67"/>
  <c r="T61" i="67"/>
  <c r="T60" i="67"/>
  <c r="T59" i="67"/>
  <c r="T58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T65" i="67" l="1"/>
  <c r="T68" i="67" s="1"/>
  <c r="D70" i="67"/>
  <c r="R46" i="67"/>
  <c r="R49" i="67" s="1"/>
  <c r="I46" i="67"/>
  <c r="I47" i="67" s="1"/>
  <c r="T25" i="67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M46" i="66"/>
  <c r="M51" i="66" s="1"/>
  <c r="L46" i="66"/>
  <c r="L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C30" i="66" s="1"/>
  <c r="B25" i="66"/>
  <c r="T24" i="66"/>
  <c r="T23" i="66"/>
  <c r="T22" i="66"/>
  <c r="T21" i="66"/>
  <c r="T20" i="66"/>
  <c r="T19" i="66"/>
  <c r="T18" i="66"/>
  <c r="T66" i="67" l="1"/>
  <c r="R47" i="67"/>
  <c r="I49" i="67"/>
  <c r="U27" i="67"/>
  <c r="T26" i="67"/>
  <c r="R46" i="66"/>
  <c r="R49" i="66" s="1"/>
  <c r="T25" i="66"/>
  <c r="U27" i="66" s="1"/>
  <c r="I46" i="66"/>
  <c r="B30" i="66"/>
  <c r="N51" i="66"/>
  <c r="T65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C65" i="65"/>
  <c r="C70" i="65" s="1"/>
  <c r="B65" i="65"/>
  <c r="B70" i="65" s="1"/>
  <c r="T64" i="65"/>
  <c r="T63" i="65"/>
  <c r="T62" i="65"/>
  <c r="T61" i="65"/>
  <c r="T60" i="65"/>
  <c r="T59" i="65"/>
  <c r="T58" i="65"/>
  <c r="H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R47" i="66" l="1"/>
  <c r="T26" i="66"/>
  <c r="T66" i="66"/>
  <c r="T68" i="66"/>
  <c r="I49" i="66"/>
  <c r="I47" i="66"/>
  <c r="T65" i="65"/>
  <c r="T66" i="65" s="1"/>
  <c r="R46" i="65"/>
  <c r="I46" i="65"/>
  <c r="T25" i="65"/>
  <c r="D70" i="65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8" i="65" l="1"/>
  <c r="U27" i="65"/>
  <c r="T26" i="65"/>
  <c r="R49" i="65"/>
  <c r="R47" i="65"/>
  <c r="I49" i="65"/>
  <c r="I47" i="65"/>
  <c r="T25" i="64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<sst xmlns="http://schemas.openxmlformats.org/spreadsheetml/2006/main" count="4926" uniqueCount="172">
  <si>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</si>
  <si>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</si>
  <si>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</si>
  <si>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</si>
  <si>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</si>
  <si>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</si>
  <si>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</si>
  <si>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</si>
  <si>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</si>
  <si>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</si>
  <si>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</si>
  <si>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</si>
  <si>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</si>
  <si>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</si>
  <si>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</si>
  <si>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</si>
  <si>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</si>
  <si>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</si>
  <si>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</si>
  <si>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</si>
  <si>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</si>
  <si>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</si>
  <si>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</si>
  <si>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</si>
  <si>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</si>
  <si>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</si>
  <si>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</si>
  <si>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</si>
  <si>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</si>
  <si>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</si>
  <si>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</si>
  <si>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</si>
  <si>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</si>
  <si>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</si>
  <si>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</si>
  <si>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</si>
  <si>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</si>
  <si>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</si>
  <si>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</si>
  <si>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</si>
  <si>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</si>
  <si>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</si>
  <si>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</si>
  <si>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</si>
  <si>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</si>
  <si>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</si>
  <si>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</si>
  <si>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</si>
  <si>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</si>
  <si>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</si>
  <si>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</si>
  <si>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</si>
  <si>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</si>
  <si>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</si>
  <si>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</si>
  <si>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</si>
  <si>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</si>
  <si>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</si>
  <si>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</si>
  <si>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</si>
  <si>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</si>
  <si>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</si>
  <si>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</si>
  <si>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</si>
  <si>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</si>
  <si>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</si>
  <si>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</si>
  <si>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</si>
  <si>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</si>
  <si>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</si>
  <si>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</si>
  <si>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</si>
  <si>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</si>
  <si>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</si>
  <si>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</si>
  <si>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</si>
  <si>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</si>
  <si>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</si>
  <si>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</si>
  <si>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</si>
  <si>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</si>
  <si>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</si>
  <si>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</si>
  <si>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</si>
  <si>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</si>
  <si>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</si>
  <si>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</si>
  <si>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</si>
  <si>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</si>
  <si>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</si>
  <si>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</si>
  <si>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</si>
  <si>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</si>
  <si>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</si>
  <si>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</si>
  <si>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</si>
  <si>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</si>
  <si>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</si>
  <si>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</si>
  <si>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</si>
  <si>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</si>
  <si>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</si>
  <si>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</si>
  <si>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</si>
  <si>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</si>
  <si>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</si>
  <si>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</si>
  <si>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</si>
  <si>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</si>
  <si>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</si>
  <si>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</si>
  <si>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</si>
  <si>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</si>
  <si>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</si>
  <si>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</si>
  <si>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</si>
  <si>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</si>
  <si>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</si>
  <si>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</si>
  <si>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</si>
  <si>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</si>
  <si>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</si>
  <si>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</si>
  <si>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</si>
  <si>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</si>
  <si>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</si>
  <si>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</si>
  <si>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</si>
  <si>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</si>
  <si>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</si>
  <si>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</si>
  <si>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</si>
  <si>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</si>
  <si>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</si>
  <si>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</si>
  <si>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</si>
  <si>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</si>
  <si>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</si>
  <si>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</si>
  <si>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</si>
  <si>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</si>
  <si>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</si>
  <si>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</si>
  <si>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</si>
  <si>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</si>
  <si>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</si>
  <si>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</si>
  <si>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</si>
  <si>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</si>
  <si>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</si>
  <si>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</si>
  <si>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</si>
  <si>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</si>
  <si>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</si>
  <si>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</si>
  <si>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</si>
  <si>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</si>
  <si>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</si>
  <si>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</si>
  <si>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</si>
  <si>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</si>
  <si>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</si>
  <si>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</si>
  <si>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</si>
  <si>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</si>
  <si>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</si>
  <si>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</si>
  <si>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SEMANA 56</t>
  </si>
  <si>
    <t>F4 - Machos</t>
  </si>
  <si>
    <t>SEMANA 57</t>
  </si>
  <si>
    <t>SEMANA 58</t>
  </si>
  <si>
    <t>20 AL 26 DE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</si>
</sst>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9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10" t="s">
        <v>5</v>
      </c>
      <c r="L11" s="510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9" t="s">
        <v>25</v>
      </c>
      <c r="C15" s="520"/>
      <c r="D15" s="520"/>
      <c r="E15" s="520"/>
      <c r="F15" s="520"/>
      <c r="G15" s="520"/>
      <c r="H15" s="520"/>
      <c r="I15" s="520"/>
      <c r="J15" s="520"/>
      <c r="K15" s="521"/>
      <c r="L15" s="513" t="s">
        <v>8</v>
      </c>
      <c r="M15" s="514"/>
      <c r="N15" s="514"/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25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10" t="s">
        <v>51</v>
      </c>
      <c r="L11" s="510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5"/>
      <c r="K15" s="526" t="s">
        <v>8</v>
      </c>
      <c r="L15" s="527"/>
      <c r="M15" s="527"/>
      <c r="N15" s="527"/>
      <c r="O15" s="527"/>
      <c r="P15" s="527"/>
      <c r="Q15" s="528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25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B15:J15"/>
    <mergeCell ref="K15:Q15"/>
    <mergeCell ref="A3:C3"/>
    <mergeCell ref="E9:G9"/>
    <mergeCell ref="R9:S9"/>
    <mergeCell ref="K11:L11"/>
    <mergeCell ref="B36:G36"/>
    <mergeCell ref="K36:O36"/>
    <mergeCell ref="J54:K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10" t="s">
        <v>52</v>
      </c>
      <c r="L11" s="510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5"/>
      <c r="K15" s="526" t="s">
        <v>8</v>
      </c>
      <c r="L15" s="527"/>
      <c r="M15" s="527"/>
      <c r="N15" s="527"/>
      <c r="O15" s="527"/>
      <c r="P15" s="527"/>
      <c r="Q15" s="528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25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10" t="s">
        <v>53</v>
      </c>
      <c r="L11" s="510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5"/>
      <c r="K15" s="526" t="s">
        <v>8</v>
      </c>
      <c r="L15" s="527"/>
      <c r="M15" s="527"/>
      <c r="N15" s="527"/>
      <c r="O15" s="527"/>
      <c r="P15" s="527"/>
      <c r="Q15" s="528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25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10" t="s">
        <v>54</v>
      </c>
      <c r="L11" s="510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5"/>
      <c r="M15" s="526" t="s">
        <v>8</v>
      </c>
      <c r="N15" s="527"/>
      <c r="O15" s="527"/>
      <c r="P15" s="527"/>
      <c r="Q15" s="527"/>
      <c r="R15" s="527"/>
      <c r="S15" s="527"/>
      <c r="T15" s="527"/>
      <c r="U15" s="52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25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10" t="s">
        <v>55</v>
      </c>
      <c r="L11" s="510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5"/>
      <c r="M15" s="526" t="s">
        <v>8</v>
      </c>
      <c r="N15" s="527"/>
      <c r="O15" s="527"/>
      <c r="P15" s="527"/>
      <c r="Q15" s="527"/>
      <c r="R15" s="527"/>
      <c r="S15" s="527"/>
      <c r="T15" s="527"/>
      <c r="U15" s="52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25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10" t="s">
        <v>56</v>
      </c>
      <c r="L11" s="510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5"/>
      <c r="M15" s="526" t="s">
        <v>8</v>
      </c>
      <c r="N15" s="527"/>
      <c r="O15" s="527"/>
      <c r="P15" s="527"/>
      <c r="Q15" s="527"/>
      <c r="R15" s="527"/>
      <c r="S15" s="527"/>
      <c r="T15" s="527"/>
      <c r="U15" s="52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25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10" t="s">
        <v>57</v>
      </c>
      <c r="L11" s="510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5"/>
      <c r="M15" s="526" t="s">
        <v>8</v>
      </c>
      <c r="N15" s="527"/>
      <c r="O15" s="527"/>
      <c r="P15" s="527"/>
      <c r="Q15" s="527"/>
      <c r="R15" s="527"/>
      <c r="S15" s="527"/>
      <c r="T15" s="527"/>
      <c r="U15" s="52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99"/>
      <c r="I36" s="53" t="s">
        <v>26</v>
      </c>
      <c r="J36" s="107"/>
      <c r="K36" s="517" t="s">
        <v>8</v>
      </c>
      <c r="L36" s="517"/>
      <c r="M36" s="517"/>
      <c r="N36" s="517"/>
      <c r="O36" s="51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10" t="s">
        <v>58</v>
      </c>
      <c r="L11" s="510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7"/>
      <c r="T15" s="527"/>
      <c r="U15" s="527"/>
      <c r="V15" s="52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25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25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8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A3:C3"/>
    <mergeCell ref="E9:G9"/>
    <mergeCell ref="B15:M15"/>
    <mergeCell ref="B36:H36"/>
    <mergeCell ref="R9:S9"/>
    <mergeCell ref="K11:L11"/>
    <mergeCell ref="N15:V15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3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10" t="s">
        <v>59</v>
      </c>
      <c r="L11" s="510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7"/>
      <c r="T15" s="527"/>
      <c r="U15" s="527"/>
      <c r="V15" s="52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4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10" t="s">
        <v>60</v>
      </c>
      <c r="L11" s="510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7"/>
      <c r="T15" s="527"/>
      <c r="U15" s="527"/>
      <c r="V15" s="52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12" zoomScale="30" zoomScaleNormal="30" workbookViewId="0">
      <selection activeCell="B17" sqref="B17:V1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10" t="s">
        <v>61</v>
      </c>
      <c r="L11" s="510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7"/>
      <c r="T15" s="527"/>
      <c r="U15" s="527"/>
      <c r="V15" s="52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10" t="s">
        <v>62</v>
      </c>
      <c r="L11" s="510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5"/>
      <c r="P15" s="526" t="s">
        <v>8</v>
      </c>
      <c r="Q15" s="527"/>
      <c r="R15" s="527"/>
      <c r="S15" s="527"/>
      <c r="T15" s="527"/>
      <c r="U15" s="527"/>
      <c r="V15" s="527"/>
      <c r="W15" s="527"/>
      <c r="X15" s="52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10" t="s">
        <v>63</v>
      </c>
      <c r="L11" s="510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5"/>
      <c r="P15" s="526" t="s">
        <v>8</v>
      </c>
      <c r="Q15" s="527"/>
      <c r="R15" s="527"/>
      <c r="S15" s="527"/>
      <c r="T15" s="527"/>
      <c r="U15" s="527"/>
      <c r="V15" s="527"/>
      <c r="W15" s="527"/>
      <c r="X15" s="52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10" t="s">
        <v>64</v>
      </c>
      <c r="L11" s="510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5"/>
      <c r="P15" s="526" t="s">
        <v>8</v>
      </c>
      <c r="Q15" s="527"/>
      <c r="R15" s="527"/>
      <c r="S15" s="527"/>
      <c r="T15" s="527"/>
      <c r="U15" s="527"/>
      <c r="V15" s="527"/>
      <c r="W15" s="527"/>
      <c r="X15" s="52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10" t="s">
        <v>65</v>
      </c>
      <c r="L11" s="510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5"/>
      <c r="P15" s="526" t="s">
        <v>8</v>
      </c>
      <c r="Q15" s="527"/>
      <c r="R15" s="527"/>
      <c r="S15" s="527"/>
      <c r="T15" s="527"/>
      <c r="U15" s="527"/>
      <c r="V15" s="527"/>
      <c r="W15" s="527"/>
      <c r="X15" s="52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10" t="s">
        <v>66</v>
      </c>
      <c r="L11" s="510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5"/>
      <c r="P15" s="526" t="s">
        <v>8</v>
      </c>
      <c r="Q15" s="527"/>
      <c r="R15" s="527"/>
      <c r="S15" s="527"/>
      <c r="T15" s="527"/>
      <c r="U15" s="527"/>
      <c r="V15" s="527"/>
      <c r="W15" s="527"/>
      <c r="X15" s="52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10" t="s">
        <v>67</v>
      </c>
      <c r="L11" s="510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5"/>
      <c r="P15" s="526" t="s">
        <v>8</v>
      </c>
      <c r="Q15" s="527"/>
      <c r="R15" s="527"/>
      <c r="S15" s="527"/>
      <c r="T15" s="527"/>
      <c r="U15" s="527"/>
      <c r="V15" s="527"/>
      <c r="W15" s="527"/>
      <c r="X15" s="52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10" t="s">
        <v>68</v>
      </c>
      <c r="L11" s="510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5"/>
      <c r="P15" s="526" t="s">
        <v>8</v>
      </c>
      <c r="Q15" s="527"/>
      <c r="R15" s="527"/>
      <c r="S15" s="527"/>
      <c r="T15" s="527"/>
      <c r="U15" s="527"/>
      <c r="V15" s="527"/>
      <c r="W15" s="527"/>
      <c r="X15" s="52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10" t="s">
        <v>69</v>
      </c>
      <c r="L11" s="510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5"/>
      <c r="F15" s="523" t="s">
        <v>71</v>
      </c>
      <c r="G15" s="524"/>
      <c r="H15" s="524"/>
      <c r="I15" s="524"/>
      <c r="J15" s="524"/>
      <c r="K15" s="524"/>
      <c r="L15" s="525"/>
      <c r="M15" s="526" t="s">
        <v>8</v>
      </c>
      <c r="N15" s="527"/>
      <c r="O15" s="527"/>
      <c r="P15" s="527"/>
      <c r="Q15" s="527"/>
      <c r="R15" s="527"/>
      <c r="S15" s="527"/>
      <c r="T15" s="528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E15"/>
    <mergeCell ref="M15:T15"/>
    <mergeCell ref="F15:L15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10" t="s">
        <v>72</v>
      </c>
      <c r="L11" s="510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5"/>
      <c r="F15" s="523" t="s">
        <v>71</v>
      </c>
      <c r="G15" s="524"/>
      <c r="H15" s="524"/>
      <c r="I15" s="524"/>
      <c r="J15" s="524"/>
      <c r="K15" s="524"/>
      <c r="L15" s="525"/>
      <c r="M15" s="526" t="s">
        <v>8</v>
      </c>
      <c r="N15" s="527"/>
      <c r="O15" s="527"/>
      <c r="P15" s="527"/>
      <c r="Q15" s="527"/>
      <c r="R15" s="527"/>
      <c r="S15" s="527"/>
      <c r="T15" s="528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E15"/>
    <mergeCell ref="F15:L15"/>
    <mergeCell ref="M15:T15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10" t="s">
        <v>73</v>
      </c>
      <c r="L11" s="510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5"/>
      <c r="G15" s="523" t="s">
        <v>71</v>
      </c>
      <c r="H15" s="524"/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7"/>
      <c r="T15" s="527"/>
      <c r="U15" s="528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6" t="s">
        <v>25</v>
      </c>
      <c r="C55" s="517"/>
      <c r="D55" s="517"/>
      <c r="E55" s="517"/>
      <c r="F55" s="51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F15"/>
    <mergeCell ref="R9:S9"/>
    <mergeCell ref="K11:L11"/>
    <mergeCell ref="G15:M15"/>
    <mergeCell ref="N15:U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10" t="s">
        <v>75</v>
      </c>
      <c r="L11" s="510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4"/>
      <c r="N15" s="525"/>
      <c r="O15" s="526" t="s">
        <v>8</v>
      </c>
      <c r="P15" s="527"/>
      <c r="Q15" s="527"/>
      <c r="R15" s="527"/>
      <c r="S15" s="527"/>
      <c r="T15" s="527"/>
      <c r="U15" s="527"/>
      <c r="V15" s="528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H55:M55"/>
    <mergeCell ref="N55:S55"/>
    <mergeCell ref="B36:H36"/>
    <mergeCell ref="L36:P36"/>
    <mergeCell ref="J54:K54"/>
    <mergeCell ref="A3:C3"/>
    <mergeCell ref="E9:G9"/>
    <mergeCell ref="R9:S9"/>
    <mergeCell ref="K11:L11"/>
    <mergeCell ref="H15:N15"/>
    <mergeCell ref="O15:V15"/>
    <mergeCell ref="B15:G15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10" t="s">
        <v>80</v>
      </c>
      <c r="L11" s="510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7" t="s">
        <v>8</v>
      </c>
      <c r="M36" s="517"/>
      <c r="N36" s="517"/>
      <c r="O36" s="517"/>
      <c r="P36" s="51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P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10" t="s">
        <v>83</v>
      </c>
      <c r="L11" s="510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J54:K54"/>
    <mergeCell ref="B55:G55"/>
    <mergeCell ref="H55:M55"/>
    <mergeCell ref="N55:S55"/>
    <mergeCell ref="L36:Q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10" t="s">
        <v>84</v>
      </c>
      <c r="L11" s="510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10" t="s">
        <v>84</v>
      </c>
      <c r="L11" s="510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10" t="s">
        <v>111</v>
      </c>
      <c r="L11" s="510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10" t="s">
        <v>112</v>
      </c>
      <c r="L11" s="510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10" t="s">
        <v>113</v>
      </c>
      <c r="L11" s="510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10" t="s">
        <v>114</v>
      </c>
      <c r="L11" s="510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23" t="s">
        <v>71</v>
      </c>
      <c r="I15" s="524"/>
      <c r="J15" s="524"/>
      <c r="K15" s="524"/>
      <c r="L15" s="524"/>
      <c r="M15" s="525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10" t="s">
        <v>115</v>
      </c>
      <c r="L11" s="510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10" t="s">
        <v>143</v>
      </c>
      <c r="L11" s="510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10" t="s">
        <v>144</v>
      </c>
      <c r="L11" s="510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10" t="s">
        <v>145</v>
      </c>
      <c r="L11" s="510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10" t="s">
        <v>146</v>
      </c>
      <c r="L11" s="510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10" t="s">
        <v>147</v>
      </c>
      <c r="L11" s="510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10" t="s">
        <v>148</v>
      </c>
      <c r="L11" s="510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10" t="s">
        <v>148</v>
      </c>
      <c r="L11" s="510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10" t="s">
        <v>149</v>
      </c>
      <c r="L11" s="510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10" t="s">
        <v>150</v>
      </c>
      <c r="L11" s="510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10" t="s">
        <v>151</v>
      </c>
      <c r="L11" s="510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10" t="s">
        <v>153</v>
      </c>
      <c r="L11" s="510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10" t="s">
        <v>154</v>
      </c>
      <c r="L11" s="510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10" t="s">
        <v>155</v>
      </c>
      <c r="L11" s="510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10" t="s">
        <v>156</v>
      </c>
      <c r="L11" s="510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10" t="s">
        <v>157</v>
      </c>
      <c r="L11" s="510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10" t="s">
        <v>158</v>
      </c>
      <c r="L11" s="510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10" t="s">
        <v>159</v>
      </c>
      <c r="L11" s="510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10" t="s">
        <v>160</v>
      </c>
      <c r="L11" s="510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10" t="s">
        <v>161</v>
      </c>
      <c r="L11" s="510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10" t="s">
        <v>163</v>
      </c>
      <c r="L11" s="510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10" t="s">
        <v>164</v>
      </c>
      <c r="L11" s="510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10" t="s">
        <v>165</v>
      </c>
      <c r="L11" s="510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0" zoomScale="30" zoomScaleNormal="30" zoomScaleSheetLayoutView="30" workbookViewId="0">
      <selection activeCell="B26" sqref="B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10" t="s">
        <v>166</v>
      </c>
      <c r="L11" s="510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F60D-6BAD-4B7C-8870-50FC36084141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2</v>
      </c>
      <c r="F11" s="1"/>
      <c r="G11" s="1"/>
      <c r="H11" s="1"/>
      <c r="I11" s="1"/>
      <c r="J11" s="1"/>
      <c r="K11" s="510" t="s">
        <v>167</v>
      </c>
      <c r="L11" s="510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108.2</v>
      </c>
      <c r="D18" s="23">
        <v>25.6</v>
      </c>
      <c r="E18" s="23">
        <v>110.2</v>
      </c>
      <c r="F18" s="122">
        <v>109.3</v>
      </c>
      <c r="G18" s="122">
        <v>109.2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111.5</v>
      </c>
      <c r="M18" s="24">
        <v>111.3</v>
      </c>
      <c r="N18" s="79">
        <v>110.8</v>
      </c>
      <c r="O18" s="23">
        <v>113.2</v>
      </c>
      <c r="P18" s="23">
        <v>25.8</v>
      </c>
      <c r="Q18" s="23">
        <v>111.1</v>
      </c>
      <c r="R18" s="23">
        <v>110.3</v>
      </c>
      <c r="S18" s="24">
        <v>111.5</v>
      </c>
      <c r="T18" s="25">
        <f t="shared" ref="T18:T25" si="0">SUM(B18:S18)</f>
        <v>1737.1999999999998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108.2</v>
      </c>
      <c r="D19" s="23">
        <v>25.6</v>
      </c>
      <c r="E19" s="23">
        <v>110.2</v>
      </c>
      <c r="F19" s="122">
        <v>109.3</v>
      </c>
      <c r="G19" s="122">
        <v>109.2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111.5</v>
      </c>
      <c r="M19" s="24">
        <v>111.3</v>
      </c>
      <c r="N19" s="79">
        <v>110.8</v>
      </c>
      <c r="O19" s="23">
        <v>113.2</v>
      </c>
      <c r="P19" s="23">
        <v>25.8</v>
      </c>
      <c r="Q19" s="23">
        <v>111.1</v>
      </c>
      <c r="R19" s="23">
        <v>110.3</v>
      </c>
      <c r="S19" s="24">
        <v>111.5</v>
      </c>
      <c r="T19" s="25">
        <f t="shared" si="0"/>
        <v>1737.1999999999998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</v>
      </c>
      <c r="D20" s="23">
        <v>25.4</v>
      </c>
      <c r="E20" s="23">
        <v>110.4</v>
      </c>
      <c r="F20" s="122">
        <v>109.1</v>
      </c>
      <c r="G20" s="122">
        <v>108.7</v>
      </c>
      <c r="H20" s="22">
        <v>110</v>
      </c>
      <c r="I20" s="23">
        <v>111.7</v>
      </c>
      <c r="J20" s="23">
        <v>25.2</v>
      </c>
      <c r="K20" s="23">
        <v>111.8</v>
      </c>
      <c r="L20" s="23">
        <v>111.7</v>
      </c>
      <c r="M20" s="24">
        <v>111.2</v>
      </c>
      <c r="N20" s="79">
        <v>110.8</v>
      </c>
      <c r="O20" s="23">
        <v>113</v>
      </c>
      <c r="P20" s="23">
        <v>24.7</v>
      </c>
      <c r="Q20" s="23">
        <v>110.9</v>
      </c>
      <c r="R20" s="23">
        <v>109.7</v>
      </c>
      <c r="S20" s="24">
        <v>111.5</v>
      </c>
      <c r="T20" s="25">
        <f t="shared" si="0"/>
        <v>1733.4000000000003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</v>
      </c>
      <c r="D21" s="23">
        <v>25.4</v>
      </c>
      <c r="E21" s="23">
        <v>110.4</v>
      </c>
      <c r="F21" s="122">
        <v>109.1</v>
      </c>
      <c r="G21" s="122">
        <v>108.7</v>
      </c>
      <c r="H21" s="22">
        <v>110</v>
      </c>
      <c r="I21" s="23">
        <v>111.7</v>
      </c>
      <c r="J21" s="23">
        <v>25.2</v>
      </c>
      <c r="K21" s="23">
        <v>111.8</v>
      </c>
      <c r="L21" s="23">
        <v>111.7</v>
      </c>
      <c r="M21" s="24">
        <v>111.2</v>
      </c>
      <c r="N21" s="79">
        <v>110.8</v>
      </c>
      <c r="O21" s="23">
        <v>113</v>
      </c>
      <c r="P21" s="23">
        <v>24.7</v>
      </c>
      <c r="Q21" s="23">
        <v>110.9</v>
      </c>
      <c r="R21" s="23">
        <v>109.7</v>
      </c>
      <c r="S21" s="24">
        <v>111.5</v>
      </c>
      <c r="T21" s="25">
        <f t="shared" si="0"/>
        <v>1733.4000000000003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</v>
      </c>
      <c r="D22" s="23">
        <v>25.4</v>
      </c>
      <c r="E22" s="23">
        <v>110.4</v>
      </c>
      <c r="F22" s="122">
        <v>109.1</v>
      </c>
      <c r="G22" s="122">
        <v>108.7</v>
      </c>
      <c r="H22" s="22">
        <v>110</v>
      </c>
      <c r="I22" s="23">
        <v>111.7</v>
      </c>
      <c r="J22" s="23">
        <v>25.2</v>
      </c>
      <c r="K22" s="23">
        <v>111.8</v>
      </c>
      <c r="L22" s="23">
        <v>111.7</v>
      </c>
      <c r="M22" s="24">
        <v>111.2</v>
      </c>
      <c r="N22" s="79">
        <v>110.8</v>
      </c>
      <c r="O22" s="23">
        <v>113</v>
      </c>
      <c r="P22" s="23">
        <v>24.7</v>
      </c>
      <c r="Q22" s="23">
        <v>110.9</v>
      </c>
      <c r="R22" s="23">
        <v>109.7</v>
      </c>
      <c r="S22" s="24">
        <v>111.5</v>
      </c>
      <c r="T22" s="25">
        <f t="shared" si="0"/>
        <v>1733.4000000000003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</v>
      </c>
      <c r="D23" s="23">
        <v>25.4</v>
      </c>
      <c r="E23" s="23">
        <v>110.4</v>
      </c>
      <c r="F23" s="122">
        <v>109.1</v>
      </c>
      <c r="G23" s="122">
        <v>108.7</v>
      </c>
      <c r="H23" s="22">
        <v>110</v>
      </c>
      <c r="I23" s="23">
        <v>111.7</v>
      </c>
      <c r="J23" s="23">
        <v>25.2</v>
      </c>
      <c r="K23" s="23">
        <v>111.8</v>
      </c>
      <c r="L23" s="23">
        <v>111.7</v>
      </c>
      <c r="M23" s="24">
        <v>111.2</v>
      </c>
      <c r="N23" s="79">
        <v>110.8</v>
      </c>
      <c r="O23" s="23">
        <v>113</v>
      </c>
      <c r="P23" s="23">
        <v>24.7</v>
      </c>
      <c r="Q23" s="23">
        <v>110.9</v>
      </c>
      <c r="R23" s="23">
        <v>109.7</v>
      </c>
      <c r="S23" s="24">
        <v>111.5</v>
      </c>
      <c r="T23" s="25">
        <f t="shared" si="0"/>
        <v>1733.4000000000003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</v>
      </c>
      <c r="D24" s="23">
        <v>25.4</v>
      </c>
      <c r="E24" s="23">
        <v>110.4</v>
      </c>
      <c r="F24" s="122">
        <v>109.1</v>
      </c>
      <c r="G24" s="122">
        <v>108.7</v>
      </c>
      <c r="H24" s="22">
        <v>110</v>
      </c>
      <c r="I24" s="23">
        <v>111.7</v>
      </c>
      <c r="J24" s="23">
        <v>25.2</v>
      </c>
      <c r="K24" s="23">
        <v>111.8</v>
      </c>
      <c r="L24" s="23">
        <v>111.7</v>
      </c>
      <c r="M24" s="24">
        <v>111.2</v>
      </c>
      <c r="N24" s="79">
        <v>110.8</v>
      </c>
      <c r="O24" s="23">
        <v>113</v>
      </c>
      <c r="P24" s="23">
        <v>24.7</v>
      </c>
      <c r="Q24" s="23">
        <v>110.9</v>
      </c>
      <c r="R24" s="23">
        <v>109.7</v>
      </c>
      <c r="S24" s="24">
        <v>111.5</v>
      </c>
      <c r="T24" s="25">
        <f t="shared" si="0"/>
        <v>1733.4000000000003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756.4</v>
      </c>
      <c r="D25" s="27">
        <f t="shared" si="1"/>
        <v>178.20000000000002</v>
      </c>
      <c r="E25" s="27">
        <f t="shared" si="1"/>
        <v>772.4</v>
      </c>
      <c r="F25" s="27">
        <f t="shared" si="1"/>
        <v>764.1</v>
      </c>
      <c r="G25" s="486">
        <f t="shared" si="1"/>
        <v>761.90000000000009</v>
      </c>
      <c r="H25" s="26">
        <f t="shared" si="1"/>
        <v>771</v>
      </c>
      <c r="I25" s="27">
        <f t="shared" si="1"/>
        <v>781.90000000000009</v>
      </c>
      <c r="J25" s="27">
        <f t="shared" si="1"/>
        <v>177.2</v>
      </c>
      <c r="K25" s="27">
        <f t="shared" si="1"/>
        <v>782.59999999999991</v>
      </c>
      <c r="L25" s="27">
        <f t="shared" si="1"/>
        <v>781.50000000000011</v>
      </c>
      <c r="M25" s="28">
        <f t="shared" si="1"/>
        <v>778.60000000000014</v>
      </c>
      <c r="N25" s="81">
        <f>SUM(N18:N24)</f>
        <v>775.59999999999991</v>
      </c>
      <c r="O25" s="27">
        <f t="shared" ref="O25:Q25" si="2">SUM(O18:O24)</f>
        <v>791.4</v>
      </c>
      <c r="P25" s="27">
        <f t="shared" si="2"/>
        <v>175.1</v>
      </c>
      <c r="Q25" s="27">
        <f t="shared" si="2"/>
        <v>776.69999999999993</v>
      </c>
      <c r="R25" s="27">
        <f>SUM(R18:R24)</f>
        <v>769.10000000000014</v>
      </c>
      <c r="S25" s="28">
        <f t="shared" ref="S25" si="3">SUM(S18:S24)</f>
        <v>780.5</v>
      </c>
      <c r="T25" s="25">
        <f t="shared" si="0"/>
        <v>12141.400000000001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149.89937898934531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170</v>
      </c>
      <c r="E27" s="34">
        <v>736</v>
      </c>
      <c r="F27" s="34">
        <v>728</v>
      </c>
      <c r="G27" s="488">
        <v>726</v>
      </c>
      <c r="H27" s="33">
        <v>735</v>
      </c>
      <c r="I27" s="34">
        <v>745</v>
      </c>
      <c r="J27" s="34">
        <v>169</v>
      </c>
      <c r="K27" s="34">
        <v>746</v>
      </c>
      <c r="L27" s="34">
        <v>745</v>
      </c>
      <c r="M27" s="35">
        <v>742</v>
      </c>
      <c r="N27" s="83">
        <v>739</v>
      </c>
      <c r="O27" s="34">
        <v>754</v>
      </c>
      <c r="P27" s="34">
        <v>167</v>
      </c>
      <c r="Q27" s="34">
        <v>740</v>
      </c>
      <c r="R27" s="34">
        <v>733</v>
      </c>
      <c r="S27" s="35">
        <v>744</v>
      </c>
      <c r="T27" s="36">
        <f>SUM(B27:S27)</f>
        <v>11571</v>
      </c>
      <c r="U27" s="2">
        <f>((T25*1000)/T27)/7</f>
        <v>149.89937898934531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108.02905999999999</v>
      </c>
      <c r="D28" s="84">
        <f t="shared" si="4"/>
        <v>25.436200000000003</v>
      </c>
      <c r="E28" s="84">
        <f t="shared" si="4"/>
        <v>110.37695999999998</v>
      </c>
      <c r="F28" s="84">
        <f t="shared" si="4"/>
        <v>109.05808000000002</v>
      </c>
      <c r="G28" s="489">
        <f t="shared" si="4"/>
        <v>108.67836</v>
      </c>
      <c r="H28" s="37">
        <f t="shared" si="4"/>
        <v>110.0471</v>
      </c>
      <c r="I28" s="84">
        <f t="shared" si="4"/>
        <v>111.66569999999999</v>
      </c>
      <c r="J28" s="84">
        <f t="shared" si="4"/>
        <v>25.226340000000004</v>
      </c>
      <c r="K28" s="84">
        <f t="shared" si="4"/>
        <v>111.83556000000003</v>
      </c>
      <c r="L28" s="84">
        <f t="shared" si="4"/>
        <v>111.74570000000001</v>
      </c>
      <c r="M28" s="231">
        <f t="shared" si="4"/>
        <v>111.19612000000002</v>
      </c>
      <c r="N28" s="84">
        <f t="shared" si="4"/>
        <v>110.76654000000003</v>
      </c>
      <c r="O28" s="84">
        <f t="shared" si="4"/>
        <v>112.95444000000001</v>
      </c>
      <c r="P28" s="84">
        <f t="shared" si="4"/>
        <v>24.72662</v>
      </c>
      <c r="Q28" s="84">
        <f t="shared" si="4"/>
        <v>110.85639999999998</v>
      </c>
      <c r="R28" s="84">
        <f t="shared" si="4"/>
        <v>109.70738000000001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178.381</v>
      </c>
      <c r="E29" s="42">
        <f>((E27*E26)*7)/1000</f>
        <v>772.28480000000002</v>
      </c>
      <c r="F29" s="42">
        <f>((F27*F26)*7)/1000</f>
        <v>763.8904</v>
      </c>
      <c r="G29" s="490">
        <f>((G27*G26)*7)/1000</f>
        <v>761.79180000000008</v>
      </c>
      <c r="H29" s="41">
        <f t="shared" ref="H29" si="6">((H27*H26)*7)/1000</f>
        <v>771.2355</v>
      </c>
      <c r="I29" s="42">
        <f>((I27*I26)*7)/1000</f>
        <v>781.72850000000005</v>
      </c>
      <c r="J29" s="42">
        <f t="shared" ref="J29:M29" si="7">((J27*J26)*7)/1000</f>
        <v>177.33170000000001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791.17220000000009</v>
      </c>
      <c r="P29" s="42">
        <f t="shared" ref="P29:S29" si="8">((P27*P26)*7)/1000</f>
        <v>175.23310000000001</v>
      </c>
      <c r="Q29" s="42">
        <f t="shared" si="8"/>
        <v>776.48199999999997</v>
      </c>
      <c r="R29" s="43">
        <f t="shared" si="8"/>
        <v>769.13689999999997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149.87121062017042</v>
      </c>
      <c r="D30" s="47">
        <f t="shared" si="9"/>
        <v>149.74789915966389</v>
      </c>
      <c r="E30" s="47">
        <f>+(E25/E27)/7*1000</f>
        <v>149.92236024844721</v>
      </c>
      <c r="F30" s="47">
        <f t="shared" ref="F30:H30" si="10">+(F25/F27)/7*1000</f>
        <v>149.94113029827315</v>
      </c>
      <c r="G30" s="491">
        <f t="shared" si="10"/>
        <v>149.92129083038174</v>
      </c>
      <c r="H30" s="46">
        <f t="shared" si="10"/>
        <v>149.85422740524783</v>
      </c>
      <c r="I30" s="47">
        <f>+(I25/I27)/7*1000</f>
        <v>149.9328859060403</v>
      </c>
      <c r="J30" s="47">
        <f t="shared" ref="J30:M30" si="11">+(J25/J27)/7*1000</f>
        <v>149.78867286559594</v>
      </c>
      <c r="K30" s="47">
        <f t="shared" si="11"/>
        <v>149.86595174262732</v>
      </c>
      <c r="L30" s="47">
        <f t="shared" si="11"/>
        <v>149.85618408437202</v>
      </c>
      <c r="M30" s="48">
        <f t="shared" si="11"/>
        <v>149.90373507893725</v>
      </c>
      <c r="N30" s="86">
        <f>+(N25/N27)/7*1000</f>
        <v>149.93234100135317</v>
      </c>
      <c r="O30" s="47">
        <f t="shared" ref="O30:S30" si="12">+(O25/O27)/7*1000</f>
        <v>149.94316028798787</v>
      </c>
      <c r="P30" s="47">
        <f t="shared" si="12"/>
        <v>149.78614200171086</v>
      </c>
      <c r="Q30" s="47">
        <f t="shared" si="12"/>
        <v>149.94208494208493</v>
      </c>
      <c r="R30" s="47">
        <f t="shared" si="12"/>
        <v>149.89280841941147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87.7</v>
      </c>
      <c r="C39" s="79">
        <v>89.1</v>
      </c>
      <c r="D39" s="79">
        <v>15.5</v>
      </c>
      <c r="E39" s="79">
        <v>85.2</v>
      </c>
      <c r="F39" s="79">
        <v>84.9</v>
      </c>
      <c r="G39" s="79">
        <v>85.5</v>
      </c>
      <c r="H39" s="79"/>
      <c r="I39" s="101">
        <f t="shared" ref="I39:I46" si="13">SUM(B39:H39)</f>
        <v>447.9</v>
      </c>
      <c r="J39" s="138"/>
      <c r="K39" s="91" t="s">
        <v>12</v>
      </c>
      <c r="L39" s="79">
        <v>6.5</v>
      </c>
      <c r="M39" s="79">
        <v>6.2</v>
      </c>
      <c r="N39" s="79">
        <v>1.6</v>
      </c>
      <c r="O39" s="79">
        <v>6.1</v>
      </c>
      <c r="P39" s="79">
        <v>5.8</v>
      </c>
      <c r="Q39" s="79">
        <v>6.1</v>
      </c>
      <c r="R39" s="101">
        <f t="shared" ref="R39:R46" si="14">SUM(L39:Q39)</f>
        <v>32.299999999999997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87.7</v>
      </c>
      <c r="C40" s="79">
        <v>89.1</v>
      </c>
      <c r="D40" s="79">
        <v>15.5</v>
      </c>
      <c r="E40" s="79">
        <v>85.2</v>
      </c>
      <c r="F40" s="79">
        <v>84.9</v>
      </c>
      <c r="G40" s="79">
        <v>85.5</v>
      </c>
      <c r="H40" s="79"/>
      <c r="I40" s="101">
        <f t="shared" si="13"/>
        <v>447.9</v>
      </c>
      <c r="J40" s="2"/>
      <c r="K40" s="92" t="s">
        <v>13</v>
      </c>
      <c r="L40" s="79">
        <v>6.5</v>
      </c>
      <c r="M40" s="79">
        <v>6.2</v>
      </c>
      <c r="N40" s="79">
        <v>1.6</v>
      </c>
      <c r="O40" s="79">
        <v>6.1</v>
      </c>
      <c r="P40" s="79">
        <v>5.8</v>
      </c>
      <c r="Q40" s="79">
        <v>6.1</v>
      </c>
      <c r="R40" s="101">
        <f t="shared" si="14"/>
        <v>32.299999999999997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6.2</v>
      </c>
      <c r="N41" s="79">
        <v>1.5</v>
      </c>
      <c r="O41" s="79">
        <v>6</v>
      </c>
      <c r="P41" s="79">
        <v>5.8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1.5</v>
      </c>
      <c r="O42" s="79">
        <v>6.1</v>
      </c>
      <c r="P42" s="79">
        <v>5.9</v>
      </c>
      <c r="Q42" s="79">
        <v>6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6.2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32.200000000000003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1.6</v>
      </c>
      <c r="O45" s="79">
        <v>6.1</v>
      </c>
      <c r="P45" s="79">
        <v>5.9</v>
      </c>
      <c r="Q45" s="79">
        <v>6.1</v>
      </c>
      <c r="R45" s="101">
        <f t="shared" si="14"/>
        <v>32.4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175.4</v>
      </c>
      <c r="C46" s="27">
        <f t="shared" si="15"/>
        <v>178.2</v>
      </c>
      <c r="D46" s="27">
        <f t="shared" si="15"/>
        <v>31</v>
      </c>
      <c r="E46" s="27">
        <f t="shared" si="15"/>
        <v>170.4</v>
      </c>
      <c r="F46" s="27">
        <f t="shared" si="15"/>
        <v>169.8</v>
      </c>
      <c r="G46" s="27">
        <f t="shared" si="15"/>
        <v>171</v>
      </c>
      <c r="H46" s="27">
        <f t="shared" si="15"/>
        <v>0</v>
      </c>
      <c r="I46" s="101">
        <f t="shared" si="13"/>
        <v>895.8</v>
      </c>
      <c r="K46" s="77" t="s">
        <v>10</v>
      </c>
      <c r="L46" s="81">
        <f t="shared" ref="L46:Q46" si="16">SUM(L39:L45)</f>
        <v>44.7</v>
      </c>
      <c r="M46" s="27">
        <f t="shared" si="16"/>
        <v>43.599999999999994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153.1</v>
      </c>
      <c r="C47" s="30">
        <v>153.1</v>
      </c>
      <c r="D47" s="30">
        <v>153.1</v>
      </c>
      <c r="E47" s="30">
        <v>150.80000000000001</v>
      </c>
      <c r="F47" s="30">
        <v>150.80000000000001</v>
      </c>
      <c r="G47" s="30">
        <v>150.80000000000001</v>
      </c>
      <c r="H47" s="30"/>
      <c r="I47" s="102">
        <f>+((I46/I48)/7)*1000</f>
        <v>43.365445127559667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582</v>
      </c>
      <c r="D48" s="83">
        <v>101</v>
      </c>
      <c r="E48" s="83">
        <v>565</v>
      </c>
      <c r="F48" s="83">
        <v>563</v>
      </c>
      <c r="G48" s="83">
        <v>567</v>
      </c>
      <c r="H48" s="34"/>
      <c r="I48" s="103">
        <f>SUM(B48:H48)</f>
        <v>2951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87.726299999999995</v>
      </c>
      <c r="C49" s="38">
        <f t="shared" si="17"/>
        <v>89.104200000000006</v>
      </c>
      <c r="D49" s="38">
        <f t="shared" si="17"/>
        <v>15.463099999999997</v>
      </c>
      <c r="E49" s="38">
        <f t="shared" si="17"/>
        <v>85.201999999999998</v>
      </c>
      <c r="F49" s="38">
        <f t="shared" si="17"/>
        <v>84.900400000000005</v>
      </c>
      <c r="G49" s="38">
        <f t="shared" si="17"/>
        <v>85.503600000000006</v>
      </c>
      <c r="H49" s="38">
        <f t="shared" si="17"/>
        <v>0</v>
      </c>
      <c r="I49" s="104">
        <f>((I46*1000)/I48)/7</f>
        <v>43.365445127559667</v>
      </c>
      <c r="K49" s="95" t="s">
        <v>21</v>
      </c>
      <c r="L49" s="84">
        <f t="shared" ref="L49:Q49" si="18">((L48*L47)*7/1000-L39-L40)/5</f>
        <v>6.331999999999999</v>
      </c>
      <c r="M49" s="38">
        <f t="shared" si="18"/>
        <v>6.2363999999999997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5.8826000000000001</v>
      </c>
      <c r="Q49" s="38">
        <f t="shared" si="18"/>
        <v>6.0607999999999986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614.08409999999992</v>
      </c>
      <c r="C50" s="42">
        <f t="shared" si="19"/>
        <v>623.72940000000006</v>
      </c>
      <c r="D50" s="42">
        <f t="shared" si="19"/>
        <v>108.24169999999998</v>
      </c>
      <c r="E50" s="42">
        <f t="shared" si="19"/>
        <v>596.41399999999999</v>
      </c>
      <c r="F50" s="42">
        <f t="shared" si="19"/>
        <v>594.30280000000005</v>
      </c>
      <c r="G50" s="42">
        <f t="shared" si="19"/>
        <v>598.52520000000004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43.729743206182995</v>
      </c>
      <c r="C51" s="47">
        <f t="shared" si="21"/>
        <v>43.740795287187034</v>
      </c>
      <c r="D51" s="47">
        <f t="shared" si="21"/>
        <v>43.847241867043849</v>
      </c>
      <c r="E51" s="47">
        <f t="shared" si="21"/>
        <v>43.084702907711765</v>
      </c>
      <c r="F51" s="47">
        <f t="shared" si="21"/>
        <v>43.085511291550368</v>
      </c>
      <c r="G51" s="47">
        <f t="shared" si="21"/>
        <v>43.083900226757365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141.55844155844153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8.6999999999999993</v>
      </c>
      <c r="I58" s="79">
        <v>8.6999999999999993</v>
      </c>
      <c r="J58" s="79">
        <v>1.9</v>
      </c>
      <c r="K58" s="79">
        <v>8.1</v>
      </c>
      <c r="L58" s="79">
        <v>8.1</v>
      </c>
      <c r="M58" s="221">
        <v>8.1999999999999993</v>
      </c>
      <c r="N58" s="22">
        <v>8.6</v>
      </c>
      <c r="O58" s="79">
        <v>8.6999999999999993</v>
      </c>
      <c r="P58" s="79">
        <v>2</v>
      </c>
      <c r="Q58" s="79">
        <v>8</v>
      </c>
      <c r="R58" s="79">
        <v>8</v>
      </c>
      <c r="S58" s="221">
        <v>8.1</v>
      </c>
      <c r="T58" s="101">
        <f t="shared" ref="T58:T65" si="23">SUM(B58:S58)</f>
        <v>130.9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8.6999999999999993</v>
      </c>
      <c r="I59" s="79">
        <v>8.6999999999999993</v>
      </c>
      <c r="J59" s="79">
        <v>1.9</v>
      </c>
      <c r="K59" s="79">
        <v>8.1</v>
      </c>
      <c r="L59" s="79">
        <v>8.1</v>
      </c>
      <c r="M59" s="221">
        <v>8.1999999999999993</v>
      </c>
      <c r="N59" s="22">
        <v>8.6</v>
      </c>
      <c r="O59" s="79">
        <v>8.6999999999999993</v>
      </c>
      <c r="P59" s="79">
        <v>2</v>
      </c>
      <c r="Q59" s="79">
        <v>8</v>
      </c>
      <c r="R59" s="79">
        <v>8</v>
      </c>
      <c r="S59" s="221">
        <v>8.1</v>
      </c>
      <c r="T59" s="101">
        <f t="shared" si="23"/>
        <v>130.9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2</v>
      </c>
      <c r="E60" s="79">
        <v>8.1999999999999993</v>
      </c>
      <c r="F60" s="79">
        <v>8.1999999999999993</v>
      </c>
      <c r="G60" s="221">
        <v>8.1</v>
      </c>
      <c r="H60" s="22">
        <v>8.1999999999999993</v>
      </c>
      <c r="I60" s="79">
        <v>8.1999999999999993</v>
      </c>
      <c r="J60" s="79">
        <v>1.8</v>
      </c>
      <c r="K60" s="79">
        <v>8.1999999999999993</v>
      </c>
      <c r="L60" s="79">
        <v>8.3000000000000007</v>
      </c>
      <c r="M60" s="221">
        <v>8.1</v>
      </c>
      <c r="N60" s="22">
        <v>8.1</v>
      </c>
      <c r="O60" s="79">
        <v>8.1999999999999993</v>
      </c>
      <c r="P60" s="79">
        <v>1.5</v>
      </c>
      <c r="Q60" s="79">
        <v>8.4</v>
      </c>
      <c r="R60" s="79">
        <v>8.1999999999999993</v>
      </c>
      <c r="S60" s="221">
        <v>8.1999999999999993</v>
      </c>
      <c r="T60" s="101">
        <f t="shared" si="23"/>
        <v>128.19999999999999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</v>
      </c>
      <c r="H61" s="22">
        <v>8.3000000000000007</v>
      </c>
      <c r="I61" s="79">
        <v>8.1999999999999993</v>
      </c>
      <c r="J61" s="79">
        <v>1.8</v>
      </c>
      <c r="K61" s="79">
        <v>8.3000000000000007</v>
      </c>
      <c r="L61" s="79">
        <v>8.3000000000000007</v>
      </c>
      <c r="M61" s="221">
        <v>8.1</v>
      </c>
      <c r="N61" s="22">
        <v>8.1</v>
      </c>
      <c r="O61" s="79">
        <v>8.3000000000000007</v>
      </c>
      <c r="P61" s="79">
        <v>1.5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</v>
      </c>
      <c r="E62" s="79">
        <v>8.3000000000000007</v>
      </c>
      <c r="F62" s="79">
        <v>8.3000000000000007</v>
      </c>
      <c r="G62" s="221">
        <v>8.1</v>
      </c>
      <c r="H62" s="22">
        <v>8.3000000000000007</v>
      </c>
      <c r="I62" s="79">
        <v>8.1999999999999993</v>
      </c>
      <c r="J62" s="79">
        <v>1.8</v>
      </c>
      <c r="K62" s="79">
        <v>8.3000000000000007</v>
      </c>
      <c r="L62" s="79">
        <v>8.3000000000000007</v>
      </c>
      <c r="M62" s="221">
        <v>8.1999999999999993</v>
      </c>
      <c r="N62" s="22">
        <v>8.1</v>
      </c>
      <c r="O62" s="79">
        <v>8.3000000000000007</v>
      </c>
      <c r="P62" s="79">
        <v>1.5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8.3000000000000007</v>
      </c>
      <c r="G63" s="221">
        <v>8.1</v>
      </c>
      <c r="H63" s="22">
        <v>8.3000000000000007</v>
      </c>
      <c r="I63" s="79">
        <v>8.3000000000000007</v>
      </c>
      <c r="J63" s="79">
        <v>1.9</v>
      </c>
      <c r="K63" s="79">
        <v>8.3000000000000007</v>
      </c>
      <c r="L63" s="79">
        <v>8.3000000000000007</v>
      </c>
      <c r="M63" s="221">
        <v>8.1999999999999993</v>
      </c>
      <c r="N63" s="22">
        <v>8.1</v>
      </c>
      <c r="O63" s="79">
        <v>8.3000000000000007</v>
      </c>
      <c r="P63" s="79">
        <v>1.5</v>
      </c>
      <c r="Q63" s="79">
        <v>8.5</v>
      </c>
      <c r="R63" s="79">
        <v>8.3000000000000007</v>
      </c>
      <c r="S63" s="221">
        <v>8.1999999999999993</v>
      </c>
      <c r="T63" s="101">
        <f t="shared" si="23"/>
        <v>129.39999999999998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8.3000000000000007</v>
      </c>
      <c r="G64" s="221">
        <v>8.1999999999999993</v>
      </c>
      <c r="H64" s="22">
        <v>8.3000000000000007</v>
      </c>
      <c r="I64" s="79">
        <v>8.3000000000000007</v>
      </c>
      <c r="J64" s="79">
        <v>1.9</v>
      </c>
      <c r="K64" s="79">
        <v>8.3000000000000007</v>
      </c>
      <c r="L64" s="79">
        <v>8.4</v>
      </c>
      <c r="M64" s="221">
        <v>8.1999999999999993</v>
      </c>
      <c r="N64" s="22">
        <v>8.1999999999999993</v>
      </c>
      <c r="O64" s="79">
        <v>8.3000000000000007</v>
      </c>
      <c r="P64" s="79">
        <v>1.5</v>
      </c>
      <c r="Q64" s="79">
        <v>8.5</v>
      </c>
      <c r="R64" s="79">
        <v>8.3000000000000007</v>
      </c>
      <c r="S64" s="221">
        <v>8.1999999999999993</v>
      </c>
      <c r="T64" s="101">
        <f t="shared" si="23"/>
        <v>129.69999999999999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58.3</v>
      </c>
      <c r="C65" s="27">
        <f t="shared" ref="C65:S65" si="24">SUM(C58:C64)</f>
        <v>57.600000000000009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57.2</v>
      </c>
      <c r="H65" s="26">
        <f t="shared" si="24"/>
        <v>58.8</v>
      </c>
      <c r="I65" s="27">
        <f t="shared" si="24"/>
        <v>58.599999999999994</v>
      </c>
      <c r="J65" s="27">
        <f t="shared" si="24"/>
        <v>13</v>
      </c>
      <c r="K65" s="27">
        <f t="shared" si="24"/>
        <v>57.599999999999994</v>
      </c>
      <c r="L65" s="27">
        <f t="shared" si="24"/>
        <v>57.79999999999999</v>
      </c>
      <c r="M65" s="28">
        <f t="shared" si="24"/>
        <v>57.2</v>
      </c>
      <c r="N65" s="26">
        <f t="shared" si="24"/>
        <v>57.8</v>
      </c>
      <c r="O65" s="27">
        <f t="shared" si="24"/>
        <v>58.8</v>
      </c>
      <c r="P65" s="27">
        <f t="shared" si="24"/>
        <v>11.5</v>
      </c>
      <c r="Q65" s="27">
        <f t="shared" si="24"/>
        <v>58.199999999999996</v>
      </c>
      <c r="R65" s="27">
        <f t="shared" si="24"/>
        <v>57.199999999999989</v>
      </c>
      <c r="S65" s="28">
        <f t="shared" si="24"/>
        <v>57.2</v>
      </c>
      <c r="T65" s="101">
        <f t="shared" si="23"/>
        <v>906.8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141.73179118474525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8.2522000000000002</v>
      </c>
      <c r="C68" s="38">
        <f t="shared" si="25"/>
        <v>8.1711000000000009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8.1292000000000009</v>
      </c>
      <c r="H68" s="37">
        <f t="shared" si="25"/>
        <v>8.2904999999999998</v>
      </c>
      <c r="I68" s="38">
        <f t="shared" si="25"/>
        <v>8.2491999999999983</v>
      </c>
      <c r="J68" s="38">
        <f t="shared" si="25"/>
        <v>1.8425999999999998</v>
      </c>
      <c r="K68" s="38">
        <f t="shared" si="25"/>
        <v>8.2827000000000002</v>
      </c>
      <c r="L68" s="38">
        <f t="shared" si="25"/>
        <v>8.3239999999999998</v>
      </c>
      <c r="M68" s="39">
        <f t="shared" si="25"/>
        <v>8.1600999999999999</v>
      </c>
      <c r="N68" s="37">
        <f t="shared" si="25"/>
        <v>8.1309999999999985</v>
      </c>
      <c r="O68" s="38">
        <f t="shared" si="25"/>
        <v>8.2904999999999998</v>
      </c>
      <c r="P68" s="38">
        <f t="shared" si="25"/>
        <v>1.1879999999999999</v>
      </c>
      <c r="Q68" s="38">
        <f t="shared" si="25"/>
        <v>8.4466000000000001</v>
      </c>
      <c r="R68" s="38">
        <f t="shared" si="25"/>
        <v>8.2492000000000001</v>
      </c>
      <c r="S68" s="39">
        <f t="shared" si="25"/>
        <v>8.2000999999999991</v>
      </c>
      <c r="T68" s="116">
        <f>((T65*1000)/T67)/7</f>
        <v>141.73179118474522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58.261000000000003</v>
      </c>
      <c r="C69" s="42">
        <f>((C67*C66)*7)/1000</f>
        <v>57.655500000000004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57.246000000000002</v>
      </c>
      <c r="H69" s="41">
        <f t="shared" si="26"/>
        <v>58.852499999999999</v>
      </c>
      <c r="I69" s="42">
        <f t="shared" si="26"/>
        <v>58.646000000000001</v>
      </c>
      <c r="J69" s="42">
        <f t="shared" si="26"/>
        <v>13.013</v>
      </c>
      <c r="K69" s="42">
        <f t="shared" si="26"/>
        <v>57.613500000000002</v>
      </c>
      <c r="L69" s="42">
        <f t="shared" si="26"/>
        <v>57.82</v>
      </c>
      <c r="M69" s="87">
        <f t="shared" si="26"/>
        <v>57.200499999999998</v>
      </c>
      <c r="N69" s="41">
        <f t="shared" si="26"/>
        <v>57.854999999999997</v>
      </c>
      <c r="O69" s="42">
        <f t="shared" si="26"/>
        <v>58.852499999999999</v>
      </c>
      <c r="P69" s="42">
        <f t="shared" si="26"/>
        <v>9.94</v>
      </c>
      <c r="Q69" s="42">
        <f t="shared" si="26"/>
        <v>58.232999999999997</v>
      </c>
      <c r="R69" s="42">
        <f t="shared" si="26"/>
        <v>57.246000000000002</v>
      </c>
      <c r="S69" s="87">
        <f>((S67*S66)*7)/1000</f>
        <v>57.200499999999998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143.59605911330047</v>
      </c>
      <c r="C70" s="47">
        <f>+(C65/C67)/7*1000</f>
        <v>144.36090225563913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140.88669950738915</v>
      </c>
      <c r="H70" s="46">
        <f t="shared" si="27"/>
        <v>142.37288135593221</v>
      </c>
      <c r="I70" s="47">
        <f t="shared" si="27"/>
        <v>141.88861985472153</v>
      </c>
      <c r="J70" s="47">
        <f t="shared" si="27"/>
        <v>142.85714285714286</v>
      </c>
      <c r="K70" s="47">
        <f t="shared" si="27"/>
        <v>139.46731234866826</v>
      </c>
      <c r="L70" s="47">
        <f t="shared" si="27"/>
        <v>139.95157384987891</v>
      </c>
      <c r="M70" s="48">
        <f t="shared" si="27"/>
        <v>138.49878934624698</v>
      </c>
      <c r="N70" s="46">
        <f t="shared" si="27"/>
        <v>142.36453201970443</v>
      </c>
      <c r="O70" s="47">
        <f t="shared" si="27"/>
        <v>142.37288135593221</v>
      </c>
      <c r="P70" s="47">
        <f t="shared" si="27"/>
        <v>164.28571428571428</v>
      </c>
      <c r="Q70" s="47">
        <f t="shared" si="27"/>
        <v>140.92009685230022</v>
      </c>
      <c r="R70" s="47">
        <f t="shared" si="27"/>
        <v>140.88669950738912</v>
      </c>
      <c r="S70" s="48">
        <f>+(S65/S67)/7*1000</f>
        <v>138.49878934624698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1FE8-2D10-4020-8DBC-E1ED6A8FEF0D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2</v>
      </c>
      <c r="F11" s="1"/>
      <c r="G11" s="1"/>
      <c r="H11" s="1"/>
      <c r="I11" s="1"/>
      <c r="J11" s="1"/>
      <c r="K11" s="510" t="s">
        <v>169</v>
      </c>
      <c r="L11" s="510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</v>
      </c>
      <c r="D18" s="23">
        <v>25.4</v>
      </c>
      <c r="E18" s="23">
        <v>110.4</v>
      </c>
      <c r="F18" s="122">
        <v>109.1</v>
      </c>
      <c r="G18" s="122">
        <v>108.7</v>
      </c>
      <c r="H18" s="22">
        <v>110</v>
      </c>
      <c r="I18" s="23">
        <v>111.7</v>
      </c>
      <c r="J18" s="23">
        <v>25.2</v>
      </c>
      <c r="K18" s="23">
        <v>111.8</v>
      </c>
      <c r="L18" s="23">
        <v>111.7</v>
      </c>
      <c r="M18" s="24">
        <v>111.2</v>
      </c>
      <c r="N18" s="79">
        <v>110.8</v>
      </c>
      <c r="O18" s="23">
        <v>113</v>
      </c>
      <c r="P18" s="23">
        <v>24.7</v>
      </c>
      <c r="Q18" s="23">
        <v>110.9</v>
      </c>
      <c r="R18" s="23">
        <v>109.7</v>
      </c>
      <c r="S18" s="24">
        <v>111.5</v>
      </c>
      <c r="T18" s="25">
        <f t="shared" ref="T18:T25" si="0">SUM(B18:S18)</f>
        <v>1733.4000000000003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</v>
      </c>
      <c r="D19" s="23">
        <v>25.4</v>
      </c>
      <c r="E19" s="23">
        <v>110.4</v>
      </c>
      <c r="F19" s="122">
        <v>109.1</v>
      </c>
      <c r="G19" s="122">
        <v>108.7</v>
      </c>
      <c r="H19" s="22">
        <v>110</v>
      </c>
      <c r="I19" s="23">
        <v>111.7</v>
      </c>
      <c r="J19" s="23">
        <v>25.2</v>
      </c>
      <c r="K19" s="23">
        <v>111.8</v>
      </c>
      <c r="L19" s="23">
        <v>111.7</v>
      </c>
      <c r="M19" s="24">
        <v>111.2</v>
      </c>
      <c r="N19" s="79">
        <v>110.8</v>
      </c>
      <c r="O19" s="23">
        <v>113</v>
      </c>
      <c r="P19" s="23">
        <v>24.7</v>
      </c>
      <c r="Q19" s="23">
        <v>110.9</v>
      </c>
      <c r="R19" s="23">
        <v>109.7</v>
      </c>
      <c r="S19" s="24">
        <v>111.5</v>
      </c>
      <c r="T19" s="25">
        <f t="shared" si="0"/>
        <v>1733.4000000000003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108.1</v>
      </c>
      <c r="D20" s="23">
        <v>24.9</v>
      </c>
      <c r="E20" s="23">
        <v>110.1</v>
      </c>
      <c r="F20" s="122">
        <v>108.9</v>
      </c>
      <c r="G20" s="122">
        <v>108</v>
      </c>
      <c r="H20" s="22">
        <v>110</v>
      </c>
      <c r="I20" s="23">
        <v>111.7</v>
      </c>
      <c r="J20" s="23">
        <v>25</v>
      </c>
      <c r="K20" s="23">
        <v>111.8</v>
      </c>
      <c r="L20" s="23">
        <v>111.2</v>
      </c>
      <c r="M20" s="24">
        <v>111.2</v>
      </c>
      <c r="N20" s="79">
        <v>110.6</v>
      </c>
      <c r="O20" s="23">
        <v>113</v>
      </c>
      <c r="P20" s="23">
        <v>24.5</v>
      </c>
      <c r="Q20" s="23">
        <v>110.5</v>
      </c>
      <c r="R20" s="23">
        <v>109.9</v>
      </c>
      <c r="S20" s="24">
        <v>111.3</v>
      </c>
      <c r="T20" s="25">
        <f t="shared" si="0"/>
        <v>1730.3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108.1</v>
      </c>
      <c r="D21" s="23">
        <v>24.9</v>
      </c>
      <c r="E21" s="23">
        <v>110.1</v>
      </c>
      <c r="F21" s="122">
        <v>108.9</v>
      </c>
      <c r="G21" s="122">
        <v>108</v>
      </c>
      <c r="H21" s="22">
        <v>110</v>
      </c>
      <c r="I21" s="23">
        <v>111.7</v>
      </c>
      <c r="J21" s="23">
        <v>25</v>
      </c>
      <c r="K21" s="23">
        <v>111.8</v>
      </c>
      <c r="L21" s="23">
        <v>111.2</v>
      </c>
      <c r="M21" s="24">
        <v>111.2</v>
      </c>
      <c r="N21" s="79">
        <v>110.6</v>
      </c>
      <c r="O21" s="23">
        <v>113</v>
      </c>
      <c r="P21" s="23">
        <v>24.5</v>
      </c>
      <c r="Q21" s="23">
        <v>110.5</v>
      </c>
      <c r="R21" s="23">
        <v>109.9</v>
      </c>
      <c r="S21" s="24">
        <v>111.3</v>
      </c>
      <c r="T21" s="25">
        <f t="shared" si="0"/>
        <v>1730.3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108.1</v>
      </c>
      <c r="D22" s="23">
        <v>24.9</v>
      </c>
      <c r="E22" s="23">
        <v>110.1</v>
      </c>
      <c r="F22" s="122">
        <v>108.9</v>
      </c>
      <c r="G22" s="122">
        <v>108</v>
      </c>
      <c r="H22" s="22">
        <v>110</v>
      </c>
      <c r="I22" s="23">
        <v>111.7</v>
      </c>
      <c r="J22" s="23">
        <v>25</v>
      </c>
      <c r="K22" s="23">
        <v>111.8</v>
      </c>
      <c r="L22" s="23">
        <v>111.2</v>
      </c>
      <c r="M22" s="24">
        <v>111.2</v>
      </c>
      <c r="N22" s="79">
        <v>110.6</v>
      </c>
      <c r="O22" s="23">
        <v>113</v>
      </c>
      <c r="P22" s="23">
        <v>24.5</v>
      </c>
      <c r="Q22" s="23">
        <v>110.5</v>
      </c>
      <c r="R22" s="23">
        <v>109.9</v>
      </c>
      <c r="S22" s="24">
        <v>111.3</v>
      </c>
      <c r="T22" s="25">
        <f t="shared" si="0"/>
        <v>1730.3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108.1</v>
      </c>
      <c r="D23" s="23">
        <v>24.9</v>
      </c>
      <c r="E23" s="23">
        <v>110.1</v>
      </c>
      <c r="F23" s="122">
        <v>108.9</v>
      </c>
      <c r="G23" s="122">
        <v>108</v>
      </c>
      <c r="H23" s="22">
        <v>110</v>
      </c>
      <c r="I23" s="23">
        <v>111.7</v>
      </c>
      <c r="J23" s="23">
        <v>25</v>
      </c>
      <c r="K23" s="23">
        <v>111.8</v>
      </c>
      <c r="L23" s="23">
        <v>111.2</v>
      </c>
      <c r="M23" s="24">
        <v>111.2</v>
      </c>
      <c r="N23" s="79">
        <v>110.6</v>
      </c>
      <c r="O23" s="23">
        <v>113</v>
      </c>
      <c r="P23" s="23">
        <v>24.5</v>
      </c>
      <c r="Q23" s="23">
        <v>110.5</v>
      </c>
      <c r="R23" s="23">
        <v>109.9</v>
      </c>
      <c r="S23" s="24">
        <v>111.3</v>
      </c>
      <c r="T23" s="25">
        <f t="shared" si="0"/>
        <v>1730.3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108.1</v>
      </c>
      <c r="D24" s="23">
        <v>24.9</v>
      </c>
      <c r="E24" s="23">
        <v>110.1</v>
      </c>
      <c r="F24" s="122">
        <v>108.9</v>
      </c>
      <c r="G24" s="122">
        <v>108</v>
      </c>
      <c r="H24" s="22">
        <v>110</v>
      </c>
      <c r="I24" s="23">
        <v>111.7</v>
      </c>
      <c r="J24" s="23">
        <v>25</v>
      </c>
      <c r="K24" s="23">
        <v>111.8</v>
      </c>
      <c r="L24" s="23">
        <v>111.2</v>
      </c>
      <c r="M24" s="24">
        <v>111.2</v>
      </c>
      <c r="N24" s="79">
        <v>110.6</v>
      </c>
      <c r="O24" s="23">
        <v>113</v>
      </c>
      <c r="P24" s="23">
        <v>24.5</v>
      </c>
      <c r="Q24" s="23">
        <v>110.5</v>
      </c>
      <c r="R24" s="23">
        <v>109.9</v>
      </c>
      <c r="S24" s="24">
        <v>111.3</v>
      </c>
      <c r="T24" s="25">
        <f t="shared" si="0"/>
        <v>1730.3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756.50000000000011</v>
      </c>
      <c r="D25" s="27">
        <f t="shared" si="1"/>
        <v>175.3</v>
      </c>
      <c r="E25" s="27">
        <f t="shared" si="1"/>
        <v>771.30000000000007</v>
      </c>
      <c r="F25" s="27">
        <f t="shared" si="1"/>
        <v>762.69999999999993</v>
      </c>
      <c r="G25" s="486">
        <f t="shared" si="1"/>
        <v>757.4</v>
      </c>
      <c r="H25" s="26">
        <f t="shared" si="1"/>
        <v>770</v>
      </c>
      <c r="I25" s="27">
        <f t="shared" si="1"/>
        <v>781.90000000000009</v>
      </c>
      <c r="J25" s="27">
        <f t="shared" si="1"/>
        <v>175.4</v>
      </c>
      <c r="K25" s="27">
        <f t="shared" si="1"/>
        <v>782.59999999999991</v>
      </c>
      <c r="L25" s="27">
        <f t="shared" si="1"/>
        <v>779.40000000000009</v>
      </c>
      <c r="M25" s="28">
        <f t="shared" si="1"/>
        <v>778.40000000000009</v>
      </c>
      <c r="N25" s="81">
        <f>SUM(N18:N24)</f>
        <v>774.6</v>
      </c>
      <c r="O25" s="27">
        <f t="shared" ref="O25:Q25" si="2">SUM(O18:O24)</f>
        <v>791</v>
      </c>
      <c r="P25" s="27">
        <f t="shared" si="2"/>
        <v>171.9</v>
      </c>
      <c r="Q25" s="27">
        <f t="shared" si="2"/>
        <v>774.3</v>
      </c>
      <c r="R25" s="27">
        <f>SUM(R18:R24)</f>
        <v>768.9</v>
      </c>
      <c r="S25" s="28">
        <f t="shared" ref="S25" si="3">SUM(S18:S24)</f>
        <v>779.49999999999989</v>
      </c>
      <c r="T25" s="25">
        <f t="shared" si="0"/>
        <v>12118.299999999997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149.88620902906615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167</v>
      </c>
      <c r="E27" s="34">
        <v>735</v>
      </c>
      <c r="F27" s="34">
        <v>727</v>
      </c>
      <c r="G27" s="488">
        <v>722</v>
      </c>
      <c r="H27" s="33">
        <v>734</v>
      </c>
      <c r="I27" s="34">
        <v>745</v>
      </c>
      <c r="J27" s="34">
        <v>167</v>
      </c>
      <c r="K27" s="34">
        <v>746</v>
      </c>
      <c r="L27" s="34">
        <v>743</v>
      </c>
      <c r="M27" s="35">
        <v>742</v>
      </c>
      <c r="N27" s="83">
        <v>738</v>
      </c>
      <c r="O27" s="34">
        <v>754</v>
      </c>
      <c r="P27" s="34">
        <v>164</v>
      </c>
      <c r="Q27" s="34">
        <v>738</v>
      </c>
      <c r="R27" s="34">
        <v>733</v>
      </c>
      <c r="S27" s="35">
        <v>743</v>
      </c>
      <c r="T27" s="36">
        <f>SUM(B27:S27)</f>
        <v>11550</v>
      </c>
      <c r="U27" s="2">
        <f>((T25*1000)/T27)/7</f>
        <v>149.88620902906615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108.10906</v>
      </c>
      <c r="D28" s="84">
        <f t="shared" si="4"/>
        <v>24.886620000000001</v>
      </c>
      <c r="E28" s="84">
        <f t="shared" si="4"/>
        <v>110.08710000000001</v>
      </c>
      <c r="F28" s="84">
        <f t="shared" si="4"/>
        <v>108.92821999999998</v>
      </c>
      <c r="G28" s="489">
        <f t="shared" si="4"/>
        <v>108.03891999999999</v>
      </c>
      <c r="H28" s="37">
        <f t="shared" si="4"/>
        <v>110.03724000000003</v>
      </c>
      <c r="I28" s="84">
        <f t="shared" si="4"/>
        <v>111.66569999999999</v>
      </c>
      <c r="J28" s="84">
        <f t="shared" si="4"/>
        <v>24.966620000000002</v>
      </c>
      <c r="K28" s="84">
        <f t="shared" si="4"/>
        <v>111.83556000000003</v>
      </c>
      <c r="L28" s="84">
        <f t="shared" si="4"/>
        <v>111.24597999999999</v>
      </c>
      <c r="M28" s="231">
        <f t="shared" si="4"/>
        <v>111.23611999999999</v>
      </c>
      <c r="N28" s="84">
        <f t="shared" si="4"/>
        <v>110.55668000000003</v>
      </c>
      <c r="O28" s="84">
        <f t="shared" si="4"/>
        <v>113.03444000000002</v>
      </c>
      <c r="P28" s="84">
        <f t="shared" si="4"/>
        <v>24.537040000000005</v>
      </c>
      <c r="Q28" s="84">
        <f t="shared" si="4"/>
        <v>110.51668000000002</v>
      </c>
      <c r="R28" s="84">
        <f t="shared" si="4"/>
        <v>109.94737999999998</v>
      </c>
      <c r="S28" s="231">
        <f t="shared" si="4"/>
        <v>111.32598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175.23310000000001</v>
      </c>
      <c r="E29" s="42">
        <f>((E27*E26)*7)/1000</f>
        <v>771.2355</v>
      </c>
      <c r="F29" s="42">
        <f>((F27*F26)*7)/1000</f>
        <v>762.84109999999998</v>
      </c>
      <c r="G29" s="490">
        <f>((G27*G26)*7)/1000</f>
        <v>757.59460000000001</v>
      </c>
      <c r="H29" s="41">
        <f t="shared" ref="H29" si="6">((H27*H26)*7)/1000</f>
        <v>770.1862000000001</v>
      </c>
      <c r="I29" s="42">
        <f>((I27*I26)*7)/1000</f>
        <v>781.72850000000005</v>
      </c>
      <c r="J29" s="42">
        <f t="shared" ref="J29:M29" si="7">((J27*J26)*7)/1000</f>
        <v>175.23310000000001</v>
      </c>
      <c r="K29" s="42">
        <f t="shared" si="7"/>
        <v>782.77780000000007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774.38340000000005</v>
      </c>
      <c r="O29" s="42">
        <f>((O27*O26)*7)/1000</f>
        <v>791.17220000000009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779.62990000000002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149.89102437091344</v>
      </c>
      <c r="D30" s="47">
        <f t="shared" si="9"/>
        <v>149.95722840034216</v>
      </c>
      <c r="E30" s="47">
        <f>+(E25/E27)/7*1000</f>
        <v>149.9125364431487</v>
      </c>
      <c r="F30" s="47">
        <f t="shared" ref="F30:H30" si="10">+(F25/F27)/7*1000</f>
        <v>149.87227353114557</v>
      </c>
      <c r="G30" s="491">
        <f t="shared" si="10"/>
        <v>149.86149584487535</v>
      </c>
      <c r="H30" s="46">
        <f t="shared" si="10"/>
        <v>149.86376021798367</v>
      </c>
      <c r="I30" s="47">
        <f>+(I25/I27)/7*1000</f>
        <v>149.9328859060403</v>
      </c>
      <c r="J30" s="47">
        <f t="shared" ref="J30:M30" si="11">+(J25/J27)/7*1000</f>
        <v>150.04277159965781</v>
      </c>
      <c r="K30" s="47">
        <f t="shared" si="11"/>
        <v>149.86595174262732</v>
      </c>
      <c r="L30" s="47">
        <f t="shared" si="11"/>
        <v>149.85579696212267</v>
      </c>
      <c r="M30" s="48">
        <f t="shared" si="11"/>
        <v>149.86522911051216</v>
      </c>
      <c r="N30" s="86">
        <f>+(N25/N27)/7*1000</f>
        <v>149.94192799070845</v>
      </c>
      <c r="O30" s="47">
        <f t="shared" ref="O30:S30" si="12">+(O25/O27)/7*1000</f>
        <v>149.86737400530507</v>
      </c>
      <c r="P30" s="47">
        <f t="shared" si="12"/>
        <v>149.73867595818817</v>
      </c>
      <c r="Q30" s="47">
        <f t="shared" si="12"/>
        <v>149.88385598141693</v>
      </c>
      <c r="R30" s="47">
        <f t="shared" si="12"/>
        <v>149.85382966283376</v>
      </c>
      <c r="S30" s="48">
        <f t="shared" si="12"/>
        <v>149.87502403383962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87.3</v>
      </c>
      <c r="C39" s="79">
        <v>88.7</v>
      </c>
      <c r="D39" s="79">
        <v>15</v>
      </c>
      <c r="E39" s="79">
        <v>84.5</v>
      </c>
      <c r="F39" s="79">
        <v>84.1</v>
      </c>
      <c r="G39" s="79">
        <v>84.2</v>
      </c>
      <c r="H39" s="79"/>
      <c r="I39" s="101">
        <f t="shared" ref="I39:I46" si="13">SUM(B39:H39)</f>
        <v>443.8</v>
      </c>
      <c r="J39" s="138"/>
      <c r="K39" s="91" t="s">
        <v>12</v>
      </c>
      <c r="L39" s="79">
        <v>6.4</v>
      </c>
      <c r="M39" s="79">
        <v>6.3</v>
      </c>
      <c r="N39" s="79">
        <v>1.6</v>
      </c>
      <c r="O39" s="79">
        <v>6.1</v>
      </c>
      <c r="P39" s="79">
        <v>5.9</v>
      </c>
      <c r="Q39" s="79">
        <v>6.1</v>
      </c>
      <c r="R39" s="101">
        <f t="shared" ref="R39:R46" si="14">SUM(L39:Q39)</f>
        <v>32.4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87.3</v>
      </c>
      <c r="C40" s="79">
        <v>88.7</v>
      </c>
      <c r="D40" s="79">
        <v>15</v>
      </c>
      <c r="E40" s="79">
        <v>84.5</v>
      </c>
      <c r="F40" s="79">
        <v>84.1</v>
      </c>
      <c r="G40" s="79">
        <v>84.2</v>
      </c>
      <c r="H40" s="79"/>
      <c r="I40" s="101">
        <f t="shared" si="13"/>
        <v>443.8</v>
      </c>
      <c r="J40" s="2"/>
      <c r="K40" s="92" t="s">
        <v>13</v>
      </c>
      <c r="L40" s="79">
        <v>6.4</v>
      </c>
      <c r="M40" s="79">
        <v>6.3</v>
      </c>
      <c r="N40" s="79">
        <v>1.6</v>
      </c>
      <c r="O40" s="79">
        <v>6.1</v>
      </c>
      <c r="P40" s="79">
        <v>5.9</v>
      </c>
      <c r="Q40" s="79">
        <v>6.1</v>
      </c>
      <c r="R40" s="101">
        <f t="shared" si="14"/>
        <v>32.4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6.2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1.6</v>
      </c>
      <c r="O43" s="79">
        <v>6.1</v>
      </c>
      <c r="P43" s="79">
        <v>5.9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1.6</v>
      </c>
      <c r="O44" s="79">
        <v>6.2</v>
      </c>
      <c r="P44" s="79">
        <v>6</v>
      </c>
      <c r="Q44" s="79">
        <v>6.2</v>
      </c>
      <c r="R44" s="101">
        <f t="shared" si="14"/>
        <v>32.800000000000004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174.6</v>
      </c>
      <c r="C46" s="27">
        <f t="shared" si="15"/>
        <v>177.4</v>
      </c>
      <c r="D46" s="27">
        <f t="shared" si="15"/>
        <v>30</v>
      </c>
      <c r="E46" s="27">
        <f t="shared" si="15"/>
        <v>169</v>
      </c>
      <c r="F46" s="27">
        <f t="shared" si="15"/>
        <v>168.2</v>
      </c>
      <c r="G46" s="27">
        <f t="shared" si="15"/>
        <v>168.4</v>
      </c>
      <c r="H46" s="27">
        <f t="shared" si="15"/>
        <v>0</v>
      </c>
      <c r="I46" s="101">
        <f t="shared" si="13"/>
        <v>887.6</v>
      </c>
      <c r="K46" s="77" t="s">
        <v>10</v>
      </c>
      <c r="L46" s="81">
        <f t="shared" ref="L46:Q46" si="16">SUM(L39:L45)</f>
        <v>45.1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41.5</v>
      </c>
      <c r="Q46" s="27">
        <f t="shared" si="16"/>
        <v>43.1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152.9</v>
      </c>
      <c r="C47" s="30">
        <v>152.9</v>
      </c>
      <c r="D47" s="30">
        <v>152.9</v>
      </c>
      <c r="E47" s="30">
        <v>150.1</v>
      </c>
      <c r="F47" s="30">
        <v>150.1</v>
      </c>
      <c r="G47" s="30">
        <v>150.1</v>
      </c>
      <c r="H47" s="30"/>
      <c r="I47" s="102">
        <f>+((I46/I48)/7)*1000</f>
        <v>43.232185475622238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142.66917293233081</v>
      </c>
      <c r="S47" s="63"/>
      <c r="T47" s="63"/>
    </row>
    <row r="48" spans="1:30" ht="33.75" customHeight="1" x14ac:dyDescent="0.25">
      <c r="A48" s="94" t="s">
        <v>20</v>
      </c>
      <c r="B48" s="83">
        <v>571</v>
      </c>
      <c r="C48" s="83">
        <v>580</v>
      </c>
      <c r="D48" s="83">
        <v>98</v>
      </c>
      <c r="E48" s="83">
        <v>563</v>
      </c>
      <c r="F48" s="83">
        <v>560</v>
      </c>
      <c r="G48" s="83">
        <v>561</v>
      </c>
      <c r="H48" s="34"/>
      <c r="I48" s="103">
        <f>SUM(B48:H48)</f>
        <v>2933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87.305899999999994</v>
      </c>
      <c r="C49" s="38">
        <f t="shared" si="17"/>
        <v>88.682000000000002</v>
      </c>
      <c r="D49" s="38">
        <f t="shared" si="17"/>
        <v>14.984200000000001</v>
      </c>
      <c r="E49" s="38">
        <f t="shared" si="17"/>
        <v>84.506299999999996</v>
      </c>
      <c r="F49" s="38">
        <f t="shared" si="17"/>
        <v>84.056000000000012</v>
      </c>
      <c r="G49" s="38">
        <f t="shared" si="17"/>
        <v>84.206099999999992</v>
      </c>
      <c r="H49" s="38">
        <f t="shared" si="17"/>
        <v>0</v>
      </c>
      <c r="I49" s="104">
        <f>((I46*1000)/I48)/7</f>
        <v>43.232185475622224</v>
      </c>
      <c r="K49" s="95" t="s">
        <v>21</v>
      </c>
      <c r="L49" s="84">
        <f t="shared" ref="L49:Q49" si="18">((L48*L47)*7/1000-L39-L40)/5</f>
        <v>6.4644000000000004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6.1839999999999993</v>
      </c>
      <c r="R49" s="113">
        <f>((R46*1000)/R48)/7</f>
        <v>142.66917293233084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611.1413</v>
      </c>
      <c r="C50" s="42">
        <f t="shared" si="19"/>
        <v>620.774</v>
      </c>
      <c r="D50" s="42">
        <f t="shared" si="19"/>
        <v>104.88940000000001</v>
      </c>
      <c r="E50" s="42">
        <f t="shared" si="19"/>
        <v>591.54409999999996</v>
      </c>
      <c r="F50" s="42">
        <f t="shared" si="19"/>
        <v>588.39200000000005</v>
      </c>
      <c r="G50" s="42">
        <f t="shared" si="19"/>
        <v>589.44269999999995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43.682762071553661</v>
      </c>
      <c r="C51" s="47">
        <f t="shared" si="21"/>
        <v>43.694581280788178</v>
      </c>
      <c r="D51" s="47">
        <f t="shared" si="21"/>
        <v>43.731778425655975</v>
      </c>
      <c r="E51" s="47">
        <f t="shared" si="21"/>
        <v>42.882517127632582</v>
      </c>
      <c r="F51" s="47">
        <f t="shared" si="21"/>
        <v>42.908163265306115</v>
      </c>
      <c r="G51" s="47">
        <f t="shared" si="21"/>
        <v>42.88260758848994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146.42857142857144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141.15646258503403</v>
      </c>
      <c r="Q51" s="47">
        <f t="shared" si="22"/>
        <v>139.93506493506493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8.3000000000000007</v>
      </c>
      <c r="G58" s="221">
        <v>8.1999999999999993</v>
      </c>
      <c r="H58" s="22">
        <v>8.3000000000000007</v>
      </c>
      <c r="I58" s="79">
        <v>8.3000000000000007</v>
      </c>
      <c r="J58" s="79">
        <v>1.9</v>
      </c>
      <c r="K58" s="79">
        <v>8.3000000000000007</v>
      </c>
      <c r="L58" s="79">
        <v>8.4</v>
      </c>
      <c r="M58" s="221">
        <v>8.1999999999999993</v>
      </c>
      <c r="N58" s="22">
        <v>8.1999999999999993</v>
      </c>
      <c r="O58" s="79">
        <v>8.3000000000000007</v>
      </c>
      <c r="P58" s="79">
        <v>1.5</v>
      </c>
      <c r="Q58" s="79">
        <v>8.5</v>
      </c>
      <c r="R58" s="79">
        <v>8.3000000000000007</v>
      </c>
      <c r="S58" s="221">
        <v>8.1999999999999993</v>
      </c>
      <c r="T58" s="101">
        <f t="shared" ref="T58:T65" si="23">SUM(B58:S58)</f>
        <v>129.69999999999999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8.3000000000000007</v>
      </c>
      <c r="G59" s="221">
        <v>8.1999999999999993</v>
      </c>
      <c r="H59" s="22">
        <v>8.3000000000000007</v>
      </c>
      <c r="I59" s="79">
        <v>8.3000000000000007</v>
      </c>
      <c r="J59" s="79">
        <v>1.9</v>
      </c>
      <c r="K59" s="79">
        <v>8.3000000000000007</v>
      </c>
      <c r="L59" s="79">
        <v>8.4</v>
      </c>
      <c r="M59" s="221">
        <v>8.1999999999999993</v>
      </c>
      <c r="N59" s="22">
        <v>8.1999999999999993</v>
      </c>
      <c r="O59" s="79">
        <v>8.3000000000000007</v>
      </c>
      <c r="P59" s="79">
        <v>1.5</v>
      </c>
      <c r="Q59" s="79">
        <v>8.5</v>
      </c>
      <c r="R59" s="79">
        <v>8.3000000000000007</v>
      </c>
      <c r="S59" s="221">
        <v>8.1999999999999993</v>
      </c>
      <c r="T59" s="101">
        <f t="shared" si="23"/>
        <v>129.69999999999999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8.3000000000000007</v>
      </c>
      <c r="F60" s="79">
        <v>8.4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8.4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130.00000000000003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8.3000000000000007</v>
      </c>
      <c r="L61" s="79">
        <v>8.3000000000000007</v>
      </c>
      <c r="M61" s="221">
        <v>8.3000000000000007</v>
      </c>
      <c r="N61" s="22">
        <v>8.4</v>
      </c>
      <c r="O61" s="79">
        <v>8.6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130.70000000000002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8.4</v>
      </c>
      <c r="F62" s="79">
        <v>8.4</v>
      </c>
      <c r="G62" s="221">
        <v>8.1999999999999993</v>
      </c>
      <c r="H62" s="22">
        <v>8.6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8.3000000000000007</v>
      </c>
      <c r="N62" s="22">
        <v>8.4</v>
      </c>
      <c r="O62" s="79">
        <v>8.6</v>
      </c>
      <c r="P62" s="79">
        <v>1.4</v>
      </c>
      <c r="Q62" s="79">
        <v>8.3000000000000007</v>
      </c>
      <c r="R62" s="79">
        <v>8.1999999999999993</v>
      </c>
      <c r="S62" s="221">
        <v>8.3000000000000007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8.6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131.30000000000001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2.1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8.5</v>
      </c>
      <c r="O64" s="79">
        <v>8.6</v>
      </c>
      <c r="P64" s="79">
        <v>1.5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131.70000000000002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58.199999999999996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59.500000000000007</v>
      </c>
      <c r="I65" s="27">
        <f t="shared" si="24"/>
        <v>59.300000000000004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58.499999999999993</v>
      </c>
      <c r="O65" s="27">
        <f t="shared" si="24"/>
        <v>59.500000000000007</v>
      </c>
      <c r="P65" s="27">
        <f t="shared" si="24"/>
        <v>10.100000000000001</v>
      </c>
      <c r="Q65" s="27">
        <f t="shared" si="24"/>
        <v>58.7</v>
      </c>
      <c r="R65" s="27">
        <f t="shared" si="24"/>
        <v>57.600000000000009</v>
      </c>
      <c r="S65" s="28">
        <f t="shared" si="24"/>
        <v>57.8</v>
      </c>
      <c r="T65" s="101">
        <f t="shared" si="23"/>
        <v>914.1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142.87277274148173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8.4539999999999988</v>
      </c>
      <c r="C68" s="38">
        <f t="shared" si="25"/>
        <v>8.3707999999999991</v>
      </c>
      <c r="D68" s="38">
        <f t="shared" si="25"/>
        <v>2.0224000000000002</v>
      </c>
      <c r="E68" s="38">
        <f t="shared" si="25"/>
        <v>8.3728000000000016</v>
      </c>
      <c r="F68" s="38">
        <f t="shared" si="25"/>
        <v>8.4134000000000011</v>
      </c>
      <c r="G68" s="39">
        <f t="shared" si="25"/>
        <v>8.2503999999999991</v>
      </c>
      <c r="H68" s="37">
        <f t="shared" si="25"/>
        <v>8.5744000000000007</v>
      </c>
      <c r="I68" s="38">
        <f t="shared" si="25"/>
        <v>8.533100000000001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8.2840000000000007</v>
      </c>
      <c r="N68" s="37">
        <f t="shared" si="25"/>
        <v>8.4127999999999989</v>
      </c>
      <c r="O68" s="38">
        <f t="shared" si="25"/>
        <v>8.5744000000000007</v>
      </c>
      <c r="P68" s="38">
        <f t="shared" si="25"/>
        <v>1.409</v>
      </c>
      <c r="Q68" s="38">
        <f t="shared" si="25"/>
        <v>8.3292000000000002</v>
      </c>
      <c r="R68" s="38">
        <f t="shared" si="25"/>
        <v>8.2104000000000017</v>
      </c>
      <c r="S68" s="39">
        <f t="shared" si="25"/>
        <v>8.2840000000000007</v>
      </c>
      <c r="T68" s="116">
        <f>((T65*1000)/T67)/7</f>
        <v>142.8727727414817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58.253999999999998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145.86466165413532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144.06779661016952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144.06779661016952</v>
      </c>
      <c r="P70" s="47">
        <f t="shared" si="27"/>
        <v>144.28571428571433</v>
      </c>
      <c r="Q70" s="47">
        <f t="shared" si="27"/>
        <v>142.13075060532691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08F8-2CAA-4110-8737-B62A98E033BC}">
  <dimension ref="A1:AQ239"/>
  <sheetViews>
    <sheetView view="pageBreakPreview" topLeftCell="A3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2" t="s">
        <v>0</v>
      </c>
      <c r="B3" s="522"/>
      <c r="C3" s="522"/>
      <c r="D3" s="506"/>
      <c r="E3" s="506"/>
      <c r="F3" s="506"/>
      <c r="G3" s="506"/>
      <c r="H3" s="506"/>
      <c r="I3" s="506"/>
      <c r="J3" s="506"/>
      <c r="K3" s="506"/>
      <c r="L3" s="506"/>
      <c r="M3" s="506"/>
      <c r="N3" s="506"/>
      <c r="O3" s="506"/>
      <c r="P3" s="506"/>
      <c r="Q3" s="506"/>
      <c r="R3" s="506"/>
      <c r="S3" s="506"/>
      <c r="T3" s="506"/>
      <c r="U3" s="506"/>
      <c r="V3" s="506"/>
      <c r="W3" s="506"/>
      <c r="X3" s="506"/>
      <c r="Y3" s="2"/>
      <c r="Z3" s="2"/>
      <c r="AA3" s="2"/>
      <c r="AB3" s="2"/>
      <c r="AC3" s="2"/>
      <c r="AD3" s="5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6" t="s">
        <v>1</v>
      </c>
      <c r="B9" s="506"/>
      <c r="C9" s="506"/>
      <c r="D9" s="1"/>
      <c r="E9" s="509" t="s">
        <v>2</v>
      </c>
      <c r="F9" s="509"/>
      <c r="G9" s="50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9"/>
      <c r="S9" s="50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6"/>
      <c r="B10" s="506"/>
      <c r="C10" s="5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6" t="s">
        <v>4</v>
      </c>
      <c r="B11" s="506"/>
      <c r="C11" s="506"/>
      <c r="D11" s="1"/>
      <c r="E11" s="507">
        <v>2</v>
      </c>
      <c r="F11" s="1"/>
      <c r="G11" s="1"/>
      <c r="H11" s="1"/>
      <c r="I11" s="1"/>
      <c r="J11" s="1"/>
      <c r="K11" s="510" t="s">
        <v>170</v>
      </c>
      <c r="L11" s="510"/>
      <c r="M11" s="508"/>
      <c r="N11" s="5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6"/>
      <c r="B12" s="506"/>
      <c r="C12" s="506"/>
      <c r="D12" s="1"/>
      <c r="E12" s="5"/>
      <c r="F12" s="1"/>
      <c r="G12" s="1"/>
      <c r="H12" s="1"/>
      <c r="I12" s="1"/>
      <c r="J12" s="1"/>
      <c r="K12" s="508"/>
      <c r="L12" s="508"/>
      <c r="M12" s="508"/>
      <c r="N12" s="5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6"/>
      <c r="B13" s="506"/>
      <c r="C13" s="506"/>
      <c r="D13" s="506"/>
      <c r="E13" s="506"/>
      <c r="F13" s="506"/>
      <c r="G13" s="506"/>
      <c r="H13" s="506"/>
      <c r="I13" s="506"/>
      <c r="J13" s="506"/>
      <c r="K13" s="506"/>
      <c r="L13" s="508"/>
      <c r="M13" s="508"/>
      <c r="N13" s="508"/>
      <c r="O13" s="508"/>
      <c r="P13" s="508"/>
      <c r="Q13" s="508"/>
      <c r="R13" s="508"/>
      <c r="S13" s="508"/>
      <c r="T13" s="508"/>
      <c r="U13" s="508"/>
      <c r="V13" s="508"/>
      <c r="W13" s="1"/>
      <c r="X13" s="1"/>
      <c r="Y13" s="1"/>
    </row>
    <row r="14" spans="1:30" s="3" customFormat="1" ht="27" thickBot="1" x14ac:dyDescent="0.3">
      <c r="A14" s="50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70</v>
      </c>
      <c r="C15" s="524"/>
      <c r="D15" s="524"/>
      <c r="E15" s="524"/>
      <c r="F15" s="524"/>
      <c r="G15" s="525"/>
      <c r="H15" s="532" t="s">
        <v>71</v>
      </c>
      <c r="I15" s="533"/>
      <c r="J15" s="533"/>
      <c r="K15" s="533"/>
      <c r="L15" s="533"/>
      <c r="M15" s="534"/>
      <c r="N15" s="526" t="s">
        <v>8</v>
      </c>
      <c r="O15" s="527"/>
      <c r="P15" s="527"/>
      <c r="Q15" s="527"/>
      <c r="R15" s="527"/>
      <c r="S15" s="52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108.1</v>
      </c>
      <c r="D18" s="23">
        <v>24.9</v>
      </c>
      <c r="E18" s="23">
        <v>110.1</v>
      </c>
      <c r="F18" s="122">
        <v>108.9</v>
      </c>
      <c r="G18" s="122">
        <v>108</v>
      </c>
      <c r="H18" s="22">
        <v>110</v>
      </c>
      <c r="I18" s="23">
        <v>111.7</v>
      </c>
      <c r="J18" s="23">
        <v>25</v>
      </c>
      <c r="K18" s="23">
        <v>111.8</v>
      </c>
      <c r="L18" s="23">
        <v>111.2</v>
      </c>
      <c r="M18" s="24">
        <v>111.2</v>
      </c>
      <c r="N18" s="79">
        <v>110.6</v>
      </c>
      <c r="O18" s="23">
        <v>113</v>
      </c>
      <c r="P18" s="23">
        <v>24.5</v>
      </c>
      <c r="Q18" s="23">
        <v>110.5</v>
      </c>
      <c r="R18" s="23">
        <v>109.9</v>
      </c>
      <c r="S18" s="24">
        <v>111.3</v>
      </c>
      <c r="T18" s="25">
        <f t="shared" ref="T18:T25" si="0">SUM(B18:S18)</f>
        <v>1730.3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108.1</v>
      </c>
      <c r="D19" s="23">
        <v>24.9</v>
      </c>
      <c r="E19" s="23">
        <v>110.1</v>
      </c>
      <c r="F19" s="122">
        <v>108.9</v>
      </c>
      <c r="G19" s="122">
        <v>108</v>
      </c>
      <c r="H19" s="22">
        <v>110</v>
      </c>
      <c r="I19" s="23">
        <v>111.7</v>
      </c>
      <c r="J19" s="23">
        <v>25</v>
      </c>
      <c r="K19" s="23">
        <v>111.8</v>
      </c>
      <c r="L19" s="23">
        <v>111.2</v>
      </c>
      <c r="M19" s="24">
        <v>111.2</v>
      </c>
      <c r="N19" s="79">
        <v>110.6</v>
      </c>
      <c r="O19" s="23">
        <v>113</v>
      </c>
      <c r="P19" s="23">
        <v>24.5</v>
      </c>
      <c r="Q19" s="23">
        <v>110.5</v>
      </c>
      <c r="R19" s="23">
        <v>109.9</v>
      </c>
      <c r="S19" s="24">
        <v>111.3</v>
      </c>
      <c r="T19" s="25">
        <f t="shared" si="0"/>
        <v>1730.3</v>
      </c>
      <c r="V19" s="2"/>
      <c r="W19" s="19"/>
    </row>
    <row r="20" spans="1:32" ht="39.75" customHeight="1" x14ac:dyDescent="0.25">
      <c r="A20" s="91" t="s">
        <v>14</v>
      </c>
      <c r="B20" s="76">
        <v>109.4</v>
      </c>
      <c r="C20" s="23">
        <v>108.1</v>
      </c>
      <c r="D20" s="23">
        <v>24.7</v>
      </c>
      <c r="E20" s="23">
        <v>109.8</v>
      </c>
      <c r="F20" s="122">
        <v>109</v>
      </c>
      <c r="G20" s="122">
        <v>108.1</v>
      </c>
      <c r="H20" s="22">
        <v>110</v>
      </c>
      <c r="I20" s="23">
        <v>111.5</v>
      </c>
      <c r="J20" s="23">
        <v>24.2</v>
      </c>
      <c r="K20" s="23">
        <v>111.6</v>
      </c>
      <c r="L20" s="23">
        <v>111.4</v>
      </c>
      <c r="M20" s="24">
        <v>111.2</v>
      </c>
      <c r="N20" s="79">
        <v>110</v>
      </c>
      <c r="O20" s="23">
        <v>112.8</v>
      </c>
      <c r="P20" s="23">
        <v>24.6</v>
      </c>
      <c r="Q20" s="23">
        <v>110.7</v>
      </c>
      <c r="R20" s="23">
        <v>109.9</v>
      </c>
      <c r="S20" s="24">
        <v>111.2</v>
      </c>
      <c r="T20" s="25">
        <f t="shared" si="0"/>
        <v>1728.2000000000003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109.4</v>
      </c>
      <c r="C21" s="23">
        <v>108.1</v>
      </c>
      <c r="D21" s="23">
        <v>24.7</v>
      </c>
      <c r="E21" s="23">
        <v>109.8</v>
      </c>
      <c r="F21" s="122">
        <v>109</v>
      </c>
      <c r="G21" s="122">
        <v>108.1</v>
      </c>
      <c r="H21" s="22">
        <v>110</v>
      </c>
      <c r="I21" s="23">
        <v>111.5</v>
      </c>
      <c r="J21" s="23">
        <v>24.2</v>
      </c>
      <c r="K21" s="23">
        <v>111.6</v>
      </c>
      <c r="L21" s="23">
        <v>111.4</v>
      </c>
      <c r="M21" s="24">
        <v>111.2</v>
      </c>
      <c r="N21" s="79">
        <v>110</v>
      </c>
      <c r="O21" s="23">
        <v>112.8</v>
      </c>
      <c r="P21" s="23">
        <v>24.6</v>
      </c>
      <c r="Q21" s="23">
        <v>110.7</v>
      </c>
      <c r="R21" s="23">
        <v>109.9</v>
      </c>
      <c r="S21" s="24">
        <v>111.2</v>
      </c>
      <c r="T21" s="25">
        <f t="shared" si="0"/>
        <v>1728.2000000000003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109.4</v>
      </c>
      <c r="C22" s="23">
        <v>108.1</v>
      </c>
      <c r="D22" s="23">
        <v>24.7</v>
      </c>
      <c r="E22" s="23">
        <v>109.8</v>
      </c>
      <c r="F22" s="122">
        <v>109</v>
      </c>
      <c r="G22" s="122">
        <v>108.1</v>
      </c>
      <c r="H22" s="22">
        <v>110</v>
      </c>
      <c r="I22" s="23">
        <v>111.5</v>
      </c>
      <c r="J22" s="23">
        <v>24.2</v>
      </c>
      <c r="K22" s="23">
        <v>111.6</v>
      </c>
      <c r="L22" s="23">
        <v>111.4</v>
      </c>
      <c r="M22" s="24">
        <v>111.2</v>
      </c>
      <c r="N22" s="79">
        <v>110</v>
      </c>
      <c r="O22" s="23">
        <v>112.8</v>
      </c>
      <c r="P22" s="23">
        <v>24.6</v>
      </c>
      <c r="Q22" s="23">
        <v>110.7</v>
      </c>
      <c r="R22" s="23">
        <v>109.9</v>
      </c>
      <c r="S22" s="24">
        <v>111.2</v>
      </c>
      <c r="T22" s="25">
        <f t="shared" si="0"/>
        <v>1728.2000000000003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109.4</v>
      </c>
      <c r="C23" s="23">
        <v>108.1</v>
      </c>
      <c r="D23" s="23">
        <v>24.7</v>
      </c>
      <c r="E23" s="23">
        <v>109.8</v>
      </c>
      <c r="F23" s="122">
        <v>109</v>
      </c>
      <c r="G23" s="122">
        <v>108.1</v>
      </c>
      <c r="H23" s="22">
        <v>110</v>
      </c>
      <c r="I23" s="23">
        <v>111.5</v>
      </c>
      <c r="J23" s="23">
        <v>24.2</v>
      </c>
      <c r="K23" s="23">
        <v>111.6</v>
      </c>
      <c r="L23" s="23">
        <v>111.4</v>
      </c>
      <c r="M23" s="24">
        <v>111.2</v>
      </c>
      <c r="N23" s="79">
        <v>110</v>
      </c>
      <c r="O23" s="23">
        <v>112.8</v>
      </c>
      <c r="P23" s="23">
        <v>24.6</v>
      </c>
      <c r="Q23" s="23">
        <v>110.7</v>
      </c>
      <c r="R23" s="23">
        <v>109.9</v>
      </c>
      <c r="S23" s="24">
        <v>111.2</v>
      </c>
      <c r="T23" s="25">
        <f t="shared" si="0"/>
        <v>1728.2000000000003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109.4</v>
      </c>
      <c r="C24" s="23">
        <v>108.1</v>
      </c>
      <c r="D24" s="23">
        <v>24.7</v>
      </c>
      <c r="E24" s="23">
        <v>109.8</v>
      </c>
      <c r="F24" s="122">
        <v>109</v>
      </c>
      <c r="G24" s="122">
        <v>108.1</v>
      </c>
      <c r="H24" s="22">
        <v>110</v>
      </c>
      <c r="I24" s="23">
        <v>111.5</v>
      </c>
      <c r="J24" s="23">
        <v>24.2</v>
      </c>
      <c r="K24" s="23">
        <v>111.6</v>
      </c>
      <c r="L24" s="23">
        <v>111.4</v>
      </c>
      <c r="M24" s="24">
        <v>111.2</v>
      </c>
      <c r="N24" s="79">
        <v>110</v>
      </c>
      <c r="O24" s="23">
        <v>112.8</v>
      </c>
      <c r="P24" s="23">
        <v>24.6</v>
      </c>
      <c r="Q24" s="23">
        <v>110.7</v>
      </c>
      <c r="R24" s="23">
        <v>109.9</v>
      </c>
      <c r="S24" s="24">
        <v>111.2</v>
      </c>
      <c r="T24" s="25">
        <f t="shared" si="0"/>
        <v>1728.2000000000003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766.19999999999993</v>
      </c>
      <c r="C25" s="27">
        <f t="shared" si="1"/>
        <v>756.7</v>
      </c>
      <c r="D25" s="27">
        <f t="shared" si="1"/>
        <v>173.29999999999998</v>
      </c>
      <c r="E25" s="27">
        <f t="shared" si="1"/>
        <v>769.19999999999993</v>
      </c>
      <c r="F25" s="27">
        <f t="shared" si="1"/>
        <v>762.8</v>
      </c>
      <c r="G25" s="486">
        <f t="shared" si="1"/>
        <v>756.50000000000011</v>
      </c>
      <c r="H25" s="26">
        <f t="shared" si="1"/>
        <v>770</v>
      </c>
      <c r="I25" s="27">
        <f t="shared" si="1"/>
        <v>780.9</v>
      </c>
      <c r="J25" s="27">
        <f t="shared" si="1"/>
        <v>171</v>
      </c>
      <c r="K25" s="27">
        <f t="shared" si="1"/>
        <v>781.6</v>
      </c>
      <c r="L25" s="27">
        <f t="shared" si="1"/>
        <v>779.4</v>
      </c>
      <c r="M25" s="28">
        <f t="shared" si="1"/>
        <v>778.40000000000009</v>
      </c>
      <c r="N25" s="81">
        <f>SUM(N18:N24)</f>
        <v>771.2</v>
      </c>
      <c r="O25" s="27">
        <f t="shared" ref="O25:Q25" si="2">SUM(O18:O24)</f>
        <v>789.99999999999989</v>
      </c>
      <c r="P25" s="27">
        <f t="shared" si="2"/>
        <v>171.99999999999997</v>
      </c>
      <c r="Q25" s="27">
        <f t="shared" si="2"/>
        <v>774.50000000000011</v>
      </c>
      <c r="R25" s="27">
        <f>SUM(R18:R24)</f>
        <v>769.3</v>
      </c>
      <c r="S25" s="28">
        <f t="shared" ref="S25" si="3">SUM(S18:S24)</f>
        <v>778.60000000000014</v>
      </c>
      <c r="T25" s="25">
        <f t="shared" si="0"/>
        <v>12101.6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149.90028613543745</v>
      </c>
    </row>
    <row r="27" spans="1:32" s="2" customFormat="1" ht="33" customHeight="1" x14ac:dyDescent="0.25">
      <c r="A27" s="94" t="s">
        <v>20</v>
      </c>
      <c r="B27" s="209">
        <v>730</v>
      </c>
      <c r="C27" s="34">
        <v>721</v>
      </c>
      <c r="D27" s="34">
        <v>165</v>
      </c>
      <c r="E27" s="34">
        <v>733</v>
      </c>
      <c r="F27" s="34">
        <v>727</v>
      </c>
      <c r="G27" s="488">
        <v>721</v>
      </c>
      <c r="H27" s="33">
        <v>734</v>
      </c>
      <c r="I27" s="34">
        <v>744</v>
      </c>
      <c r="J27" s="34">
        <v>163</v>
      </c>
      <c r="K27" s="34">
        <v>745</v>
      </c>
      <c r="L27" s="34">
        <v>743</v>
      </c>
      <c r="M27" s="35">
        <v>742</v>
      </c>
      <c r="N27" s="83">
        <v>735</v>
      </c>
      <c r="O27" s="34">
        <v>753</v>
      </c>
      <c r="P27" s="34">
        <v>164</v>
      </c>
      <c r="Q27" s="34">
        <v>738</v>
      </c>
      <c r="R27" s="34">
        <v>733</v>
      </c>
      <c r="S27" s="35">
        <v>742</v>
      </c>
      <c r="T27" s="36">
        <f>SUM(B27:S27)</f>
        <v>11533</v>
      </c>
      <c r="U27" s="2">
        <f>((T25*1000)/T27)/7</f>
        <v>149.90028613543745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109.3578</v>
      </c>
      <c r="C28" s="84">
        <f t="shared" si="4"/>
        <v>108.06905999999999</v>
      </c>
      <c r="D28" s="84">
        <f t="shared" si="4"/>
        <v>24.666899999999998</v>
      </c>
      <c r="E28" s="84">
        <f t="shared" si="4"/>
        <v>109.78737999999998</v>
      </c>
      <c r="F28" s="84">
        <f t="shared" si="4"/>
        <v>109.00822000000001</v>
      </c>
      <c r="G28" s="489">
        <f t="shared" si="4"/>
        <v>108.10906</v>
      </c>
      <c r="H28" s="37">
        <f t="shared" si="4"/>
        <v>110.03724000000003</v>
      </c>
      <c r="I28" s="84">
        <f t="shared" si="4"/>
        <v>111.45583999999999</v>
      </c>
      <c r="J28" s="84">
        <f t="shared" si="4"/>
        <v>24.207180000000001</v>
      </c>
      <c r="K28" s="84">
        <f t="shared" si="4"/>
        <v>111.62570000000002</v>
      </c>
      <c r="L28" s="84">
        <f t="shared" si="4"/>
        <v>111.44597999999999</v>
      </c>
      <c r="M28" s="231">
        <f t="shared" si="4"/>
        <v>111.23611999999999</v>
      </c>
      <c r="N28" s="84">
        <f t="shared" si="4"/>
        <v>110.00709999999999</v>
      </c>
      <c r="O28" s="84">
        <f t="shared" si="4"/>
        <v>112.82458000000001</v>
      </c>
      <c r="P28" s="84">
        <f t="shared" si="4"/>
        <v>24.617040000000003</v>
      </c>
      <c r="Q28" s="84">
        <f t="shared" si="4"/>
        <v>110.67668</v>
      </c>
      <c r="R28" s="84">
        <f t="shared" si="4"/>
        <v>109.86738</v>
      </c>
      <c r="S28" s="231">
        <f t="shared" si="4"/>
        <v>111.19612000000002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765.98900000000003</v>
      </c>
      <c r="C29" s="42">
        <f t="shared" si="5"/>
        <v>756.5453</v>
      </c>
      <c r="D29" s="42">
        <f t="shared" si="5"/>
        <v>173.1345</v>
      </c>
      <c r="E29" s="42">
        <f>((E27*E26)*7)/1000</f>
        <v>769.13689999999997</v>
      </c>
      <c r="F29" s="42">
        <f>((F27*F26)*7)/1000</f>
        <v>762.84109999999998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171.0359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778.5806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149.9412915851272</v>
      </c>
      <c r="C30" s="47">
        <f t="shared" si="9"/>
        <v>149.93065187239947</v>
      </c>
      <c r="D30" s="47">
        <f t="shared" si="9"/>
        <v>150.04329004329003</v>
      </c>
      <c r="E30" s="47">
        <f>+(E25/E27)/7*1000</f>
        <v>149.91229779770023</v>
      </c>
      <c r="F30" s="47">
        <f t="shared" ref="F30:H30" si="10">+(F25/F27)/7*1000</f>
        <v>149.89192375712321</v>
      </c>
      <c r="G30" s="491">
        <f t="shared" si="10"/>
        <v>149.89102437091344</v>
      </c>
      <c r="H30" s="46">
        <f t="shared" si="10"/>
        <v>149.86376021798367</v>
      </c>
      <c r="I30" s="47">
        <f>+(I25/I27)/7*1000</f>
        <v>149.94239631336407</v>
      </c>
      <c r="J30" s="47">
        <f t="shared" ref="J30:M30" si="11">+(J25/J27)/7*1000</f>
        <v>149.86853637160385</v>
      </c>
      <c r="K30" s="47">
        <f t="shared" si="11"/>
        <v>149.87535953978906</v>
      </c>
      <c r="L30" s="47">
        <f t="shared" si="11"/>
        <v>149.85579696212264</v>
      </c>
      <c r="M30" s="48">
        <f t="shared" si="11"/>
        <v>149.86522911051216</v>
      </c>
      <c r="N30" s="86">
        <f>+(N25/N27)/7*1000</f>
        <v>149.89310009718173</v>
      </c>
      <c r="O30" s="47">
        <f t="shared" ref="O30:S30" si="12">+(O25/O27)/7*1000</f>
        <v>149.87668374122558</v>
      </c>
      <c r="P30" s="47">
        <f t="shared" si="12"/>
        <v>149.82578397212541</v>
      </c>
      <c r="Q30" s="47">
        <f t="shared" si="12"/>
        <v>149.92257065427799</v>
      </c>
      <c r="R30" s="47">
        <f t="shared" si="12"/>
        <v>149.93178717598906</v>
      </c>
      <c r="S30" s="48">
        <f t="shared" si="12"/>
        <v>149.90373507893725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6" t="s">
        <v>8</v>
      </c>
      <c r="C36" s="517"/>
      <c r="D36" s="517"/>
      <c r="E36" s="517"/>
      <c r="F36" s="517"/>
      <c r="G36" s="517"/>
      <c r="H36" s="511"/>
      <c r="I36" s="99"/>
      <c r="J36" s="53" t="s">
        <v>26</v>
      </c>
      <c r="K36" s="107"/>
      <c r="L36" s="516" t="s">
        <v>8</v>
      </c>
      <c r="M36" s="517"/>
      <c r="N36" s="517"/>
      <c r="O36" s="517"/>
      <c r="P36" s="517"/>
      <c r="Q36" s="51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</v>
      </c>
      <c r="C39" s="79">
        <v>87.9</v>
      </c>
      <c r="D39" s="79">
        <v>14.6</v>
      </c>
      <c r="E39" s="79">
        <v>84.2</v>
      </c>
      <c r="F39" s="79">
        <v>83.6</v>
      </c>
      <c r="G39" s="79">
        <v>83.6</v>
      </c>
      <c r="H39" s="79"/>
      <c r="I39" s="101">
        <f t="shared" ref="I39:I46" si="13">SUM(B39:H39)</f>
        <v>440.9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</v>
      </c>
      <c r="C40" s="79">
        <v>87.9</v>
      </c>
      <c r="D40" s="79">
        <v>14.6</v>
      </c>
      <c r="E40" s="79">
        <v>84.2</v>
      </c>
      <c r="F40" s="79">
        <v>83.6</v>
      </c>
      <c r="G40" s="79">
        <v>83.6</v>
      </c>
      <c r="H40" s="79"/>
      <c r="I40" s="101">
        <f t="shared" si="13"/>
        <v>440.9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6.2</v>
      </c>
      <c r="R44" s="101">
        <f t="shared" si="14"/>
        <v>32.5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6.1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</v>
      </c>
      <c r="C46" s="27">
        <f t="shared" si="15"/>
        <v>175.8</v>
      </c>
      <c r="D46" s="27">
        <f t="shared" si="15"/>
        <v>29.2</v>
      </c>
      <c r="E46" s="27">
        <f t="shared" si="15"/>
        <v>168.4</v>
      </c>
      <c r="F46" s="27">
        <f t="shared" si="15"/>
        <v>167.2</v>
      </c>
      <c r="G46" s="27">
        <f t="shared" si="15"/>
        <v>167.2</v>
      </c>
      <c r="H46" s="27">
        <f t="shared" si="15"/>
        <v>0</v>
      </c>
      <c r="I46" s="101">
        <f t="shared" si="13"/>
        <v>881.8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152.6</v>
      </c>
      <c r="C47" s="30">
        <v>152.6</v>
      </c>
      <c r="D47" s="30">
        <v>152.6</v>
      </c>
      <c r="E47" s="30">
        <v>149.5</v>
      </c>
      <c r="F47" s="30">
        <v>149.5</v>
      </c>
      <c r="G47" s="30">
        <v>149.5</v>
      </c>
      <c r="H47" s="30"/>
      <c r="I47" s="102">
        <f>+((I46/I48)/7)*1000</f>
        <v>43.096622843458285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570</v>
      </c>
      <c r="C48" s="83">
        <v>576</v>
      </c>
      <c r="D48" s="83">
        <v>96</v>
      </c>
      <c r="E48" s="83">
        <v>563</v>
      </c>
      <c r="F48" s="83">
        <v>559</v>
      </c>
      <c r="G48" s="83">
        <v>559</v>
      </c>
      <c r="H48" s="34"/>
      <c r="I48" s="103">
        <f>SUM(B48:H48)</f>
        <v>2923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86.981999999999999</v>
      </c>
      <c r="C49" s="38">
        <f t="shared" si="17"/>
        <v>87.897599999999997</v>
      </c>
      <c r="D49" s="38">
        <f t="shared" si="17"/>
        <v>14.649599999999998</v>
      </c>
      <c r="E49" s="38">
        <f t="shared" si="17"/>
        <v>84.168499999999995</v>
      </c>
      <c r="F49" s="38">
        <f t="shared" si="17"/>
        <v>83.57050000000001</v>
      </c>
      <c r="G49" s="38">
        <f t="shared" si="17"/>
        <v>83.57050000000001</v>
      </c>
      <c r="H49" s="38">
        <f t="shared" si="17"/>
        <v>0</v>
      </c>
      <c r="I49" s="104">
        <f>((I46*1000)/I48)/7</f>
        <v>43.096622843458292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6.0984999999999996</v>
      </c>
      <c r="P49" s="38">
        <f t="shared" si="18"/>
        <v>5.8908000000000005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608.87400000000002</v>
      </c>
      <c r="C50" s="42">
        <f t="shared" si="19"/>
        <v>615.28319999999997</v>
      </c>
      <c r="D50" s="42">
        <f t="shared" si="19"/>
        <v>102.54719999999999</v>
      </c>
      <c r="E50" s="42">
        <f t="shared" si="19"/>
        <v>589.17949999999996</v>
      </c>
      <c r="F50" s="42">
        <f t="shared" si="19"/>
        <v>584.99350000000004</v>
      </c>
      <c r="G50" s="42">
        <f t="shared" si="19"/>
        <v>584.99350000000004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43.609022556390983</v>
      </c>
      <c r="C51" s="47">
        <f t="shared" si="21"/>
        <v>43.601190476190482</v>
      </c>
      <c r="D51" s="47">
        <f t="shared" si="21"/>
        <v>43.452380952380949</v>
      </c>
      <c r="E51" s="47">
        <f t="shared" si="21"/>
        <v>42.730271504694237</v>
      </c>
      <c r="F51" s="47">
        <f t="shared" si="21"/>
        <v>42.729363659596217</v>
      </c>
      <c r="G51" s="47">
        <f t="shared" si="21"/>
        <v>42.729363659596217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8"/>
      <c r="K54" s="518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9" t="s">
        <v>70</v>
      </c>
      <c r="C55" s="530"/>
      <c r="D55" s="530"/>
      <c r="E55" s="530"/>
      <c r="F55" s="530"/>
      <c r="G55" s="531"/>
      <c r="H55" s="529" t="s">
        <v>71</v>
      </c>
      <c r="I55" s="530"/>
      <c r="J55" s="530"/>
      <c r="K55" s="530"/>
      <c r="L55" s="530"/>
      <c r="M55" s="531"/>
      <c r="N55" s="529" t="s">
        <v>8</v>
      </c>
      <c r="O55" s="530"/>
      <c r="P55" s="530"/>
      <c r="Q55" s="530"/>
      <c r="R55" s="530"/>
      <c r="S55" s="53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2.1</v>
      </c>
      <c r="E58" s="79">
        <v>8.4</v>
      </c>
      <c r="F58" s="79">
        <v>8.5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8.5</v>
      </c>
      <c r="O58" s="79">
        <v>8.6</v>
      </c>
      <c r="P58" s="79">
        <v>1.5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131.70000000000002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2.1</v>
      </c>
      <c r="E59" s="79">
        <v>8.4</v>
      </c>
      <c r="F59" s="79">
        <v>8.5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8.5</v>
      </c>
      <c r="O59" s="79">
        <v>8.6</v>
      </c>
      <c r="P59" s="79">
        <v>1.5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131.70000000000002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</v>
      </c>
      <c r="D60" s="79">
        <v>1.9</v>
      </c>
      <c r="E60" s="79">
        <v>8.3000000000000007</v>
      </c>
      <c r="F60" s="79">
        <v>8.3000000000000007</v>
      </c>
      <c r="G60" s="221">
        <v>8.1999999999999993</v>
      </c>
      <c r="H60" s="22">
        <v>8.4</v>
      </c>
      <c r="I60" s="79">
        <v>8.4</v>
      </c>
      <c r="J60" s="79">
        <v>1.8</v>
      </c>
      <c r="K60" s="79">
        <v>8.1999999999999993</v>
      </c>
      <c r="L60" s="79">
        <v>8.3000000000000007</v>
      </c>
      <c r="M60" s="221">
        <v>8.1999999999999993</v>
      </c>
      <c r="N60" s="22">
        <v>8.3000000000000007</v>
      </c>
      <c r="O60" s="79">
        <v>8.4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8.1999999999999993</v>
      </c>
      <c r="H61" s="22">
        <v>8.4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8.3000000000000007</v>
      </c>
      <c r="O61" s="79">
        <v>8.4</v>
      </c>
      <c r="P61" s="79">
        <v>1.4</v>
      </c>
      <c r="Q61" s="79">
        <v>8.3000000000000007</v>
      </c>
      <c r="R61" s="79">
        <v>8.1999999999999993</v>
      </c>
      <c r="S61" s="221">
        <v>8.1999999999999993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</v>
      </c>
      <c r="D62" s="79">
        <v>2</v>
      </c>
      <c r="E62" s="79">
        <v>8.3000000000000007</v>
      </c>
      <c r="F62" s="79">
        <v>8.3000000000000007</v>
      </c>
      <c r="G62" s="221">
        <v>8.1999999999999993</v>
      </c>
      <c r="H62" s="22">
        <v>8.5</v>
      </c>
      <c r="I62" s="79">
        <v>8.4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8.3000000000000007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</v>
      </c>
      <c r="D63" s="79">
        <v>2</v>
      </c>
      <c r="E63" s="79">
        <v>8.4</v>
      </c>
      <c r="F63" s="79">
        <v>8.4</v>
      </c>
      <c r="G63" s="221">
        <v>8.1999999999999993</v>
      </c>
      <c r="H63" s="22">
        <v>8.5</v>
      </c>
      <c r="I63" s="79">
        <v>8.4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8.3000000000000007</v>
      </c>
      <c r="O63" s="79">
        <v>8.5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130.4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</v>
      </c>
      <c r="D64" s="79">
        <v>2</v>
      </c>
      <c r="E64" s="79">
        <v>8.4</v>
      </c>
      <c r="F64" s="79">
        <v>8.4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8.4</v>
      </c>
      <c r="M64" s="221">
        <v>8.3000000000000007</v>
      </c>
      <c r="N64" s="22">
        <v>8.3000000000000007</v>
      </c>
      <c r="O64" s="79">
        <v>8.5</v>
      </c>
      <c r="P64" s="79">
        <v>1.5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130.70000000000002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58.7</v>
      </c>
      <c r="G65" s="28">
        <f t="shared" si="24"/>
        <v>57.600000000000009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58.199999999999996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10.100000000000001</v>
      </c>
      <c r="Q65" s="27">
        <f t="shared" si="24"/>
        <v>58.6</v>
      </c>
      <c r="R65" s="27">
        <f t="shared" si="24"/>
        <v>57.599999999999994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8.3739999999999988</v>
      </c>
      <c r="C68" s="38">
        <f t="shared" si="25"/>
        <v>8.0864000000000011</v>
      </c>
      <c r="D68" s="38">
        <f t="shared" si="25"/>
        <v>1.9824000000000002</v>
      </c>
      <c r="E68" s="38">
        <f t="shared" si="25"/>
        <v>8.3328000000000007</v>
      </c>
      <c r="F68" s="38">
        <f t="shared" si="25"/>
        <v>8.333400000000001</v>
      </c>
      <c r="G68" s="39">
        <f t="shared" si="25"/>
        <v>8.2104000000000017</v>
      </c>
      <c r="H68" s="37">
        <f t="shared" si="25"/>
        <v>8.4543999999999997</v>
      </c>
      <c r="I68" s="38">
        <f t="shared" si="25"/>
        <v>8.4131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8.3265999999999991</v>
      </c>
      <c r="M68" s="39">
        <f t="shared" si="25"/>
        <v>8.2439999999999998</v>
      </c>
      <c r="N68" s="37">
        <f t="shared" si="25"/>
        <v>8.2927999999999997</v>
      </c>
      <c r="O68" s="38">
        <f t="shared" si="25"/>
        <v>8.4543999999999997</v>
      </c>
      <c r="P68" s="38">
        <f t="shared" si="25"/>
        <v>1.409</v>
      </c>
      <c r="Q68" s="38">
        <f t="shared" si="25"/>
        <v>8.3692000000000011</v>
      </c>
      <c r="R68" s="38">
        <f t="shared" si="25"/>
        <v>8.2503999999999991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144.58128078817737</v>
      </c>
      <c r="G70" s="48">
        <f t="shared" si="27"/>
        <v>141.87192118226602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140.92009685230022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144.28571428571433</v>
      </c>
      <c r="Q70" s="47">
        <f t="shared" si="27"/>
        <v>141.88861985472153</v>
      </c>
      <c r="R70" s="47">
        <f t="shared" si="27"/>
        <v>141.87192118226599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V15" sqref="V15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66"/>
      <c r="B1" s="569" t="s">
        <v>29</v>
      </c>
      <c r="C1" s="570"/>
      <c r="D1" s="570"/>
      <c r="E1" s="570"/>
      <c r="F1" s="570"/>
      <c r="G1" s="570"/>
      <c r="H1" s="570"/>
      <c r="I1" s="570"/>
      <c r="J1" s="570"/>
      <c r="K1" s="570"/>
      <c r="L1" s="571"/>
      <c r="M1" s="572" t="s">
        <v>30</v>
      </c>
      <c r="N1" s="572"/>
      <c r="O1" s="572"/>
      <c r="P1" s="572"/>
      <c r="Q1" s="280"/>
      <c r="R1" s="557" t="s">
        <v>152</v>
      </c>
      <c r="S1" s="558"/>
      <c r="T1" s="558"/>
      <c r="U1" s="558"/>
      <c r="V1" s="558"/>
      <c r="W1" s="559"/>
      <c r="X1" s="280"/>
      <c r="Y1" s="281"/>
      <c r="Z1" s="281"/>
      <c r="AA1" s="281"/>
    </row>
    <row r="2" spans="1:28" ht="29.45" customHeight="1" x14ac:dyDescent="0.25">
      <c r="A2" s="567"/>
      <c r="B2" s="573" t="s">
        <v>31</v>
      </c>
      <c r="C2" s="574"/>
      <c r="D2" s="574"/>
      <c r="E2" s="574"/>
      <c r="F2" s="574"/>
      <c r="G2" s="574"/>
      <c r="H2" s="574"/>
      <c r="I2" s="574"/>
      <c r="J2" s="574"/>
      <c r="K2" s="574"/>
      <c r="L2" s="575"/>
      <c r="M2" s="577" t="s">
        <v>32</v>
      </c>
      <c r="N2" s="577"/>
      <c r="O2" s="577"/>
      <c r="P2" s="577"/>
      <c r="Q2" s="281"/>
      <c r="R2" s="560"/>
      <c r="S2" s="561"/>
      <c r="T2" s="561"/>
      <c r="U2" s="561"/>
      <c r="V2" s="561"/>
      <c r="W2" s="562"/>
      <c r="X2" s="281"/>
      <c r="Y2" s="281"/>
      <c r="Z2" s="281"/>
      <c r="AA2" s="281"/>
    </row>
    <row r="3" spans="1:28" ht="29.45" customHeight="1" x14ac:dyDescent="0.25">
      <c r="A3" s="568"/>
      <c r="B3" s="549"/>
      <c r="C3" s="550"/>
      <c r="D3" s="550"/>
      <c r="E3" s="550"/>
      <c r="F3" s="550"/>
      <c r="G3" s="550"/>
      <c r="H3" s="550"/>
      <c r="I3" s="550"/>
      <c r="J3" s="550"/>
      <c r="K3" s="550"/>
      <c r="L3" s="576"/>
      <c r="M3" s="577" t="s">
        <v>33</v>
      </c>
      <c r="N3" s="577"/>
      <c r="O3" s="577"/>
      <c r="P3" s="577"/>
      <c r="Q3" s="284"/>
      <c r="R3" s="560"/>
      <c r="S3" s="561"/>
      <c r="T3" s="561"/>
      <c r="U3" s="561"/>
      <c r="V3" s="561"/>
      <c r="W3" s="562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60"/>
      <c r="S4" s="561"/>
      <c r="T4" s="561"/>
      <c r="U4" s="561"/>
      <c r="V4" s="561"/>
      <c r="W4" s="562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49">
        <v>2</v>
      </c>
      <c r="C5" s="550"/>
      <c r="D5" s="288"/>
      <c r="E5" s="288"/>
      <c r="F5" s="288" t="s">
        <v>35</v>
      </c>
      <c r="G5" s="551" t="s">
        <v>50</v>
      </c>
      <c r="H5" s="551"/>
      <c r="I5" s="289"/>
      <c r="J5" s="288" t="s">
        <v>36</v>
      </c>
      <c r="K5" s="550">
        <v>58</v>
      </c>
      <c r="L5" s="550"/>
      <c r="M5" s="290"/>
      <c r="N5" s="290"/>
      <c r="O5" s="290"/>
      <c r="P5" s="290"/>
      <c r="Q5" s="290"/>
      <c r="R5" s="560"/>
      <c r="S5" s="561"/>
      <c r="T5" s="561"/>
      <c r="U5" s="561"/>
      <c r="V5" s="561"/>
      <c r="W5" s="562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60"/>
      <c r="S6" s="561"/>
      <c r="T6" s="561"/>
      <c r="U6" s="561"/>
      <c r="V6" s="561"/>
      <c r="W6" s="562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52" t="s">
        <v>2</v>
      </c>
      <c r="C7" s="553"/>
      <c r="D7" s="292"/>
      <c r="E7" s="292"/>
      <c r="F7" s="288" t="s">
        <v>38</v>
      </c>
      <c r="G7" s="551" t="s">
        <v>171</v>
      </c>
      <c r="H7" s="551"/>
      <c r="I7" s="293"/>
      <c r="J7" s="288" t="s">
        <v>39</v>
      </c>
      <c r="K7" s="290"/>
      <c r="L7" s="550" t="s">
        <v>168</v>
      </c>
      <c r="M7" s="550"/>
      <c r="N7" s="550"/>
      <c r="O7" s="294"/>
      <c r="P7" s="294"/>
      <c r="Q7" s="290"/>
      <c r="R7" s="560"/>
      <c r="S7" s="561"/>
      <c r="T7" s="561"/>
      <c r="U7" s="561"/>
      <c r="V7" s="561"/>
      <c r="W7" s="562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63"/>
      <c r="S8" s="564"/>
      <c r="T8" s="564"/>
      <c r="U8" s="564"/>
      <c r="V8" s="564"/>
      <c r="W8" s="565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44" t="s">
        <v>70</v>
      </c>
      <c r="C9" s="545"/>
      <c r="D9" s="545"/>
      <c r="E9" s="545"/>
      <c r="F9" s="545"/>
      <c r="G9" s="546"/>
      <c r="H9" s="544" t="s">
        <v>71</v>
      </c>
      <c r="I9" s="545"/>
      <c r="J9" s="545"/>
      <c r="K9" s="545"/>
      <c r="L9" s="545"/>
      <c r="M9" s="546"/>
      <c r="N9" s="544" t="s">
        <v>8</v>
      </c>
      <c r="O9" s="545"/>
      <c r="P9" s="545"/>
      <c r="Q9" s="545"/>
      <c r="R9" s="547"/>
      <c r="S9" s="548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109.6</v>
      </c>
      <c r="C11" s="306">
        <v>108.1</v>
      </c>
      <c r="D11" s="306">
        <v>24.9</v>
      </c>
      <c r="E11" s="306">
        <v>110.1</v>
      </c>
      <c r="F11" s="306">
        <v>108.9</v>
      </c>
      <c r="G11" s="307">
        <v>108</v>
      </c>
      <c r="H11" s="308">
        <v>110</v>
      </c>
      <c r="I11" s="306">
        <v>111.7</v>
      </c>
      <c r="J11" s="306">
        <v>25</v>
      </c>
      <c r="K11" s="306">
        <v>111.8</v>
      </c>
      <c r="L11" s="306">
        <v>111.2</v>
      </c>
      <c r="M11" s="309">
        <v>111.2</v>
      </c>
      <c r="N11" s="308">
        <v>110.6</v>
      </c>
      <c r="O11" s="310">
        <v>113</v>
      </c>
      <c r="P11" s="310">
        <v>24.5</v>
      </c>
      <c r="Q11" s="310">
        <v>110.5</v>
      </c>
      <c r="R11" s="310">
        <v>109.9</v>
      </c>
      <c r="S11" s="311">
        <v>111.3</v>
      </c>
      <c r="T11" s="307">
        <f t="shared" ref="T11:T17" si="0">SUM(B11:S11)</f>
        <v>1730.3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109.6</v>
      </c>
      <c r="C12" s="306">
        <v>108.1</v>
      </c>
      <c r="D12" s="306">
        <v>24.9</v>
      </c>
      <c r="E12" s="306">
        <v>110.1</v>
      </c>
      <c r="F12" s="306">
        <v>108.9</v>
      </c>
      <c r="G12" s="307">
        <v>108</v>
      </c>
      <c r="H12" s="308">
        <v>110</v>
      </c>
      <c r="I12" s="306">
        <v>111.7</v>
      </c>
      <c r="J12" s="306">
        <v>25</v>
      </c>
      <c r="K12" s="306">
        <v>111.8</v>
      </c>
      <c r="L12" s="306">
        <v>111.2</v>
      </c>
      <c r="M12" s="309">
        <v>111.2</v>
      </c>
      <c r="N12" s="308">
        <v>110.6</v>
      </c>
      <c r="O12" s="310">
        <v>113</v>
      </c>
      <c r="P12" s="310">
        <v>24.5</v>
      </c>
      <c r="Q12" s="310">
        <v>110.5</v>
      </c>
      <c r="R12" s="310">
        <v>109.9</v>
      </c>
      <c r="S12" s="311">
        <v>111.3</v>
      </c>
      <c r="T12" s="307">
        <f t="shared" si="0"/>
        <v>1730.3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109.4</v>
      </c>
      <c r="C13" s="306">
        <v>108.1</v>
      </c>
      <c r="D13" s="306">
        <v>24.7</v>
      </c>
      <c r="E13" s="306">
        <v>109.8</v>
      </c>
      <c r="F13" s="306">
        <v>109</v>
      </c>
      <c r="G13" s="307">
        <v>108.1</v>
      </c>
      <c r="H13" s="308">
        <v>110</v>
      </c>
      <c r="I13" s="306">
        <v>111.5</v>
      </c>
      <c r="J13" s="306">
        <v>24.2</v>
      </c>
      <c r="K13" s="306">
        <v>111.6</v>
      </c>
      <c r="L13" s="306">
        <v>111.4</v>
      </c>
      <c r="M13" s="309">
        <v>111.2</v>
      </c>
      <c r="N13" s="308">
        <v>110</v>
      </c>
      <c r="O13" s="310">
        <v>112.8</v>
      </c>
      <c r="P13" s="310">
        <v>24.6</v>
      </c>
      <c r="Q13" s="310">
        <v>110.7</v>
      </c>
      <c r="R13" s="310">
        <v>109.9</v>
      </c>
      <c r="S13" s="311">
        <v>111.2</v>
      </c>
      <c r="T13" s="307">
        <f t="shared" si="0"/>
        <v>1728.2000000000003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109.4</v>
      </c>
      <c r="C14" s="306">
        <v>108.1</v>
      </c>
      <c r="D14" s="306">
        <v>24.7</v>
      </c>
      <c r="E14" s="306">
        <v>109.8</v>
      </c>
      <c r="F14" s="306">
        <v>109</v>
      </c>
      <c r="G14" s="307">
        <v>108.1</v>
      </c>
      <c r="H14" s="308">
        <v>110</v>
      </c>
      <c r="I14" s="306">
        <v>111.5</v>
      </c>
      <c r="J14" s="306">
        <v>24.2</v>
      </c>
      <c r="K14" s="306">
        <v>111.6</v>
      </c>
      <c r="L14" s="306">
        <v>111.4</v>
      </c>
      <c r="M14" s="309">
        <v>111.2</v>
      </c>
      <c r="N14" s="308">
        <v>110</v>
      </c>
      <c r="O14" s="310">
        <v>112.8</v>
      </c>
      <c r="P14" s="310">
        <v>24.6</v>
      </c>
      <c r="Q14" s="310">
        <v>110.7</v>
      </c>
      <c r="R14" s="310">
        <v>109.9</v>
      </c>
      <c r="S14" s="311">
        <v>111.2</v>
      </c>
      <c r="T14" s="307">
        <f t="shared" si="0"/>
        <v>1728.2000000000003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109.4</v>
      </c>
      <c r="C15" s="306">
        <v>108.1</v>
      </c>
      <c r="D15" s="306">
        <v>24.7</v>
      </c>
      <c r="E15" s="306">
        <v>109.8</v>
      </c>
      <c r="F15" s="306">
        <v>109</v>
      </c>
      <c r="G15" s="307">
        <v>108.1</v>
      </c>
      <c r="H15" s="308">
        <v>110</v>
      </c>
      <c r="I15" s="306">
        <v>111.5</v>
      </c>
      <c r="J15" s="306">
        <v>24.2</v>
      </c>
      <c r="K15" s="306">
        <v>111.6</v>
      </c>
      <c r="L15" s="306">
        <v>111.4</v>
      </c>
      <c r="M15" s="309">
        <v>111.2</v>
      </c>
      <c r="N15" s="308">
        <v>110</v>
      </c>
      <c r="O15" s="310">
        <v>112.8</v>
      </c>
      <c r="P15" s="310">
        <v>24.6</v>
      </c>
      <c r="Q15" s="310">
        <v>110.7</v>
      </c>
      <c r="R15" s="310">
        <v>109.9</v>
      </c>
      <c r="S15" s="311">
        <v>111.2</v>
      </c>
      <c r="T15" s="307">
        <f t="shared" si="0"/>
        <v>1728.2000000000003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109.4</v>
      </c>
      <c r="C16" s="306">
        <v>108.1</v>
      </c>
      <c r="D16" s="306">
        <v>24.7</v>
      </c>
      <c r="E16" s="306">
        <v>109.8</v>
      </c>
      <c r="F16" s="306">
        <v>109</v>
      </c>
      <c r="G16" s="307">
        <v>108.1</v>
      </c>
      <c r="H16" s="308">
        <v>110</v>
      </c>
      <c r="I16" s="306">
        <v>111.5</v>
      </c>
      <c r="J16" s="306">
        <v>24.2</v>
      </c>
      <c r="K16" s="306">
        <v>111.6</v>
      </c>
      <c r="L16" s="306">
        <v>111.4</v>
      </c>
      <c r="M16" s="309">
        <v>111.2</v>
      </c>
      <c r="N16" s="308">
        <v>110</v>
      </c>
      <c r="O16" s="310">
        <v>112.8</v>
      </c>
      <c r="P16" s="310">
        <v>24.6</v>
      </c>
      <c r="Q16" s="310">
        <v>110.7</v>
      </c>
      <c r="R16" s="310">
        <v>109.9</v>
      </c>
      <c r="S16" s="311">
        <v>111.2</v>
      </c>
      <c r="T16" s="307">
        <f t="shared" si="0"/>
        <v>1728.2000000000003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109.4</v>
      </c>
      <c r="C17" s="313">
        <v>108.1</v>
      </c>
      <c r="D17" s="313">
        <v>24.7</v>
      </c>
      <c r="E17" s="313">
        <v>109.8</v>
      </c>
      <c r="F17" s="313">
        <v>109</v>
      </c>
      <c r="G17" s="314">
        <v>108.1</v>
      </c>
      <c r="H17" s="315">
        <v>110</v>
      </c>
      <c r="I17" s="313">
        <v>111.5</v>
      </c>
      <c r="J17" s="313">
        <v>24.2</v>
      </c>
      <c r="K17" s="313">
        <v>111.6</v>
      </c>
      <c r="L17" s="313">
        <v>111.4</v>
      </c>
      <c r="M17" s="316">
        <v>111.2</v>
      </c>
      <c r="N17" s="317">
        <v>110</v>
      </c>
      <c r="O17" s="318">
        <v>112.8</v>
      </c>
      <c r="P17" s="318">
        <v>24.6</v>
      </c>
      <c r="Q17" s="318">
        <v>110.7</v>
      </c>
      <c r="R17" s="318">
        <v>109.9</v>
      </c>
      <c r="S17" s="319">
        <v>111.2</v>
      </c>
      <c r="T17" s="314">
        <f t="shared" si="0"/>
        <v>1728.2000000000003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766.19999999999993</v>
      </c>
      <c r="C18" s="321">
        <f t="shared" si="1"/>
        <v>756.7</v>
      </c>
      <c r="D18" s="321">
        <f t="shared" si="1"/>
        <v>173.29999999999998</v>
      </c>
      <c r="E18" s="321">
        <f t="shared" si="1"/>
        <v>769.19999999999993</v>
      </c>
      <c r="F18" s="321">
        <f t="shared" si="1"/>
        <v>762.8</v>
      </c>
      <c r="G18" s="322">
        <f t="shared" si="1"/>
        <v>756.50000000000011</v>
      </c>
      <c r="H18" s="323">
        <f t="shared" si="1"/>
        <v>770</v>
      </c>
      <c r="I18" s="321">
        <f t="shared" si="1"/>
        <v>780.9</v>
      </c>
      <c r="J18" s="321">
        <f t="shared" si="1"/>
        <v>171</v>
      </c>
      <c r="K18" s="321">
        <f t="shared" si="1"/>
        <v>781.6</v>
      </c>
      <c r="L18" s="321">
        <f t="shared" si="1"/>
        <v>779.4</v>
      </c>
      <c r="M18" s="321">
        <f t="shared" si="1"/>
        <v>778.40000000000009</v>
      </c>
      <c r="N18" s="324">
        <f t="shared" si="1"/>
        <v>771.2</v>
      </c>
      <c r="O18" s="325">
        <f t="shared" si="1"/>
        <v>789.99999999999989</v>
      </c>
      <c r="P18" s="325">
        <f t="shared" si="1"/>
        <v>171.99999999999997</v>
      </c>
      <c r="Q18" s="325">
        <f t="shared" si="1"/>
        <v>774.50000000000011</v>
      </c>
      <c r="R18" s="325">
        <f t="shared" si="1"/>
        <v>769.3</v>
      </c>
      <c r="S18" s="326">
        <f t="shared" si="1"/>
        <v>778.60000000000014</v>
      </c>
      <c r="T18" s="322">
        <f>SUM(T11:T17)</f>
        <v>12101.600000000002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44" t="s">
        <v>70</v>
      </c>
      <c r="C21" s="545"/>
      <c r="D21" s="545"/>
      <c r="E21" s="545"/>
      <c r="F21" s="545"/>
      <c r="G21" s="546"/>
      <c r="H21" s="544" t="s">
        <v>71</v>
      </c>
      <c r="I21" s="545"/>
      <c r="J21" s="545"/>
      <c r="K21" s="545"/>
      <c r="L21" s="545"/>
      <c r="M21" s="546"/>
      <c r="N21" s="545" t="s">
        <v>8</v>
      </c>
      <c r="O21" s="545"/>
      <c r="P21" s="545"/>
      <c r="Q21" s="545"/>
      <c r="R21" s="545"/>
      <c r="S21" s="546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8.5</v>
      </c>
      <c r="C23" s="334">
        <v>8.4</v>
      </c>
      <c r="D23" s="335">
        <v>2.1</v>
      </c>
      <c r="E23" s="335">
        <v>8.4</v>
      </c>
      <c r="F23" s="335">
        <v>8.5</v>
      </c>
      <c r="G23" s="336">
        <v>8.3000000000000007</v>
      </c>
      <c r="H23" s="337">
        <v>8.6</v>
      </c>
      <c r="I23" s="335">
        <v>8.6</v>
      </c>
      <c r="J23" s="335">
        <v>1.9</v>
      </c>
      <c r="K23" s="335">
        <v>8.3000000000000007</v>
      </c>
      <c r="L23" s="335">
        <v>8.3000000000000007</v>
      </c>
      <c r="M23" s="336">
        <v>8.3000000000000007</v>
      </c>
      <c r="N23" s="337">
        <v>8.5</v>
      </c>
      <c r="O23" s="335">
        <v>8.6</v>
      </c>
      <c r="P23" s="335">
        <v>1.5</v>
      </c>
      <c r="Q23" s="335">
        <v>8.4</v>
      </c>
      <c r="R23" s="335">
        <v>8.1999999999999993</v>
      </c>
      <c r="S23" s="336">
        <v>8.3000000000000007</v>
      </c>
      <c r="T23" s="338">
        <f t="shared" ref="T23:T30" si="2">SUM(B23:S23)</f>
        <v>131.70000000000002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8.5</v>
      </c>
      <c r="C24" s="310">
        <v>8.4</v>
      </c>
      <c r="D24" s="310">
        <v>2.1</v>
      </c>
      <c r="E24" s="310">
        <v>8.4</v>
      </c>
      <c r="F24" s="310">
        <v>8.5</v>
      </c>
      <c r="G24" s="311">
        <v>8.3000000000000007</v>
      </c>
      <c r="H24" s="340">
        <v>8.6</v>
      </c>
      <c r="I24" s="310">
        <v>8.6</v>
      </c>
      <c r="J24" s="310">
        <v>1.9</v>
      </c>
      <c r="K24" s="310">
        <v>8.3000000000000007</v>
      </c>
      <c r="L24" s="310">
        <v>8.3000000000000007</v>
      </c>
      <c r="M24" s="311">
        <v>8.3000000000000007</v>
      </c>
      <c r="N24" s="340">
        <v>8.5</v>
      </c>
      <c r="O24" s="310">
        <v>8.6</v>
      </c>
      <c r="P24" s="310">
        <v>1.5</v>
      </c>
      <c r="Q24" s="310">
        <v>8.4</v>
      </c>
      <c r="R24" s="310">
        <v>8.1999999999999993</v>
      </c>
      <c r="S24" s="311">
        <v>8.3000000000000007</v>
      </c>
      <c r="T24" s="338">
        <f t="shared" si="2"/>
        <v>131.70000000000002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8.3000000000000007</v>
      </c>
      <c r="C25" s="310">
        <v>8</v>
      </c>
      <c r="D25" s="310">
        <v>1.9</v>
      </c>
      <c r="E25" s="310">
        <v>8.3000000000000007</v>
      </c>
      <c r="F25" s="310">
        <v>8.3000000000000007</v>
      </c>
      <c r="G25" s="311">
        <v>8.1999999999999993</v>
      </c>
      <c r="H25" s="340">
        <v>8.4</v>
      </c>
      <c r="I25" s="310">
        <v>8.4</v>
      </c>
      <c r="J25" s="310">
        <v>1.8</v>
      </c>
      <c r="K25" s="310">
        <v>8.1999999999999993</v>
      </c>
      <c r="L25" s="310">
        <v>8.3000000000000007</v>
      </c>
      <c r="M25" s="311">
        <v>8.1999999999999993</v>
      </c>
      <c r="N25" s="340">
        <v>8.3000000000000007</v>
      </c>
      <c r="O25" s="310">
        <v>8.4</v>
      </c>
      <c r="P25" s="310">
        <v>1.4</v>
      </c>
      <c r="Q25" s="310">
        <v>8.3000000000000007</v>
      </c>
      <c r="R25" s="310">
        <v>8.1999999999999993</v>
      </c>
      <c r="S25" s="311">
        <v>8.1999999999999993</v>
      </c>
      <c r="T25" s="338">
        <f t="shared" si="2"/>
        <v>129.1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8.4</v>
      </c>
      <c r="C26" s="334">
        <v>8.1</v>
      </c>
      <c r="D26" s="310">
        <v>2</v>
      </c>
      <c r="E26" s="310">
        <v>8.3000000000000007</v>
      </c>
      <c r="F26" s="310">
        <v>8.3000000000000007</v>
      </c>
      <c r="G26" s="311">
        <v>8.1999999999999993</v>
      </c>
      <c r="H26" s="340">
        <v>8.4</v>
      </c>
      <c r="I26" s="310">
        <v>8.4</v>
      </c>
      <c r="J26" s="310">
        <v>1.8</v>
      </c>
      <c r="K26" s="310">
        <v>8.3000000000000007</v>
      </c>
      <c r="L26" s="310">
        <v>8.3000000000000007</v>
      </c>
      <c r="M26" s="311">
        <v>8.1999999999999993</v>
      </c>
      <c r="N26" s="340">
        <v>8.3000000000000007</v>
      </c>
      <c r="O26" s="310">
        <v>8.4</v>
      </c>
      <c r="P26" s="310">
        <v>1.4</v>
      </c>
      <c r="Q26" s="310">
        <v>8.3000000000000007</v>
      </c>
      <c r="R26" s="310">
        <v>8.1999999999999993</v>
      </c>
      <c r="S26" s="311">
        <v>8.1999999999999993</v>
      </c>
      <c r="T26" s="338">
        <f t="shared" si="2"/>
        <v>129.5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8.4</v>
      </c>
      <c r="C27" s="310">
        <v>8.1</v>
      </c>
      <c r="D27" s="310">
        <v>2</v>
      </c>
      <c r="E27" s="310">
        <v>8.3000000000000007</v>
      </c>
      <c r="F27" s="310">
        <v>8.3000000000000007</v>
      </c>
      <c r="G27" s="311">
        <v>8.1999999999999993</v>
      </c>
      <c r="H27" s="340">
        <v>8.5</v>
      </c>
      <c r="I27" s="310">
        <v>8.4</v>
      </c>
      <c r="J27" s="310">
        <v>1.9</v>
      </c>
      <c r="K27" s="310">
        <v>8.3000000000000007</v>
      </c>
      <c r="L27" s="310">
        <v>8.3000000000000007</v>
      </c>
      <c r="M27" s="311">
        <v>8.1999999999999993</v>
      </c>
      <c r="N27" s="340">
        <v>8.3000000000000007</v>
      </c>
      <c r="O27" s="310">
        <v>8.5</v>
      </c>
      <c r="P27" s="310">
        <v>1.4</v>
      </c>
      <c r="Q27" s="310">
        <v>8.4</v>
      </c>
      <c r="R27" s="310">
        <v>8.1999999999999993</v>
      </c>
      <c r="S27" s="311">
        <v>8.1999999999999993</v>
      </c>
      <c r="T27" s="338">
        <f t="shared" si="2"/>
        <v>129.9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8.4</v>
      </c>
      <c r="C28" s="310">
        <v>8.1</v>
      </c>
      <c r="D28" s="310">
        <v>2</v>
      </c>
      <c r="E28" s="310">
        <v>8.4</v>
      </c>
      <c r="F28" s="310">
        <v>8.4</v>
      </c>
      <c r="G28" s="311">
        <v>8.1999999999999993</v>
      </c>
      <c r="H28" s="340">
        <v>8.5</v>
      </c>
      <c r="I28" s="310">
        <v>8.4</v>
      </c>
      <c r="J28" s="310">
        <v>1.9</v>
      </c>
      <c r="K28" s="310">
        <v>8.3000000000000007</v>
      </c>
      <c r="L28" s="310">
        <v>8.3000000000000007</v>
      </c>
      <c r="M28" s="311">
        <v>8.3000000000000007</v>
      </c>
      <c r="N28" s="340">
        <v>8.3000000000000007</v>
      </c>
      <c r="O28" s="310">
        <v>8.5</v>
      </c>
      <c r="P28" s="310">
        <v>1.4</v>
      </c>
      <c r="Q28" s="310">
        <v>8.4</v>
      </c>
      <c r="R28" s="310">
        <v>8.3000000000000007</v>
      </c>
      <c r="S28" s="311">
        <v>8.3000000000000007</v>
      </c>
      <c r="T28" s="338">
        <f t="shared" si="2"/>
        <v>130.4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8.4</v>
      </c>
      <c r="C29" s="335">
        <v>8.1</v>
      </c>
      <c r="D29" s="335">
        <v>2</v>
      </c>
      <c r="E29" s="335">
        <v>8.4</v>
      </c>
      <c r="F29" s="335">
        <v>8.4</v>
      </c>
      <c r="G29" s="336">
        <v>8.1999999999999993</v>
      </c>
      <c r="H29" s="337">
        <v>8.5</v>
      </c>
      <c r="I29" s="335">
        <v>8.5</v>
      </c>
      <c r="J29" s="335">
        <v>1.9</v>
      </c>
      <c r="K29" s="335">
        <v>8.3000000000000007</v>
      </c>
      <c r="L29" s="335">
        <v>8.4</v>
      </c>
      <c r="M29" s="336">
        <v>8.3000000000000007</v>
      </c>
      <c r="N29" s="337">
        <v>8.3000000000000007</v>
      </c>
      <c r="O29" s="335">
        <v>8.5</v>
      </c>
      <c r="P29" s="335">
        <v>1.5</v>
      </c>
      <c r="Q29" s="335">
        <v>8.4</v>
      </c>
      <c r="R29" s="335">
        <v>8.3000000000000007</v>
      </c>
      <c r="S29" s="336">
        <v>8.3000000000000007</v>
      </c>
      <c r="T29" s="341">
        <f t="shared" si="2"/>
        <v>130.70000000000002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58.9</v>
      </c>
      <c r="C30" s="342">
        <f t="shared" ref="C30:S30" si="3">SUM(C23:C29)</f>
        <v>57.2</v>
      </c>
      <c r="D30" s="342">
        <f t="shared" si="3"/>
        <v>14.1</v>
      </c>
      <c r="E30" s="342">
        <f t="shared" si="3"/>
        <v>58.5</v>
      </c>
      <c r="F30" s="342">
        <f t="shared" si="3"/>
        <v>58.7</v>
      </c>
      <c r="G30" s="343">
        <f t="shared" si="3"/>
        <v>57.600000000000009</v>
      </c>
      <c r="H30" s="323">
        <f t="shared" si="3"/>
        <v>59.5</v>
      </c>
      <c r="I30" s="342">
        <f t="shared" si="3"/>
        <v>59.3</v>
      </c>
      <c r="J30" s="342">
        <f t="shared" si="3"/>
        <v>13.1</v>
      </c>
      <c r="K30" s="342">
        <f t="shared" si="3"/>
        <v>58</v>
      </c>
      <c r="L30" s="342">
        <f t="shared" si="3"/>
        <v>58.199999999999996</v>
      </c>
      <c r="M30" s="343">
        <f t="shared" si="3"/>
        <v>57.8</v>
      </c>
      <c r="N30" s="323">
        <f t="shared" si="3"/>
        <v>58.5</v>
      </c>
      <c r="O30" s="342">
        <f t="shared" si="3"/>
        <v>59.5</v>
      </c>
      <c r="P30" s="342">
        <f t="shared" si="3"/>
        <v>10.100000000000001</v>
      </c>
      <c r="Q30" s="342">
        <f t="shared" si="3"/>
        <v>58.6</v>
      </c>
      <c r="R30" s="342">
        <f t="shared" si="3"/>
        <v>57.599999999999994</v>
      </c>
      <c r="S30" s="343">
        <f t="shared" si="3"/>
        <v>57.8</v>
      </c>
      <c r="T30" s="344">
        <f t="shared" si="2"/>
        <v>913</v>
      </c>
      <c r="U30" s="339"/>
      <c r="W30" s="283"/>
    </row>
    <row r="31" spans="1:33" s="434" customFormat="1" ht="30.75" customHeight="1" x14ac:dyDescent="0.25">
      <c r="A31" s="429"/>
      <c r="B31" s="430">
        <v>58</v>
      </c>
      <c r="C31" s="422">
        <v>56</v>
      </c>
      <c r="D31" s="422">
        <v>14</v>
      </c>
      <c r="E31" s="422">
        <v>58</v>
      </c>
      <c r="F31" s="422">
        <v>58</v>
      </c>
      <c r="G31" s="422">
        <v>58</v>
      </c>
      <c r="H31" s="422">
        <v>59</v>
      </c>
      <c r="I31" s="422">
        <v>59</v>
      </c>
      <c r="J31" s="422">
        <v>13</v>
      </c>
      <c r="K31" s="422">
        <v>59</v>
      </c>
      <c r="L31" s="422">
        <v>59</v>
      </c>
      <c r="M31" s="422">
        <v>59</v>
      </c>
      <c r="N31" s="422">
        <v>58</v>
      </c>
      <c r="O31" s="422">
        <v>59</v>
      </c>
      <c r="P31" s="422">
        <v>10</v>
      </c>
      <c r="Q31" s="422">
        <v>59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54" t="s">
        <v>78</v>
      </c>
      <c r="C33" s="555"/>
      <c r="D33" s="555"/>
      <c r="E33" s="555"/>
      <c r="F33" s="555"/>
      <c r="G33" s="555"/>
      <c r="H33" s="556"/>
      <c r="I33" s="296"/>
      <c r="J33" s="554" t="s">
        <v>76</v>
      </c>
      <c r="K33" s="555"/>
      <c r="L33" s="555"/>
      <c r="M33" s="555"/>
      <c r="N33" s="555"/>
      <c r="O33" s="555"/>
      <c r="P33" s="556"/>
      <c r="Q33" s="346"/>
      <c r="R33" s="535" t="s">
        <v>162</v>
      </c>
      <c r="S33" s="536"/>
      <c r="T33" s="536"/>
      <c r="U33" s="536"/>
      <c r="V33" s="536"/>
      <c r="W33" s="537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38"/>
      <c r="S34" s="539"/>
      <c r="T34" s="539"/>
      <c r="U34" s="539"/>
      <c r="V34" s="539"/>
      <c r="W34" s="540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87</v>
      </c>
      <c r="C35" s="334">
        <v>87.9</v>
      </c>
      <c r="D35" s="334">
        <v>14.6</v>
      </c>
      <c r="E35" s="334">
        <v>84.2</v>
      </c>
      <c r="F35" s="334">
        <v>83.6</v>
      </c>
      <c r="G35" s="357">
        <v>83.6</v>
      </c>
      <c r="H35" s="358">
        <f t="shared" ref="H35:H41" si="4">SUM(B35:G35)</f>
        <v>440.9</v>
      </c>
      <c r="I35" s="288"/>
      <c r="J35" s="308">
        <v>6.5</v>
      </c>
      <c r="K35" s="309">
        <v>6.3</v>
      </c>
      <c r="L35" s="309">
        <v>1.6</v>
      </c>
      <c r="M35" s="309">
        <v>6.2</v>
      </c>
      <c r="N35" s="309">
        <v>6</v>
      </c>
      <c r="O35" s="309">
        <v>6.2</v>
      </c>
      <c r="P35" s="338">
        <f t="shared" ref="P35:P42" si="5">SUM(J35:O35)</f>
        <v>32.800000000000004</v>
      </c>
      <c r="Q35" s="346"/>
      <c r="R35" s="538"/>
      <c r="S35" s="539"/>
      <c r="T35" s="539"/>
      <c r="U35" s="539"/>
      <c r="V35" s="539"/>
      <c r="W35" s="540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87</v>
      </c>
      <c r="C36" s="334">
        <v>87.9</v>
      </c>
      <c r="D36" s="334">
        <v>14.6</v>
      </c>
      <c r="E36" s="334">
        <v>84.2</v>
      </c>
      <c r="F36" s="334">
        <v>83.6</v>
      </c>
      <c r="G36" s="357">
        <v>83.6</v>
      </c>
      <c r="H36" s="358">
        <f t="shared" si="4"/>
        <v>440.9</v>
      </c>
      <c r="I36" s="293"/>
      <c r="J36" s="308">
        <v>6.5</v>
      </c>
      <c r="K36" s="309">
        <v>6.3</v>
      </c>
      <c r="L36" s="309">
        <v>1.6</v>
      </c>
      <c r="M36" s="309">
        <v>6.2</v>
      </c>
      <c r="N36" s="309">
        <v>6</v>
      </c>
      <c r="O36" s="309">
        <v>6.2</v>
      </c>
      <c r="P36" s="338">
        <f t="shared" si="5"/>
        <v>32.800000000000004</v>
      </c>
      <c r="Q36" s="346"/>
      <c r="R36" s="538"/>
      <c r="S36" s="539"/>
      <c r="T36" s="539"/>
      <c r="U36" s="539"/>
      <c r="V36" s="539"/>
      <c r="W36" s="540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6.4</v>
      </c>
      <c r="K37" s="309">
        <v>6.2</v>
      </c>
      <c r="L37" s="309">
        <v>1.5</v>
      </c>
      <c r="M37" s="309">
        <v>6.1</v>
      </c>
      <c r="N37" s="309">
        <v>5.8</v>
      </c>
      <c r="O37" s="309">
        <v>6.1</v>
      </c>
      <c r="P37" s="338">
        <f t="shared" si="5"/>
        <v>32.1</v>
      </c>
      <c r="Q37" s="346"/>
      <c r="R37" s="538"/>
      <c r="S37" s="539"/>
      <c r="T37" s="539"/>
      <c r="U37" s="539"/>
      <c r="V37" s="539"/>
      <c r="W37" s="540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6.4</v>
      </c>
      <c r="K38" s="309">
        <v>6.3</v>
      </c>
      <c r="L38" s="309">
        <v>1.6</v>
      </c>
      <c r="M38" s="309">
        <v>6.1</v>
      </c>
      <c r="N38" s="309">
        <v>5.9</v>
      </c>
      <c r="O38" s="309">
        <v>6.1</v>
      </c>
      <c r="P38" s="338">
        <f t="shared" si="5"/>
        <v>32.4</v>
      </c>
      <c r="Q38" s="346"/>
      <c r="R38" s="538"/>
      <c r="S38" s="539"/>
      <c r="T38" s="539"/>
      <c r="U38" s="539"/>
      <c r="V38" s="539"/>
      <c r="W38" s="540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6.4</v>
      </c>
      <c r="K39" s="309">
        <v>6.3</v>
      </c>
      <c r="L39" s="309">
        <v>1.6</v>
      </c>
      <c r="M39" s="309">
        <v>6.1</v>
      </c>
      <c r="N39" s="309">
        <v>5.9</v>
      </c>
      <c r="O39" s="309">
        <v>6.1</v>
      </c>
      <c r="P39" s="338">
        <f t="shared" si="5"/>
        <v>32.4</v>
      </c>
      <c r="Q39" s="346"/>
      <c r="R39" s="538"/>
      <c r="S39" s="539"/>
      <c r="T39" s="539"/>
      <c r="U39" s="539"/>
      <c r="V39" s="539"/>
      <c r="W39" s="540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6.4</v>
      </c>
      <c r="K40" s="309">
        <v>6.3</v>
      </c>
      <c r="L40" s="309">
        <v>1.6</v>
      </c>
      <c r="M40" s="309">
        <v>6.1</v>
      </c>
      <c r="N40" s="309">
        <v>5.9</v>
      </c>
      <c r="O40" s="309">
        <v>6.2</v>
      </c>
      <c r="P40" s="338">
        <f t="shared" si="5"/>
        <v>32.5</v>
      </c>
      <c r="Q40" s="346"/>
      <c r="R40" s="538"/>
      <c r="S40" s="539"/>
      <c r="T40" s="539"/>
      <c r="U40" s="539"/>
      <c r="V40" s="539"/>
      <c r="W40" s="540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6.5</v>
      </c>
      <c r="K41" s="316">
        <v>6.3</v>
      </c>
      <c r="L41" s="316">
        <v>1.6</v>
      </c>
      <c r="M41" s="316">
        <v>6.1</v>
      </c>
      <c r="N41" s="316">
        <v>5.9</v>
      </c>
      <c r="O41" s="316">
        <v>6.2</v>
      </c>
      <c r="P41" s="341">
        <f t="shared" si="5"/>
        <v>32.6</v>
      </c>
      <c r="Q41" s="346"/>
      <c r="R41" s="538"/>
      <c r="S41" s="539"/>
      <c r="T41" s="539"/>
      <c r="U41" s="539"/>
      <c r="V41" s="539"/>
      <c r="W41" s="540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174</v>
      </c>
      <c r="C42" s="364">
        <f t="shared" si="6"/>
        <v>175.8</v>
      </c>
      <c r="D42" s="364">
        <f t="shared" si="6"/>
        <v>29.2</v>
      </c>
      <c r="E42" s="364">
        <f t="shared" si="6"/>
        <v>168.4</v>
      </c>
      <c r="F42" s="364">
        <f t="shared" si="6"/>
        <v>167.2</v>
      </c>
      <c r="G42" s="365">
        <f t="shared" si="6"/>
        <v>167.2</v>
      </c>
      <c r="H42" s="366">
        <f t="shared" si="6"/>
        <v>881.8</v>
      </c>
      <c r="I42" s="288"/>
      <c r="J42" s="367">
        <f>SUM(J35:J41)</f>
        <v>45.099999999999994</v>
      </c>
      <c r="K42" s="368">
        <f>SUM(K35:K41)</f>
        <v>44</v>
      </c>
      <c r="L42" s="368">
        <f t="shared" ref="L42:O42" si="7">SUM(L35:L41)</f>
        <v>11.1</v>
      </c>
      <c r="M42" s="368">
        <f t="shared" si="7"/>
        <v>42.900000000000006</v>
      </c>
      <c r="N42" s="368">
        <f t="shared" si="7"/>
        <v>41.4</v>
      </c>
      <c r="O42" s="368">
        <f t="shared" si="7"/>
        <v>43.100000000000009</v>
      </c>
      <c r="P42" s="344">
        <f t="shared" si="5"/>
        <v>227.60000000000002</v>
      </c>
      <c r="Q42" s="346"/>
      <c r="R42" s="541"/>
      <c r="S42" s="542"/>
      <c r="T42" s="542"/>
      <c r="U42" s="542"/>
      <c r="V42" s="542"/>
      <c r="W42" s="543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44</v>
      </c>
      <c r="K43" s="293">
        <v>44</v>
      </c>
      <c r="L43" s="293">
        <v>11</v>
      </c>
      <c r="M43" s="293">
        <v>43</v>
      </c>
      <c r="N43" s="293">
        <v>42</v>
      </c>
      <c r="O43" s="293">
        <v>44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A1:A3"/>
    <mergeCell ref="B1:L1"/>
    <mergeCell ref="M1:P1"/>
    <mergeCell ref="B2:L3"/>
    <mergeCell ref="M2:P2"/>
    <mergeCell ref="M3:P3"/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C8" sqref="C8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78" t="s">
        <v>118</v>
      </c>
      <c r="B1" s="579"/>
      <c r="C1" s="579"/>
      <c r="D1" s="580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2.9981999999999998</v>
      </c>
      <c r="C3" s="400" t="s">
        <v>137</v>
      </c>
      <c r="D3" s="401">
        <v>3.0247999999999999</v>
      </c>
      <c r="E3" s="402"/>
    </row>
    <row r="4" spans="1:5" x14ac:dyDescent="0.25">
      <c r="A4" s="403" t="s">
        <v>126</v>
      </c>
      <c r="B4" s="404">
        <v>2.9563999999999995</v>
      </c>
      <c r="C4" s="403" t="s">
        <v>138</v>
      </c>
      <c r="D4" s="404">
        <v>3.0893999999999995</v>
      </c>
      <c r="E4" s="402"/>
    </row>
    <row r="5" spans="1:5" x14ac:dyDescent="0.25">
      <c r="A5" s="403" t="s">
        <v>127</v>
      </c>
      <c r="B5" s="404">
        <v>0.68779999999999997</v>
      </c>
      <c r="C5" s="403" t="s">
        <v>139</v>
      </c>
      <c r="D5" s="404">
        <v>0.6611999999999999</v>
      </c>
      <c r="E5" s="402"/>
    </row>
    <row r="6" spans="1:5" x14ac:dyDescent="0.25">
      <c r="A6" s="403" t="s">
        <v>128</v>
      </c>
      <c r="B6" s="404">
        <v>3.0133999999999999</v>
      </c>
      <c r="C6" s="403" t="s">
        <v>140</v>
      </c>
      <c r="D6" s="404">
        <v>3.0286</v>
      </c>
      <c r="E6" s="402"/>
    </row>
    <row r="7" spans="1:5" x14ac:dyDescent="0.25">
      <c r="A7" s="403" t="s">
        <v>129</v>
      </c>
      <c r="B7" s="404">
        <v>2.9830000000000001</v>
      </c>
      <c r="C7" s="403" t="s">
        <v>141</v>
      </c>
      <c r="D7" s="404">
        <v>3.0057999999999998</v>
      </c>
      <c r="E7" s="402"/>
    </row>
    <row r="8" spans="1:5" ht="27" thickBot="1" x14ac:dyDescent="0.3">
      <c r="A8" s="405" t="s">
        <v>130</v>
      </c>
      <c r="B8" s="406">
        <v>2.964</v>
      </c>
      <c r="C8" s="405" t="s">
        <v>142</v>
      </c>
      <c r="D8" s="406">
        <v>3.0476000000000001</v>
      </c>
      <c r="E8" s="402"/>
    </row>
    <row r="9" spans="1:5" x14ac:dyDescent="0.25">
      <c r="A9" s="400" t="s">
        <v>131</v>
      </c>
      <c r="B9" s="401">
        <v>3.0133999999999999</v>
      </c>
      <c r="C9" s="400" t="s">
        <v>119</v>
      </c>
      <c r="D9" s="401">
        <v>3.0750000000000002</v>
      </c>
      <c r="E9" s="402"/>
    </row>
    <row r="10" spans="1:5" x14ac:dyDescent="0.25">
      <c r="A10" s="403" t="s">
        <v>132</v>
      </c>
      <c r="B10" s="404">
        <v>3.0551999999999997</v>
      </c>
      <c r="C10" s="403" t="s">
        <v>120</v>
      </c>
      <c r="D10" s="404">
        <v>3.12</v>
      </c>
      <c r="E10" s="402"/>
    </row>
    <row r="11" spans="1:5" x14ac:dyDescent="0.25">
      <c r="A11" s="403" t="s">
        <v>133</v>
      </c>
      <c r="B11" s="404">
        <v>0.68400000000000005</v>
      </c>
      <c r="C11" s="403" t="s">
        <v>121</v>
      </c>
      <c r="D11" s="404">
        <v>0.54500000000000004</v>
      </c>
      <c r="E11" s="402"/>
    </row>
    <row r="12" spans="1:5" x14ac:dyDescent="0.25">
      <c r="A12" s="403" t="s">
        <v>134</v>
      </c>
      <c r="B12" s="404">
        <v>3.0590000000000002</v>
      </c>
      <c r="C12" s="403" t="s">
        <v>122</v>
      </c>
      <c r="D12" s="404">
        <v>3.03</v>
      </c>
      <c r="E12" s="402"/>
    </row>
    <row r="13" spans="1:5" x14ac:dyDescent="0.25">
      <c r="A13" s="403" t="s">
        <v>135</v>
      </c>
      <c r="B13" s="404">
        <v>3.0476000000000001</v>
      </c>
      <c r="C13" s="403" t="s">
        <v>123</v>
      </c>
      <c r="D13" s="404">
        <v>3.01</v>
      </c>
      <c r="E13" s="402"/>
    </row>
    <row r="14" spans="1:5" ht="27" thickBot="1" x14ac:dyDescent="0.3">
      <c r="A14" s="405" t="s">
        <v>136</v>
      </c>
      <c r="B14" s="406">
        <v>3.0437999999999996</v>
      </c>
      <c r="C14" s="405" t="s">
        <v>124</v>
      </c>
      <c r="D14" s="406">
        <v>3.0249999999999999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84" t="s">
        <v>110</v>
      </c>
      <c r="B2" s="247">
        <v>571</v>
      </c>
      <c r="C2" s="247">
        <v>44</v>
      </c>
      <c r="D2" s="248">
        <v>5</v>
      </c>
      <c r="E2" s="249">
        <f t="shared" ref="E2:E7" si="0">SUM(B2:C2)*D2/1000</f>
        <v>3.0750000000000002</v>
      </c>
    </row>
    <row r="3" spans="1:5" x14ac:dyDescent="0.25">
      <c r="A3" s="585"/>
      <c r="B3" s="247">
        <v>580</v>
      </c>
      <c r="C3" s="247">
        <v>44</v>
      </c>
      <c r="D3" s="248">
        <v>5</v>
      </c>
      <c r="E3" s="249">
        <f t="shared" si="0"/>
        <v>3.12</v>
      </c>
    </row>
    <row r="4" spans="1:5" x14ac:dyDescent="0.25">
      <c r="A4" s="585"/>
      <c r="B4" s="247">
        <v>98</v>
      </c>
      <c r="C4" s="247">
        <v>11</v>
      </c>
      <c r="D4" s="248">
        <v>5</v>
      </c>
      <c r="E4" s="249">
        <f t="shared" si="0"/>
        <v>0.54500000000000004</v>
      </c>
    </row>
    <row r="5" spans="1:5" x14ac:dyDescent="0.25">
      <c r="A5" s="585"/>
      <c r="B5" s="247">
        <v>563</v>
      </c>
      <c r="C5" s="247">
        <v>43</v>
      </c>
      <c r="D5" s="248">
        <v>5</v>
      </c>
      <c r="E5" s="249">
        <f t="shared" si="0"/>
        <v>3.03</v>
      </c>
    </row>
    <row r="6" spans="1:5" x14ac:dyDescent="0.25">
      <c r="A6" s="585"/>
      <c r="B6" s="247">
        <v>560</v>
      </c>
      <c r="C6" s="247">
        <v>42</v>
      </c>
      <c r="D6" s="248">
        <v>5</v>
      </c>
      <c r="E6" s="249">
        <f t="shared" si="0"/>
        <v>3.01</v>
      </c>
    </row>
    <row r="7" spans="1:5" x14ac:dyDescent="0.25">
      <c r="A7" s="586"/>
      <c r="B7" s="247">
        <v>561</v>
      </c>
      <c r="C7" s="247">
        <v>44</v>
      </c>
      <c r="D7" s="248">
        <v>5</v>
      </c>
      <c r="E7" s="249">
        <f t="shared" si="0"/>
        <v>3.0249999999999999</v>
      </c>
    </row>
    <row r="8" spans="1:5" x14ac:dyDescent="0.25">
      <c r="A8" s="581" t="s">
        <v>70</v>
      </c>
      <c r="B8" s="247">
        <v>731</v>
      </c>
      <c r="C8" s="247">
        <v>58</v>
      </c>
      <c r="D8" s="248">
        <v>3.8</v>
      </c>
      <c r="E8" s="249">
        <f t="shared" ref="E8:E25" si="1">SUM(B8:C8)*D8/1000</f>
        <v>2.9981999999999998</v>
      </c>
    </row>
    <row r="9" spans="1:5" x14ac:dyDescent="0.25">
      <c r="A9" s="582"/>
      <c r="B9" s="247">
        <v>721</v>
      </c>
      <c r="C9" s="247">
        <v>57</v>
      </c>
      <c r="D9" s="248">
        <v>3.8</v>
      </c>
      <c r="E9" s="249">
        <f t="shared" si="1"/>
        <v>2.9563999999999995</v>
      </c>
    </row>
    <row r="10" spans="1:5" x14ac:dyDescent="0.25">
      <c r="A10" s="582"/>
      <c r="B10" s="247">
        <v>167</v>
      </c>
      <c r="C10" s="247">
        <v>14</v>
      </c>
      <c r="D10" s="248">
        <v>3.8</v>
      </c>
      <c r="E10" s="249">
        <f t="shared" si="1"/>
        <v>0.68779999999999997</v>
      </c>
    </row>
    <row r="11" spans="1:5" x14ac:dyDescent="0.25">
      <c r="A11" s="582"/>
      <c r="B11" s="247">
        <v>735</v>
      </c>
      <c r="C11" s="247">
        <v>58</v>
      </c>
      <c r="D11" s="248">
        <v>3.8</v>
      </c>
      <c r="E11" s="249">
        <f t="shared" si="1"/>
        <v>3.0133999999999999</v>
      </c>
    </row>
    <row r="12" spans="1:5" x14ac:dyDescent="0.25">
      <c r="A12" s="582"/>
      <c r="B12" s="247">
        <v>727</v>
      </c>
      <c r="C12" s="247">
        <v>58</v>
      </c>
      <c r="D12" s="248">
        <v>3.8</v>
      </c>
      <c r="E12" s="249">
        <f t="shared" si="1"/>
        <v>2.9830000000000001</v>
      </c>
    </row>
    <row r="13" spans="1:5" x14ac:dyDescent="0.25">
      <c r="A13" s="587"/>
      <c r="B13" s="247">
        <v>722</v>
      </c>
      <c r="C13" s="247">
        <v>58</v>
      </c>
      <c r="D13" s="248">
        <v>3.8</v>
      </c>
      <c r="E13" s="249">
        <f t="shared" si="1"/>
        <v>2.964</v>
      </c>
    </row>
    <row r="14" spans="1:5" x14ac:dyDescent="0.25">
      <c r="A14" s="581" t="s">
        <v>71</v>
      </c>
      <c r="B14" s="247">
        <v>734</v>
      </c>
      <c r="C14" s="247">
        <v>59</v>
      </c>
      <c r="D14" s="248">
        <v>3.8</v>
      </c>
      <c r="E14" s="249">
        <f t="shared" si="1"/>
        <v>3.0133999999999999</v>
      </c>
    </row>
    <row r="15" spans="1:5" x14ac:dyDescent="0.25">
      <c r="A15" s="582"/>
      <c r="B15" s="247">
        <v>745</v>
      </c>
      <c r="C15" s="247">
        <v>59</v>
      </c>
      <c r="D15" s="248">
        <v>3.8</v>
      </c>
      <c r="E15" s="249">
        <f t="shared" si="1"/>
        <v>3.0551999999999997</v>
      </c>
    </row>
    <row r="16" spans="1:5" x14ac:dyDescent="0.25">
      <c r="A16" s="582"/>
      <c r="B16" s="247">
        <v>167</v>
      </c>
      <c r="C16" s="247">
        <v>13</v>
      </c>
      <c r="D16" s="248">
        <v>3.8</v>
      </c>
      <c r="E16" s="249">
        <f t="shared" si="1"/>
        <v>0.68400000000000005</v>
      </c>
    </row>
    <row r="17" spans="1:5" x14ac:dyDescent="0.25">
      <c r="A17" s="582"/>
      <c r="B17" s="247">
        <v>746</v>
      </c>
      <c r="C17" s="247">
        <v>59</v>
      </c>
      <c r="D17" s="248">
        <v>3.8</v>
      </c>
      <c r="E17" s="249">
        <f t="shared" si="1"/>
        <v>3.0590000000000002</v>
      </c>
    </row>
    <row r="18" spans="1:5" x14ac:dyDescent="0.25">
      <c r="A18" s="582"/>
      <c r="B18" s="247">
        <v>743</v>
      </c>
      <c r="C18" s="247">
        <v>59</v>
      </c>
      <c r="D18" s="248">
        <v>3.8</v>
      </c>
      <c r="E18" s="249">
        <f t="shared" si="1"/>
        <v>3.0476000000000001</v>
      </c>
    </row>
    <row r="19" spans="1:5" x14ac:dyDescent="0.25">
      <c r="A19" s="587"/>
      <c r="B19" s="247">
        <v>742</v>
      </c>
      <c r="C19" s="247">
        <v>59</v>
      </c>
      <c r="D19" s="248">
        <v>3.8</v>
      </c>
      <c r="E19" s="249">
        <f t="shared" si="1"/>
        <v>3.0437999999999996</v>
      </c>
    </row>
    <row r="20" spans="1:5" x14ac:dyDescent="0.25">
      <c r="A20" s="581" t="s">
        <v>8</v>
      </c>
      <c r="B20" s="247">
        <v>738</v>
      </c>
      <c r="C20" s="247">
        <v>58</v>
      </c>
      <c r="D20" s="248">
        <v>3.8</v>
      </c>
      <c r="E20" s="249">
        <f t="shared" si="1"/>
        <v>3.0247999999999999</v>
      </c>
    </row>
    <row r="21" spans="1:5" x14ac:dyDescent="0.25">
      <c r="A21" s="582"/>
      <c r="B21" s="247">
        <v>754</v>
      </c>
      <c r="C21" s="247">
        <v>59</v>
      </c>
      <c r="D21" s="248">
        <v>3.8</v>
      </c>
      <c r="E21" s="249">
        <f t="shared" si="1"/>
        <v>3.0893999999999995</v>
      </c>
    </row>
    <row r="22" spans="1:5" x14ac:dyDescent="0.25">
      <c r="A22" s="582"/>
      <c r="B22" s="247">
        <v>164</v>
      </c>
      <c r="C22" s="247">
        <v>10</v>
      </c>
      <c r="D22" s="248">
        <v>3.8</v>
      </c>
      <c r="E22" s="249">
        <f t="shared" si="1"/>
        <v>0.6611999999999999</v>
      </c>
    </row>
    <row r="23" spans="1:5" x14ac:dyDescent="0.25">
      <c r="A23" s="582"/>
      <c r="B23" s="247">
        <v>738</v>
      </c>
      <c r="C23" s="247">
        <v>59</v>
      </c>
      <c r="D23" s="248">
        <v>3.8</v>
      </c>
      <c r="E23" s="249">
        <f t="shared" si="1"/>
        <v>3.0286</v>
      </c>
    </row>
    <row r="24" spans="1:5" x14ac:dyDescent="0.25">
      <c r="A24" s="582"/>
      <c r="B24" s="278">
        <v>733</v>
      </c>
      <c r="C24" s="278">
        <v>58</v>
      </c>
      <c r="D24" s="248">
        <v>3.8</v>
      </c>
      <c r="E24" s="279">
        <f t="shared" si="1"/>
        <v>3.0057999999999998</v>
      </c>
    </row>
    <row r="25" spans="1:5" ht="19.5" thickBot="1" x14ac:dyDescent="0.3">
      <c r="A25" s="583"/>
      <c r="B25" s="250">
        <v>743</v>
      </c>
      <c r="C25" s="250">
        <v>59</v>
      </c>
      <c r="D25" s="248">
        <v>3.8</v>
      </c>
      <c r="E25" s="251">
        <f t="shared" si="1"/>
        <v>3.0476000000000001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88" t="s">
        <v>89</v>
      </c>
      <c r="B1" s="589"/>
      <c r="C1" s="589"/>
      <c r="D1" s="590"/>
    </row>
    <row r="2" spans="1:6" ht="20.25" x14ac:dyDescent="0.25">
      <c r="A2" s="252" t="s">
        <v>90</v>
      </c>
      <c r="B2" s="253">
        <v>75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2.7900000000000005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5.580000000000001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151.5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3.7875000000000001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1.7925000000000009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4.9791666666666696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62</vt:i4>
      </vt:variant>
      <vt:variant>
        <vt:lpstr>Rangos con nombre</vt:lpstr>
      </vt:variant>
      <vt:variant>
        <vt:i4>43</vt:i4>
      </vt:variant>
    </vt:vector>
  </HeadingPairs>
  <TitlesOfParts>
    <vt:vector size="105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2022-05-20T15:28:56Z</cp:lastPrinted>
  <dcterms:created xsi:type="dcterms:W3CDTF">2021-03-04T08:17:33Z</dcterms:created>
  <dcterms:modified xsi:type="dcterms:W3CDTF">2022-05-20T15:29:04Z</dcterms:modified>
</cp:coreProperties>
</file>