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autoCompressPictures="0"/>
  <bookViews>
    <workbookView xWindow="0" yWindow="0" windowWidth="20490" windowHeight="754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45621"/>
</workbook>
</file>

<file path=xl/calcChain.xml><?xml version="1.0" encoding="utf-8"?>
<calcChain xmlns="http://schemas.openxmlformats.org/spreadsheetml/2006/main">
  <c r="I84" i="251" l="1"/>
  <c r="D84" i="251"/>
  <c r="C84" i="251"/>
  <c r="B84" i="251"/>
  <c r="G82" i="251"/>
  <c r="I82" i="251" s="1"/>
  <c r="J82" i="251" s="1"/>
  <c r="G81" i="251"/>
  <c r="D81" i="251"/>
  <c r="C81" i="251"/>
  <c r="B81" i="251"/>
  <c r="G80" i="251"/>
  <c r="D80" i="251"/>
  <c r="C80" i="251"/>
  <c r="B80" i="251"/>
  <c r="J91" i="250"/>
  <c r="G91" i="250"/>
  <c r="F91" i="250"/>
  <c r="E91" i="250"/>
  <c r="D91" i="250"/>
  <c r="C91" i="250"/>
  <c r="B91" i="250"/>
  <c r="H89" i="250"/>
  <c r="J89" i="250" s="1"/>
  <c r="K89" i="250" s="1"/>
  <c r="H88" i="250"/>
  <c r="G88" i="250"/>
  <c r="F88" i="250"/>
  <c r="E88" i="250"/>
  <c r="D88" i="250"/>
  <c r="C88" i="250"/>
  <c r="B88" i="250"/>
  <c r="H87" i="250"/>
  <c r="G87" i="250"/>
  <c r="F87" i="250"/>
  <c r="E87" i="250"/>
  <c r="D87" i="250"/>
  <c r="C87" i="250"/>
  <c r="B87" i="250"/>
  <c r="G81" i="249"/>
  <c r="F81" i="249"/>
  <c r="E81" i="249"/>
  <c r="D81" i="249"/>
  <c r="C81" i="249"/>
  <c r="B81" i="249"/>
  <c r="I84" i="249"/>
  <c r="E84" i="249"/>
  <c r="D84" i="249"/>
  <c r="C84" i="249"/>
  <c r="B84" i="249"/>
  <c r="G82" i="249"/>
  <c r="I82" i="249" s="1"/>
  <c r="J82" i="249" s="1"/>
  <c r="G80" i="249"/>
  <c r="E80" i="249"/>
  <c r="D80" i="249"/>
  <c r="C80" i="249"/>
  <c r="B80" i="249"/>
  <c r="X93" i="248"/>
  <c r="Y91" i="248"/>
  <c r="X91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V91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B77" i="250" l="1"/>
  <c r="H73" i="250" l="1"/>
  <c r="D71" i="251" l="1"/>
  <c r="C71" i="251"/>
  <c r="B68" i="251"/>
  <c r="D68" i="251"/>
  <c r="C68" i="251"/>
  <c r="D67" i="251"/>
  <c r="C67" i="251"/>
  <c r="B71" i="249" l="1"/>
  <c r="E71" i="249"/>
  <c r="D71" i="249"/>
  <c r="C71" i="249"/>
  <c r="E67" i="249"/>
  <c r="D67" i="249"/>
  <c r="C67" i="249"/>
  <c r="G68" i="249"/>
  <c r="F68" i="249"/>
  <c r="E68" i="249"/>
  <c r="D68" i="249"/>
  <c r="C68" i="249"/>
  <c r="B68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I69" i="251" s="1"/>
  <c r="J69" i="251" s="1"/>
  <c r="G68" i="251"/>
  <c r="G67" i="251"/>
  <c r="B67" i="251"/>
  <c r="J77" i="250"/>
  <c r="G77" i="250"/>
  <c r="F77" i="250"/>
  <c r="E77" i="250"/>
  <c r="D77" i="250"/>
  <c r="C77" i="250"/>
  <c r="H75" i="250"/>
  <c r="H74" i="250"/>
  <c r="G74" i="250"/>
  <c r="F74" i="250"/>
  <c r="E74" i="250"/>
  <c r="D74" i="250"/>
  <c r="C74" i="250"/>
  <c r="B74" i="250"/>
  <c r="G73" i="250"/>
  <c r="F73" i="250"/>
  <c r="E73" i="250"/>
  <c r="D73" i="250"/>
  <c r="C73" i="250"/>
  <c r="B73" i="250"/>
  <c r="I71" i="249"/>
  <c r="G69" i="249"/>
  <c r="G67" i="249"/>
  <c r="B67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I69" i="249" l="1"/>
  <c r="J69" i="249" s="1"/>
  <c r="J75" i="250"/>
  <c r="K75" i="250" s="1"/>
  <c r="B58" i="251"/>
  <c r="I58" i="251"/>
  <c r="G55" i="251"/>
  <c r="B55" i="251"/>
  <c r="G56" i="251"/>
  <c r="I56" i="251" s="1"/>
  <c r="J56" i="251" s="1"/>
  <c r="G54" i="251"/>
  <c r="B54" i="251"/>
  <c r="J63" i="250"/>
  <c r="G63" i="250"/>
  <c r="F63" i="250"/>
  <c r="E63" i="250"/>
  <c r="D63" i="250"/>
  <c r="C63" i="250"/>
  <c r="B63" i="250"/>
  <c r="H61" i="250"/>
  <c r="H60" i="250"/>
  <c r="G60" i="250"/>
  <c r="F60" i="250"/>
  <c r="E60" i="250"/>
  <c r="D60" i="250"/>
  <c r="C60" i="250"/>
  <c r="B60" i="250"/>
  <c r="H59" i="250"/>
  <c r="G59" i="250"/>
  <c r="F59" i="250"/>
  <c r="E59" i="250"/>
  <c r="D59" i="250"/>
  <c r="C59" i="250"/>
  <c r="B59" i="250"/>
  <c r="B55" i="249"/>
  <c r="I58" i="249"/>
  <c r="B58" i="249"/>
  <c r="G56" i="249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B42" i="251" l="1"/>
  <c r="B42" i="249"/>
  <c r="I45" i="251" l="1"/>
  <c r="B45" i="251"/>
  <c r="G43" i="251"/>
  <c r="I43" i="251" s="1"/>
  <c r="J43" i="251" s="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I56" i="249" l="1"/>
  <c r="J56" i="249" s="1"/>
  <c r="J61" i="250"/>
  <c r="K61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I43" i="249" l="1"/>
  <c r="J43" i="249" s="1"/>
  <c r="J46" i="250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H17" i="250" l="1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I17" i="249" l="1"/>
  <c r="J17" i="249" s="1"/>
  <c r="I30" i="249"/>
  <c r="J30" i="249" s="1"/>
  <c r="J18" i="250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<sst xmlns="http://schemas.openxmlformats.org/spreadsheetml/2006/main" count="760" uniqueCount="74">
  <si>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</si>
  <si>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</si>
  <si>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</si>
  <si>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</si>
  <si>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</si>
  <si>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</si>
  <si>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</si>
  <si>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</si>
  <si>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</si>
  <si>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</si>
  <si>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</si>
  <si>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</si>
  <si>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</si>
  <si>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</si>
  <si>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</si>
  <si>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</si>
  <si>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</si>
  <si>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</si>
  <si>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</si>
  <si>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</si>
  <si>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</si>
  <si>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</si>
  <si>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</si>
  <si>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</si>
  <si>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</si>
  <si>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</si>
  <si>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</si>
  <si>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</si>
  <si>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</si>
  <si>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</si>
  <si>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</si>
  <si>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</si>
  <si>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</si>
  <si>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</si>
  <si>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</si>
  <si>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</si>
  <si>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</si>
  <si>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</si>
  <si>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</si>
  <si>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</si>
  <si>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</si>
  <si>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</si>
  <si>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</si>
  <si>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</si>
  <si>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</si>
  <si>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</si>
  <si>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</si>
  <si>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</si>
  <si>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</si>
  <si>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</si>
  <si>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</si>
  <si>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</si>
  <si>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</si>
  <si>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</si>
  <si>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</si>
  <si>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</si>
  <si>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</si>
  <si>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</si>
  <si>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</si>
  <si>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</si>
  <si>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</si>
  <si>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</si>
  <si>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</si>
  <si>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</si>
  <si>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</si>
  <si>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</si>
  <si>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</si>
  <si>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</si>
  <si>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</si>
  <si>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</si>
  <si>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</si>
  <si>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</si>
  <si>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Semana 5</t>
  </si>
  <si>
    <t>Semana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</si>
</sst>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"/>
    <numFmt numFmtId="166" formatCode="0.0%"/>
    <numFmt numFmtId="167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7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7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5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6" fontId="0" fillId="0" borderId="17" xfId="3" applyNumberFormat="1" applyFont="1" applyBorder="1" applyAlignment="1">
      <alignment horizontal="center" vertical="center"/>
    </xf>
    <xf numFmtId="166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6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6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5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5" fontId="1" fillId="0" borderId="2" xfId="0" applyNumberFormat="1" applyFont="1" applyFill="1" applyBorder="1" applyAlignment="1">
      <alignment horizontal="center" vertical="center"/>
    </xf>
    <xf numFmtId="165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/>
    </xf>
  </cellXfs>
  <cellStyles count="491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30720"/>
        <c:axId val="126554112"/>
      </c:barChart>
      <c:catAx>
        <c:axId val="125630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54112"/>
        <c:crosses val="autoZero"/>
        <c:auto val="1"/>
        <c:lblAlgn val="ctr"/>
        <c:lblOffset val="100"/>
        <c:noMultiLvlLbl val="0"/>
      </c:catAx>
      <c:valAx>
        <c:axId val="12655411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30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40992"/>
        <c:axId val="136342528"/>
      </c:barChart>
      <c:catAx>
        <c:axId val="13634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42528"/>
        <c:crosses val="autoZero"/>
        <c:auto val="1"/>
        <c:lblAlgn val="ctr"/>
        <c:lblOffset val="100"/>
        <c:noMultiLvlLbl val="0"/>
      </c:catAx>
      <c:valAx>
        <c:axId val="13634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40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68512"/>
        <c:axId val="136370048"/>
      </c:lineChart>
      <c:catAx>
        <c:axId val="1363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70048"/>
        <c:crosses val="autoZero"/>
        <c:auto val="1"/>
        <c:lblAlgn val="ctr"/>
        <c:lblOffset val="100"/>
        <c:noMultiLvlLbl val="0"/>
      </c:catAx>
      <c:valAx>
        <c:axId val="1363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68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08448"/>
        <c:axId val="136426624"/>
      </c:lineChart>
      <c:catAx>
        <c:axId val="1364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426624"/>
        <c:crosses val="autoZero"/>
        <c:auto val="1"/>
        <c:lblAlgn val="ctr"/>
        <c:lblOffset val="100"/>
        <c:noMultiLvlLbl val="0"/>
      </c:catAx>
      <c:valAx>
        <c:axId val="13642662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084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76128"/>
        <c:axId val="126577664"/>
      </c:lineChart>
      <c:catAx>
        <c:axId val="12657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6577664"/>
        <c:crosses val="autoZero"/>
        <c:auto val="1"/>
        <c:lblAlgn val="ctr"/>
        <c:lblOffset val="100"/>
        <c:noMultiLvlLbl val="0"/>
      </c:catAx>
      <c:valAx>
        <c:axId val="1265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5761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55904"/>
        <c:axId val="126957440"/>
      </c:lineChart>
      <c:catAx>
        <c:axId val="12695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57440"/>
        <c:crosses val="autoZero"/>
        <c:auto val="1"/>
        <c:lblAlgn val="ctr"/>
        <c:lblOffset val="100"/>
        <c:noMultiLvlLbl val="0"/>
      </c:catAx>
      <c:valAx>
        <c:axId val="126957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559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96864"/>
        <c:axId val="126998400"/>
      </c:barChart>
      <c:catAx>
        <c:axId val="126996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998400"/>
        <c:crosses val="autoZero"/>
        <c:auto val="1"/>
        <c:lblAlgn val="ctr"/>
        <c:lblOffset val="100"/>
        <c:noMultiLvlLbl val="0"/>
      </c:catAx>
      <c:valAx>
        <c:axId val="12699840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9968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51104"/>
        <c:axId val="127161088"/>
      </c:lineChart>
      <c:catAx>
        <c:axId val="12715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7161088"/>
        <c:crosses val="autoZero"/>
        <c:auto val="1"/>
        <c:lblAlgn val="ctr"/>
        <c:lblOffset val="100"/>
        <c:noMultiLvlLbl val="0"/>
      </c:catAx>
      <c:valAx>
        <c:axId val="12716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511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195392"/>
        <c:axId val="135266304"/>
      </c:lineChart>
      <c:catAx>
        <c:axId val="127195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266304"/>
        <c:crosses val="autoZero"/>
        <c:auto val="1"/>
        <c:lblAlgn val="ctr"/>
        <c:lblOffset val="100"/>
        <c:noMultiLvlLbl val="0"/>
      </c:catAx>
      <c:valAx>
        <c:axId val="1352663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953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068096"/>
        <c:axId val="136069888"/>
      </c:barChart>
      <c:catAx>
        <c:axId val="136068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69888"/>
        <c:crosses val="autoZero"/>
        <c:auto val="1"/>
        <c:lblAlgn val="ctr"/>
        <c:lblOffset val="100"/>
        <c:noMultiLvlLbl val="0"/>
      </c:catAx>
      <c:valAx>
        <c:axId val="1360698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680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03808"/>
        <c:axId val="136105344"/>
      </c:lineChart>
      <c:catAx>
        <c:axId val="13610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05344"/>
        <c:crosses val="autoZero"/>
        <c:auto val="1"/>
        <c:lblAlgn val="ctr"/>
        <c:lblOffset val="100"/>
        <c:noMultiLvlLbl val="0"/>
      </c:catAx>
      <c:valAx>
        <c:axId val="13610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038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52192"/>
        <c:axId val="136153728"/>
      </c:lineChart>
      <c:catAx>
        <c:axId val="13615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153728"/>
        <c:crosses val="autoZero"/>
        <c:auto val="1"/>
        <c:lblAlgn val="ctr"/>
        <c:lblOffset val="100"/>
        <c:noMultiLvlLbl val="0"/>
      </c:catAx>
      <c:valAx>
        <c:axId val="13615372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152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63" t="s">
        <v>18</v>
      </c>
      <c r="C4" s="364"/>
      <c r="D4" s="364"/>
      <c r="E4" s="364"/>
      <c r="F4" s="364"/>
      <c r="G4" s="364"/>
      <c r="H4" s="364"/>
      <c r="I4" s="364"/>
      <c r="J4" s="365"/>
      <c r="K4" s="363" t="s">
        <v>21</v>
      </c>
      <c r="L4" s="364"/>
      <c r="M4" s="364"/>
      <c r="N4" s="364"/>
      <c r="O4" s="364"/>
      <c r="P4" s="364"/>
      <c r="Q4" s="364"/>
      <c r="R4" s="364"/>
      <c r="S4" s="364"/>
      <c r="T4" s="365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63" t="s">
        <v>23</v>
      </c>
      <c r="C17" s="364"/>
      <c r="D17" s="364"/>
      <c r="E17" s="364"/>
      <c r="F17" s="365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J84"/>
  <sheetViews>
    <sheetView showGridLines="0" topLeftCell="A52" zoomScale="75" zoomScaleNormal="75" workbookViewId="0">
      <selection activeCell="B76" sqref="B76:G76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68" t="s">
        <v>53</v>
      </c>
      <c r="C9" s="369"/>
      <c r="D9" s="369"/>
      <c r="E9" s="369"/>
      <c r="F9" s="370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68" t="s">
        <v>53</v>
      </c>
      <c r="C22" s="369"/>
      <c r="D22" s="369"/>
      <c r="E22" s="369"/>
      <c r="F22" s="370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68" t="s">
        <v>53</v>
      </c>
      <c r="C35" s="369"/>
      <c r="D35" s="369"/>
      <c r="E35" s="369"/>
      <c r="F35" s="370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68" t="s">
        <v>53</v>
      </c>
      <c r="C48" s="369"/>
      <c r="D48" s="369"/>
      <c r="E48" s="369"/>
      <c r="F48" s="370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0" spans="1:10" ht="13.5" thickBot="1" x14ac:dyDescent="0.25">
      <c r="B60" s="241">
        <v>1501.6129032258063</v>
      </c>
      <c r="C60" s="241">
        <v>1501.6129032258063</v>
      </c>
      <c r="D60" s="241">
        <v>1501.6129032258063</v>
      </c>
      <c r="E60" s="241">
        <v>1501.6129032258063</v>
      </c>
      <c r="F60" s="241">
        <v>1501.6129032258063</v>
      </c>
      <c r="G60" s="241">
        <v>1501.6129032258063</v>
      </c>
    </row>
    <row r="61" spans="1:10" s="355" customFormat="1" ht="13.5" thickBot="1" x14ac:dyDescent="0.25">
      <c r="A61" s="300" t="s">
        <v>72</v>
      </c>
      <c r="B61" s="368" t="s">
        <v>53</v>
      </c>
      <c r="C61" s="369"/>
      <c r="D61" s="369"/>
      <c r="E61" s="369"/>
      <c r="F61" s="370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1511.0714285714287</v>
      </c>
      <c r="C64" s="338">
        <v>1573.9024390243903</v>
      </c>
      <c r="D64" s="338">
        <v>1645.5882352941176</v>
      </c>
      <c r="E64" s="338">
        <v>1712.5925925925926</v>
      </c>
      <c r="F64" s="338"/>
      <c r="G64" s="266">
        <v>1607.9230769230769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>
        <v>100</v>
      </c>
      <c r="F65" s="341"/>
      <c r="G65" s="342">
        <v>95.384615384615387</v>
      </c>
    </row>
    <row r="66" spans="1:10" s="355" customFormat="1" x14ac:dyDescent="0.2">
      <c r="A66" s="226" t="s">
        <v>8</v>
      </c>
      <c r="B66" s="271">
        <v>2.2604573342420848E-2</v>
      </c>
      <c r="C66" s="272">
        <v>2.6398063734810146E-2</v>
      </c>
      <c r="D66" s="343">
        <v>1.8885534154837864E-2</v>
      </c>
      <c r="E66" s="343">
        <v>3.286201132998412E-2</v>
      </c>
      <c r="F66" s="343"/>
      <c r="G66" s="344">
        <v>5.1050505214002319E-2</v>
      </c>
    </row>
    <row r="67" spans="1:10" s="355" customFormat="1" x14ac:dyDescent="0.2">
      <c r="A67" s="310" t="s">
        <v>1</v>
      </c>
      <c r="B67" s="275">
        <f t="shared" ref="B67:E67" si="12">B64/B63*100-100</f>
        <v>69.783306581059406</v>
      </c>
      <c r="C67" s="276">
        <f t="shared" si="12"/>
        <v>76.842970676897778</v>
      </c>
      <c r="D67" s="276">
        <f t="shared" si="12"/>
        <v>84.897554527428923</v>
      </c>
      <c r="E67" s="276">
        <f t="shared" si="12"/>
        <v>92.426133999167689</v>
      </c>
      <c r="F67" s="276"/>
      <c r="G67" s="278">
        <f t="shared" ref="G67" si="13">G64/G63*100-100</f>
        <v>80.665514261019865</v>
      </c>
    </row>
    <row r="68" spans="1:10" s="355" customFormat="1" ht="13.5" thickBot="1" x14ac:dyDescent="0.25">
      <c r="A68" s="226" t="s">
        <v>27</v>
      </c>
      <c r="B68" s="280">
        <f>B64-B60</f>
        <v>9.4585253456223199</v>
      </c>
      <c r="C68" s="281">
        <f t="shared" ref="C68:G68" si="14">C64-C60</f>
        <v>72.289535798583984</v>
      </c>
      <c r="D68" s="281">
        <f t="shared" si="14"/>
        <v>143.97533206831122</v>
      </c>
      <c r="E68" s="281">
        <f t="shared" si="14"/>
        <v>210.97968936678626</v>
      </c>
      <c r="F68" s="281">
        <f t="shared" si="14"/>
        <v>-1501.6129032258063</v>
      </c>
      <c r="G68" s="283">
        <f t="shared" si="14"/>
        <v>106.31017369727056</v>
      </c>
    </row>
    <row r="69" spans="1:10" s="355" customFormat="1" x14ac:dyDescent="0.2">
      <c r="A69" s="324" t="s">
        <v>52</v>
      </c>
      <c r="B69" s="285">
        <v>376</v>
      </c>
      <c r="C69" s="286">
        <v>559</v>
      </c>
      <c r="D69" s="286">
        <v>421</v>
      </c>
      <c r="E69" s="286">
        <v>398</v>
      </c>
      <c r="F69" s="345"/>
      <c r="G69" s="346">
        <f>SUM(B69:F69)</f>
        <v>1754</v>
      </c>
      <c r="H69" s="355" t="s">
        <v>56</v>
      </c>
      <c r="I69" s="347">
        <f>G56-G69</f>
        <v>1448</v>
      </c>
      <c r="J69" s="348">
        <f>I69/G56</f>
        <v>0.45221736414740787</v>
      </c>
    </row>
    <row r="70" spans="1:10" s="355" customFormat="1" x14ac:dyDescent="0.2">
      <c r="A70" s="324" t="s">
        <v>28</v>
      </c>
      <c r="B70" s="231">
        <v>65</v>
      </c>
      <c r="C70" s="294">
        <v>65</v>
      </c>
      <c r="D70" s="294">
        <v>65</v>
      </c>
      <c r="E70" s="294">
        <v>65</v>
      </c>
      <c r="F70" s="294"/>
      <c r="G70" s="235"/>
      <c r="H70" s="355" t="s">
        <v>57</v>
      </c>
      <c r="I70" s="355">
        <v>84</v>
      </c>
    </row>
    <row r="71" spans="1:10" s="355" customFormat="1" ht="13.5" thickBot="1" x14ac:dyDescent="0.25">
      <c r="A71" s="327" t="s">
        <v>26</v>
      </c>
      <c r="B71" s="229">
        <f>B70-B57</f>
        <v>-19</v>
      </c>
      <c r="C71" s="230">
        <f>C70-C57</f>
        <v>-19</v>
      </c>
      <c r="D71" s="230">
        <f>D70-D57</f>
        <v>-19</v>
      </c>
      <c r="E71" s="230">
        <f>E70-E57</f>
        <v>-19</v>
      </c>
      <c r="F71" s="230"/>
      <c r="G71" s="236"/>
      <c r="H71" s="355" t="s">
        <v>26</v>
      </c>
      <c r="I71" s="227">
        <f>I70-I57</f>
        <v>-36.480000000000004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368" t="s">
        <v>53</v>
      </c>
      <c r="C74" s="369"/>
      <c r="D74" s="369"/>
      <c r="E74" s="369"/>
      <c r="F74" s="370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33">
        <v>1080</v>
      </c>
      <c r="C76" s="334">
        <v>1080</v>
      </c>
      <c r="D76" s="335">
        <v>1080</v>
      </c>
      <c r="E76" s="335">
        <v>1080</v>
      </c>
      <c r="F76" s="335">
        <v>1080</v>
      </c>
      <c r="G76" s="336">
        <v>1080</v>
      </c>
    </row>
    <row r="77" spans="1:10" s="361" customFormat="1" x14ac:dyDescent="0.2">
      <c r="A77" s="310" t="s">
        <v>6</v>
      </c>
      <c r="B77" s="337">
        <v>1565.3846153846155</v>
      </c>
      <c r="C77" s="338">
        <v>1662.1428571428571</v>
      </c>
      <c r="D77" s="338">
        <v>1713.9285714285713</v>
      </c>
      <c r="E77" s="338">
        <v>1785</v>
      </c>
      <c r="F77" s="338"/>
      <c r="G77" s="266">
        <v>1686.0769230769231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>
        <v>100</v>
      </c>
      <c r="F78" s="341"/>
      <c r="G78" s="342">
        <v>95.384615384615387</v>
      </c>
    </row>
    <row r="79" spans="1:10" s="361" customFormat="1" x14ac:dyDescent="0.2">
      <c r="A79" s="226" t="s">
        <v>8</v>
      </c>
      <c r="B79" s="271">
        <v>3.8297725343289499E-2</v>
      </c>
      <c r="C79" s="272">
        <v>3.3485560835088017E-2</v>
      </c>
      <c r="D79" s="343">
        <v>3.1471787654295702E-2</v>
      </c>
      <c r="E79" s="343">
        <v>3.241819561457162E-2</v>
      </c>
      <c r="F79" s="343"/>
      <c r="G79" s="344">
        <v>5.6412185127332766E-2</v>
      </c>
    </row>
    <row r="80" spans="1:10" s="361" customFormat="1" x14ac:dyDescent="0.2">
      <c r="A80" s="310" t="s">
        <v>1</v>
      </c>
      <c r="B80" s="275">
        <f t="shared" ref="B80:E80" si="15">B77/B76*100-100</f>
        <v>44.943019943019948</v>
      </c>
      <c r="C80" s="276">
        <f t="shared" si="15"/>
        <v>53.902116402116405</v>
      </c>
      <c r="D80" s="276">
        <f t="shared" si="15"/>
        <v>58.697089947089921</v>
      </c>
      <c r="E80" s="276">
        <f t="shared" si="15"/>
        <v>65.277777777777771</v>
      </c>
      <c r="F80" s="276"/>
      <c r="G80" s="278">
        <f t="shared" ref="G80" si="16">G77/G76*100-100</f>
        <v>56.118233618233631</v>
      </c>
    </row>
    <row r="81" spans="1:10" s="361" customFormat="1" ht="13.5" thickBot="1" x14ac:dyDescent="0.25">
      <c r="A81" s="226" t="s">
        <v>27</v>
      </c>
      <c r="B81" s="280">
        <f>B77-B64</f>
        <v>54.313186813186803</v>
      </c>
      <c r="C81" s="281">
        <f t="shared" ref="C81:G81" si="17">C77-C64</f>
        <v>88.240418118466778</v>
      </c>
      <c r="D81" s="281">
        <f t="shared" si="17"/>
        <v>68.340336134453764</v>
      </c>
      <c r="E81" s="281">
        <f t="shared" si="17"/>
        <v>72.407407407407391</v>
      </c>
      <c r="F81" s="281">
        <f t="shared" si="17"/>
        <v>0</v>
      </c>
      <c r="G81" s="283">
        <f t="shared" si="17"/>
        <v>78.153846153846189</v>
      </c>
    </row>
    <row r="82" spans="1:10" s="361" customFormat="1" x14ac:dyDescent="0.2">
      <c r="A82" s="324" t="s">
        <v>52</v>
      </c>
      <c r="B82" s="285"/>
      <c r="C82" s="286"/>
      <c r="D82" s="286"/>
      <c r="E82" s="286"/>
      <c r="F82" s="345"/>
      <c r="G82" s="346">
        <f>SUM(B82:F82)</f>
        <v>0</v>
      </c>
      <c r="H82" s="361" t="s">
        <v>56</v>
      </c>
      <c r="I82" s="347">
        <f>G69-G82</f>
        <v>1754</v>
      </c>
      <c r="J82" s="348">
        <f>I82/G69</f>
        <v>1</v>
      </c>
    </row>
    <row r="83" spans="1:10" s="361" customFormat="1" x14ac:dyDescent="0.2">
      <c r="A83" s="324" t="s">
        <v>28</v>
      </c>
      <c r="B83" s="231"/>
      <c r="C83" s="294"/>
      <c r="D83" s="294"/>
      <c r="E83" s="294"/>
      <c r="F83" s="294"/>
      <c r="G83" s="235"/>
      <c r="H83" s="361" t="s">
        <v>57</v>
      </c>
    </row>
    <row r="84" spans="1:10" s="361" customFormat="1" ht="13.5" thickBot="1" x14ac:dyDescent="0.25">
      <c r="A84" s="327" t="s">
        <v>26</v>
      </c>
      <c r="B84" s="229">
        <f>B83-B70</f>
        <v>-65</v>
      </c>
      <c r="C84" s="230">
        <f>C83-C70</f>
        <v>-65</v>
      </c>
      <c r="D84" s="230">
        <f>D83-D70</f>
        <v>-65</v>
      </c>
      <c r="E84" s="230">
        <f>E83-E70</f>
        <v>-65</v>
      </c>
      <c r="F84" s="230"/>
      <c r="G84" s="236"/>
      <c r="H84" s="361" t="s">
        <v>26</v>
      </c>
      <c r="I84" s="362">
        <f>I83-I70</f>
        <v>-84</v>
      </c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91"/>
  <sheetViews>
    <sheetView showGridLines="0" topLeftCell="A57" zoomScale="73" zoomScaleNormal="73" workbookViewId="0">
      <selection activeCell="B83" sqref="B83:H83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9" width="11.140625" style="293" customWidth="1"/>
    <col min="10" max="10" width="9.5703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368" t="s">
        <v>50</v>
      </c>
      <c r="C9" s="369"/>
      <c r="D9" s="369"/>
      <c r="E9" s="369"/>
      <c r="F9" s="369"/>
      <c r="G9" s="370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368" t="s">
        <v>50</v>
      </c>
      <c r="C23" s="369"/>
      <c r="D23" s="369"/>
      <c r="E23" s="369"/>
      <c r="F23" s="369"/>
      <c r="G23" s="370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368" t="s">
        <v>50</v>
      </c>
      <c r="C37" s="369"/>
      <c r="D37" s="369"/>
      <c r="E37" s="369"/>
      <c r="F37" s="369"/>
      <c r="G37" s="370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410</v>
      </c>
      <c r="C40" s="259">
        <v>410</v>
      </c>
      <c r="D40" s="259">
        <v>410</v>
      </c>
      <c r="E40" s="259">
        <v>410</v>
      </c>
      <c r="F40" s="259">
        <v>410</v>
      </c>
      <c r="G40" s="260">
        <v>410</v>
      </c>
      <c r="H40" s="308">
        <v>410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-7.2431633407243083</v>
      </c>
      <c r="C44" s="276">
        <f t="shared" si="7"/>
        <v>-1.1924119241192557</v>
      </c>
      <c r="D44" s="276">
        <f t="shared" si="7"/>
        <v>-5.5986696230598625</v>
      </c>
      <c r="E44" s="276">
        <f t="shared" si="7"/>
        <v>3.4068912117692634</v>
      </c>
      <c r="F44" s="276">
        <f t="shared" si="7"/>
        <v>-0.38109756097560421</v>
      </c>
      <c r="G44" s="277">
        <f t="shared" si="7"/>
        <v>12.53387533875339</v>
      </c>
      <c r="H44" s="278">
        <f t="shared" si="7"/>
        <v>0.35943517329910435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s="359" customFormat="1" x14ac:dyDescent="0.2">
      <c r="G50" s="359" t="s">
        <v>66</v>
      </c>
    </row>
    <row r="51" spans="1:13" ht="13.5" thickBot="1" x14ac:dyDescent="0.25">
      <c r="C51" s="353"/>
      <c r="D51" s="353"/>
      <c r="E51" s="353"/>
      <c r="F51" s="353"/>
      <c r="G51" s="353"/>
    </row>
    <row r="52" spans="1:13" s="354" customFormat="1" ht="13.5" thickBot="1" x14ac:dyDescent="0.25">
      <c r="A52" s="300" t="s">
        <v>67</v>
      </c>
      <c r="B52" s="368" t="s">
        <v>50</v>
      </c>
      <c r="C52" s="369"/>
      <c r="D52" s="369"/>
      <c r="E52" s="369"/>
      <c r="F52" s="369"/>
      <c r="G52" s="370"/>
      <c r="H52" s="328" t="s">
        <v>0</v>
      </c>
      <c r="I52" s="227"/>
      <c r="L52" s="354" t="s">
        <v>54</v>
      </c>
      <c r="M52" s="354" t="s">
        <v>70</v>
      </c>
    </row>
    <row r="53" spans="1:13" s="354" customFormat="1" x14ac:dyDescent="0.2">
      <c r="A53" s="226" t="s">
        <v>54</v>
      </c>
      <c r="B53" s="301">
        <v>1</v>
      </c>
      <c r="C53" s="302">
        <v>2</v>
      </c>
      <c r="D53" s="303">
        <v>3</v>
      </c>
      <c r="E53" s="302">
        <v>4</v>
      </c>
      <c r="F53" s="303">
        <v>5</v>
      </c>
      <c r="G53" s="298">
        <v>6</v>
      </c>
      <c r="H53" s="304"/>
      <c r="I53" s="305"/>
      <c r="L53" s="354">
        <v>1</v>
      </c>
      <c r="M53" s="354">
        <v>44.5</v>
      </c>
    </row>
    <row r="54" spans="1:13" s="354" customFormat="1" x14ac:dyDescent="0.2">
      <c r="A54" s="226" t="s">
        <v>2</v>
      </c>
      <c r="B54" s="254">
        <v>1</v>
      </c>
      <c r="C54" s="255">
        <v>2</v>
      </c>
      <c r="D54" s="255">
        <v>2</v>
      </c>
      <c r="E54" s="256">
        <v>3</v>
      </c>
      <c r="F54" s="349">
        <v>4</v>
      </c>
      <c r="G54" s="350">
        <v>5</v>
      </c>
      <c r="H54" s="299" t="s">
        <v>0</v>
      </c>
      <c r="I54" s="248"/>
      <c r="J54" s="306"/>
      <c r="L54" s="354">
        <v>2</v>
      </c>
      <c r="M54" s="354">
        <v>43.5</v>
      </c>
    </row>
    <row r="55" spans="1:13" s="354" customFormat="1" x14ac:dyDescent="0.2">
      <c r="A55" s="307" t="s">
        <v>3</v>
      </c>
      <c r="B55" s="258">
        <v>535</v>
      </c>
      <c r="C55" s="259">
        <v>535</v>
      </c>
      <c r="D55" s="259">
        <v>535</v>
      </c>
      <c r="E55" s="259">
        <v>535</v>
      </c>
      <c r="F55" s="259">
        <v>535</v>
      </c>
      <c r="G55" s="260">
        <v>535</v>
      </c>
      <c r="H55" s="308">
        <v>535</v>
      </c>
      <c r="I55" s="309"/>
      <c r="J55" s="306"/>
      <c r="L55" s="354">
        <v>3</v>
      </c>
      <c r="M55" s="354">
        <v>42</v>
      </c>
    </row>
    <row r="56" spans="1:13" s="354" customFormat="1" x14ac:dyDescent="0.2">
      <c r="A56" s="310" t="s">
        <v>6</v>
      </c>
      <c r="B56" s="263">
        <v>570</v>
      </c>
      <c r="C56" s="264">
        <v>550.71428571428567</v>
      </c>
      <c r="D56" s="264">
        <v>545.75</v>
      </c>
      <c r="E56" s="264">
        <v>560.50847457627117</v>
      </c>
      <c r="F56" s="311">
        <v>546.39344262295083</v>
      </c>
      <c r="G56" s="265">
        <v>570.75</v>
      </c>
      <c r="H56" s="312">
        <v>556.26373626373629</v>
      </c>
      <c r="I56" s="313"/>
      <c r="J56" s="306"/>
      <c r="L56" s="354">
        <v>4</v>
      </c>
      <c r="M56" s="354">
        <v>41</v>
      </c>
    </row>
    <row r="57" spans="1:13" s="354" customFormat="1" x14ac:dyDescent="0.2">
      <c r="A57" s="226" t="s">
        <v>7</v>
      </c>
      <c r="B57" s="267">
        <v>64.516129032258064</v>
      </c>
      <c r="C57" s="268">
        <v>88.095238095238102</v>
      </c>
      <c r="D57" s="268">
        <v>82.5</v>
      </c>
      <c r="E57" s="268">
        <v>69.491525423728817</v>
      </c>
      <c r="F57" s="314">
        <v>93.442622950819668</v>
      </c>
      <c r="G57" s="269">
        <v>85</v>
      </c>
      <c r="H57" s="315">
        <v>78.388278388278394</v>
      </c>
      <c r="I57" s="316"/>
      <c r="J57" s="306"/>
      <c r="L57" s="354">
        <v>5</v>
      </c>
      <c r="M57" s="354">
        <v>40.5</v>
      </c>
    </row>
    <row r="58" spans="1:13" s="354" customFormat="1" x14ac:dyDescent="0.2">
      <c r="A58" s="226" t="s">
        <v>8</v>
      </c>
      <c r="B58" s="271">
        <v>7.883724949150557E-2</v>
      </c>
      <c r="C58" s="272">
        <v>6.9472175049764065E-2</v>
      </c>
      <c r="D58" s="272">
        <v>7.3280747836757462E-2</v>
      </c>
      <c r="E58" s="272">
        <v>8.1818404919874937E-2</v>
      </c>
      <c r="F58" s="317">
        <v>5.4557632621751756E-2</v>
      </c>
      <c r="G58" s="273">
        <v>6.9576298500261799E-2</v>
      </c>
      <c r="H58" s="318">
        <v>7.3503076563801686E-2</v>
      </c>
      <c r="I58" s="319"/>
      <c r="J58" s="320"/>
      <c r="K58" s="321"/>
      <c r="L58" s="354">
        <v>6</v>
      </c>
      <c r="M58" s="354">
        <v>39.5</v>
      </c>
    </row>
    <row r="59" spans="1:13" s="354" customFormat="1" x14ac:dyDescent="0.2">
      <c r="A59" s="310" t="s">
        <v>1</v>
      </c>
      <c r="B59" s="275">
        <f t="shared" ref="B59:H59" si="10">B56/B55*100-100</f>
        <v>6.5420560747663501</v>
      </c>
      <c r="C59" s="276">
        <f t="shared" si="10"/>
        <v>2.9372496662216179</v>
      </c>
      <c r="D59" s="276">
        <f t="shared" si="10"/>
        <v>2.0093457943925159</v>
      </c>
      <c r="E59" s="276">
        <f t="shared" si="10"/>
        <v>4.7679391731348062</v>
      </c>
      <c r="F59" s="276">
        <f t="shared" si="10"/>
        <v>2.129615443542221</v>
      </c>
      <c r="G59" s="277">
        <f t="shared" si="10"/>
        <v>6.6822429906542027</v>
      </c>
      <c r="H59" s="278">
        <f t="shared" si="10"/>
        <v>3.9745301427544462</v>
      </c>
      <c r="I59" s="319"/>
      <c r="J59" s="320"/>
      <c r="K59" s="227"/>
    </row>
    <row r="60" spans="1:13" s="354" customFormat="1" ht="13.5" thickBot="1" x14ac:dyDescent="0.25">
      <c r="A60" s="226" t="s">
        <v>27</v>
      </c>
      <c r="B60" s="280">
        <f>B56-B41</f>
        <v>189.69696969696969</v>
      </c>
      <c r="C60" s="281">
        <f t="shared" ref="C60:H60" si="11">C56-C41</f>
        <v>145.60317460317458</v>
      </c>
      <c r="D60" s="281">
        <f t="shared" si="11"/>
        <v>158.70454545454544</v>
      </c>
      <c r="E60" s="281">
        <f t="shared" si="11"/>
        <v>136.54022060801719</v>
      </c>
      <c r="F60" s="281">
        <f t="shared" si="11"/>
        <v>137.95594262295083</v>
      </c>
      <c r="G60" s="282">
        <f t="shared" si="11"/>
        <v>109.36111111111109</v>
      </c>
      <c r="H60" s="322">
        <f t="shared" si="11"/>
        <v>144.79005205320999</v>
      </c>
      <c r="I60" s="323"/>
      <c r="J60" s="320"/>
      <c r="K60" s="227"/>
    </row>
    <row r="61" spans="1:13" s="354" customFormat="1" x14ac:dyDescent="0.2">
      <c r="A61" s="324" t="s">
        <v>51</v>
      </c>
      <c r="B61" s="285">
        <v>452</v>
      </c>
      <c r="C61" s="286">
        <v>575</v>
      </c>
      <c r="D61" s="286">
        <v>573</v>
      </c>
      <c r="E61" s="286">
        <v>832</v>
      </c>
      <c r="F61" s="286">
        <v>773</v>
      </c>
      <c r="G61" s="287">
        <v>482</v>
      </c>
      <c r="H61" s="288">
        <f>SUM(B61:G61)</f>
        <v>3687</v>
      </c>
      <c r="I61" s="325" t="s">
        <v>56</v>
      </c>
      <c r="J61" s="326">
        <f>H46-H61</f>
        <v>7</v>
      </c>
      <c r="K61" s="290">
        <f>J61/H46</f>
        <v>1.8949648077964266E-3</v>
      </c>
      <c r="L61" s="356" t="s">
        <v>71</v>
      </c>
    </row>
    <row r="62" spans="1:13" s="354" customFormat="1" x14ac:dyDescent="0.2">
      <c r="A62" s="324" t="s">
        <v>28</v>
      </c>
      <c r="B62" s="358">
        <v>44.5</v>
      </c>
      <c r="C62" s="358">
        <v>43.5</v>
      </c>
      <c r="D62" s="358">
        <v>42</v>
      </c>
      <c r="E62" s="358">
        <v>41</v>
      </c>
      <c r="F62" s="358">
        <v>40.5</v>
      </c>
      <c r="G62" s="358">
        <v>39.5</v>
      </c>
      <c r="H62" s="235"/>
      <c r="I62" s="227" t="s">
        <v>57</v>
      </c>
      <c r="J62" s="354">
        <v>37.299999999999997</v>
      </c>
    </row>
    <row r="63" spans="1:13" s="354" customFormat="1" ht="13.5" thickBot="1" x14ac:dyDescent="0.25">
      <c r="A63" s="327" t="s">
        <v>26</v>
      </c>
      <c r="B63" s="233">
        <f>B62-B47</f>
        <v>5.5</v>
      </c>
      <c r="C63" s="234">
        <f t="shared" ref="C63:G63" si="12">C62-C47</f>
        <v>5</v>
      </c>
      <c r="D63" s="234">
        <f t="shared" si="12"/>
        <v>4</v>
      </c>
      <c r="E63" s="234">
        <f t="shared" si="12"/>
        <v>4.5</v>
      </c>
      <c r="F63" s="234">
        <f t="shared" si="12"/>
        <v>4</v>
      </c>
      <c r="G63" s="240">
        <f t="shared" si="12"/>
        <v>4</v>
      </c>
      <c r="H63" s="236"/>
      <c r="I63" s="354" t="s">
        <v>26</v>
      </c>
      <c r="J63" s="227">
        <f>J62-J47</f>
        <v>4.18</v>
      </c>
    </row>
    <row r="65" spans="1:11" s="358" customFormat="1" ht="13.5" thickBot="1" x14ac:dyDescent="0.25"/>
    <row r="66" spans="1:11" ht="13.5" thickBot="1" x14ac:dyDescent="0.25">
      <c r="A66" s="300" t="s">
        <v>72</v>
      </c>
      <c r="B66" s="368" t="s">
        <v>50</v>
      </c>
      <c r="C66" s="369"/>
      <c r="D66" s="369"/>
      <c r="E66" s="369"/>
      <c r="F66" s="369"/>
      <c r="G66" s="370"/>
      <c r="H66" s="328" t="s">
        <v>0</v>
      </c>
      <c r="I66" s="227"/>
      <c r="J66" s="355"/>
      <c r="K66" s="355"/>
    </row>
    <row r="67" spans="1:11" x14ac:dyDescent="0.2">
      <c r="A67" s="226" t="s">
        <v>54</v>
      </c>
      <c r="B67" s="301">
        <v>1</v>
      </c>
      <c r="C67" s="302">
        <v>2</v>
      </c>
      <c r="D67" s="303">
        <v>3</v>
      </c>
      <c r="E67" s="302">
        <v>4</v>
      </c>
      <c r="F67" s="303">
        <v>5</v>
      </c>
      <c r="G67" s="298">
        <v>6</v>
      </c>
      <c r="H67" s="304"/>
      <c r="I67" s="305"/>
      <c r="J67" s="355"/>
      <c r="K67" s="355"/>
    </row>
    <row r="68" spans="1:11" x14ac:dyDescent="0.2">
      <c r="A68" s="226" t="s">
        <v>2</v>
      </c>
      <c r="B68" s="254">
        <v>1</v>
      </c>
      <c r="C68" s="255">
        <v>2</v>
      </c>
      <c r="D68" s="360">
        <v>3</v>
      </c>
      <c r="E68" s="256">
        <v>4</v>
      </c>
      <c r="F68" s="349">
        <v>5</v>
      </c>
      <c r="G68" s="350">
        <v>6</v>
      </c>
      <c r="H68" s="299" t="s">
        <v>0</v>
      </c>
      <c r="I68" s="248"/>
      <c r="J68" s="306"/>
      <c r="K68" s="355"/>
    </row>
    <row r="69" spans="1:11" x14ac:dyDescent="0.2">
      <c r="A69" s="307" t="s">
        <v>3</v>
      </c>
      <c r="B69" s="258">
        <v>660</v>
      </c>
      <c r="C69" s="259">
        <v>660</v>
      </c>
      <c r="D69" s="259">
        <v>660</v>
      </c>
      <c r="E69" s="259">
        <v>660</v>
      </c>
      <c r="F69" s="259">
        <v>660</v>
      </c>
      <c r="G69" s="260">
        <v>660</v>
      </c>
      <c r="H69" s="308">
        <v>660</v>
      </c>
      <c r="I69" s="309"/>
      <c r="J69" s="306"/>
      <c r="K69" s="355"/>
    </row>
    <row r="70" spans="1:11" x14ac:dyDescent="0.2">
      <c r="A70" s="310" t="s">
        <v>6</v>
      </c>
      <c r="B70" s="263">
        <v>598.54999999999995</v>
      </c>
      <c r="C70" s="264">
        <v>610.6</v>
      </c>
      <c r="D70" s="264">
        <v>640.65</v>
      </c>
      <c r="E70" s="264">
        <v>659.55</v>
      </c>
      <c r="F70" s="311">
        <v>669.47</v>
      </c>
      <c r="G70" s="265">
        <v>698.93</v>
      </c>
      <c r="H70" s="312">
        <v>642.29</v>
      </c>
      <c r="I70" s="313"/>
      <c r="J70" s="306"/>
      <c r="K70" s="355"/>
    </row>
    <row r="71" spans="1:11" x14ac:dyDescent="0.2">
      <c r="A71" s="226" t="s">
        <v>7</v>
      </c>
      <c r="B71" s="267">
        <v>96.969696969696969</v>
      </c>
      <c r="C71" s="268">
        <v>96</v>
      </c>
      <c r="D71" s="268">
        <v>98.360655737704917</v>
      </c>
      <c r="E71" s="268">
        <v>96.666666666666671</v>
      </c>
      <c r="F71" s="314">
        <v>93.877551020408163</v>
      </c>
      <c r="G71" s="269">
        <v>92.857142857142861</v>
      </c>
      <c r="H71" s="315">
        <v>83.27402135231317</v>
      </c>
      <c r="I71" s="316"/>
      <c r="J71" s="306"/>
      <c r="K71" s="355"/>
    </row>
    <row r="72" spans="1:11" x14ac:dyDescent="0.2">
      <c r="A72" s="226" t="s">
        <v>8</v>
      </c>
      <c r="B72" s="271">
        <v>4.0928389781445328E-2</v>
      </c>
      <c r="C72" s="272">
        <v>4.6053460051863553E-2</v>
      </c>
      <c r="D72" s="272">
        <v>3.9014530289025039E-2</v>
      </c>
      <c r="E72" s="272">
        <v>4.7317733864947711E-2</v>
      </c>
      <c r="F72" s="317">
        <v>4.5978805661480528E-2</v>
      </c>
      <c r="G72" s="273">
        <v>5.3109240540611273E-2</v>
      </c>
      <c r="H72" s="318">
        <v>7.1285871316424027E-2</v>
      </c>
      <c r="I72" s="319"/>
      <c r="J72" s="320"/>
      <c r="K72" s="321"/>
    </row>
    <row r="73" spans="1:11" x14ac:dyDescent="0.2">
      <c r="A73" s="310" t="s">
        <v>1</v>
      </c>
      <c r="B73" s="275">
        <f t="shared" ref="B73:H73" si="13">B70/B69*100-100</f>
        <v>-9.3106060606060623</v>
      </c>
      <c r="C73" s="276">
        <f t="shared" si="13"/>
        <v>-7.4848484848484844</v>
      </c>
      <c r="D73" s="276">
        <f t="shared" si="13"/>
        <v>-2.931818181818187</v>
      </c>
      <c r="E73" s="276">
        <f t="shared" si="13"/>
        <v>-6.8181818181827225E-2</v>
      </c>
      <c r="F73" s="276">
        <f t="shared" si="13"/>
        <v>1.4348484848484873</v>
      </c>
      <c r="G73" s="277">
        <f t="shared" si="13"/>
        <v>5.8984848484848271</v>
      </c>
      <c r="H73" s="278">
        <f t="shared" si="13"/>
        <v>-2.6833333333333371</v>
      </c>
      <c r="I73" s="319"/>
      <c r="J73" s="320"/>
      <c r="K73" s="227"/>
    </row>
    <row r="74" spans="1:11" ht="13.5" thickBot="1" x14ac:dyDescent="0.25">
      <c r="A74" s="226" t="s">
        <v>27</v>
      </c>
      <c r="B74" s="280">
        <f t="shared" ref="B74:H74" si="14">B70-B56</f>
        <v>28.549999999999955</v>
      </c>
      <c r="C74" s="281">
        <f t="shared" si="14"/>
        <v>59.885714285714357</v>
      </c>
      <c r="D74" s="281">
        <f t="shared" si="14"/>
        <v>94.899999999999977</v>
      </c>
      <c r="E74" s="281">
        <f t="shared" si="14"/>
        <v>99.041525423728785</v>
      </c>
      <c r="F74" s="281">
        <f t="shared" si="14"/>
        <v>123.0765573770492</v>
      </c>
      <c r="G74" s="282">
        <f t="shared" si="14"/>
        <v>128.17999999999995</v>
      </c>
      <c r="H74" s="322">
        <f t="shared" si="14"/>
        <v>86.026263736263672</v>
      </c>
      <c r="I74" s="323"/>
      <c r="J74" s="320"/>
      <c r="K74" s="227"/>
    </row>
    <row r="75" spans="1:11" x14ac:dyDescent="0.2">
      <c r="A75" s="324" t="s">
        <v>51</v>
      </c>
      <c r="B75" s="285">
        <v>438</v>
      </c>
      <c r="C75" s="286">
        <v>627</v>
      </c>
      <c r="D75" s="286">
        <v>787</v>
      </c>
      <c r="E75" s="286">
        <v>699</v>
      </c>
      <c r="F75" s="286">
        <v>649</v>
      </c>
      <c r="G75" s="287">
        <v>477</v>
      </c>
      <c r="H75" s="288">
        <f>SUM(B75:G75)</f>
        <v>3677</v>
      </c>
      <c r="I75" s="325" t="s">
        <v>56</v>
      </c>
      <c r="J75" s="326">
        <f>H61-H75</f>
        <v>10</v>
      </c>
      <c r="K75" s="290">
        <f>J75/H61</f>
        <v>2.7122321670735015E-3</v>
      </c>
    </row>
    <row r="76" spans="1:11" x14ac:dyDescent="0.2">
      <c r="A76" s="324" t="s">
        <v>28</v>
      </c>
      <c r="B76" s="231">
        <v>48</v>
      </c>
      <c r="C76" s="294">
        <v>47</v>
      </c>
      <c r="D76" s="294">
        <v>45.5</v>
      </c>
      <c r="E76" s="294">
        <v>44.5</v>
      </c>
      <c r="F76" s="294">
        <v>44</v>
      </c>
      <c r="G76" s="232">
        <v>43</v>
      </c>
      <c r="H76" s="235"/>
      <c r="I76" s="227" t="s">
        <v>57</v>
      </c>
      <c r="J76" s="355">
        <v>41.78</v>
      </c>
      <c r="K76" s="355"/>
    </row>
    <row r="77" spans="1:11" ht="13.5" thickBot="1" x14ac:dyDescent="0.25">
      <c r="A77" s="327" t="s">
        <v>26</v>
      </c>
      <c r="B77" s="233">
        <f t="shared" ref="B77:G77" si="15">B76-B62</f>
        <v>3.5</v>
      </c>
      <c r="C77" s="234">
        <f t="shared" si="15"/>
        <v>3.5</v>
      </c>
      <c r="D77" s="234">
        <f t="shared" si="15"/>
        <v>3.5</v>
      </c>
      <c r="E77" s="234">
        <f t="shared" si="15"/>
        <v>3.5</v>
      </c>
      <c r="F77" s="234">
        <f t="shared" si="15"/>
        <v>3.5</v>
      </c>
      <c r="G77" s="240">
        <f t="shared" si="15"/>
        <v>3.5</v>
      </c>
      <c r="H77" s="236"/>
      <c r="I77" s="355" t="s">
        <v>26</v>
      </c>
      <c r="J77" s="227">
        <f>J76-J62</f>
        <v>4.480000000000004</v>
      </c>
      <c r="K77" s="355"/>
    </row>
    <row r="79" spans="1:11" ht="13.5" thickBot="1" x14ac:dyDescent="0.25"/>
    <row r="80" spans="1:11" s="361" customFormat="1" ht="13.5" thickBot="1" x14ac:dyDescent="0.25">
      <c r="A80" s="300" t="s">
        <v>73</v>
      </c>
      <c r="B80" s="368" t="s">
        <v>50</v>
      </c>
      <c r="C80" s="369"/>
      <c r="D80" s="369"/>
      <c r="E80" s="369"/>
      <c r="F80" s="369"/>
      <c r="G80" s="370"/>
      <c r="H80" s="328" t="s">
        <v>0</v>
      </c>
      <c r="I80" s="227"/>
    </row>
    <row r="81" spans="1:11" s="361" customFormat="1" x14ac:dyDescent="0.2">
      <c r="A81" s="226" t="s">
        <v>54</v>
      </c>
      <c r="B81" s="301">
        <v>1</v>
      </c>
      <c r="C81" s="302">
        <v>2</v>
      </c>
      <c r="D81" s="303">
        <v>3</v>
      </c>
      <c r="E81" s="302">
        <v>4</v>
      </c>
      <c r="F81" s="303">
        <v>5</v>
      </c>
      <c r="G81" s="298">
        <v>6</v>
      </c>
      <c r="H81" s="304"/>
      <c r="I81" s="305"/>
    </row>
    <row r="82" spans="1:11" s="361" customFormat="1" x14ac:dyDescent="0.2">
      <c r="A82" s="226" t="s">
        <v>2</v>
      </c>
      <c r="B82" s="254">
        <v>1</v>
      </c>
      <c r="C82" s="255">
        <v>2</v>
      </c>
      <c r="D82" s="360">
        <v>3</v>
      </c>
      <c r="E82" s="256">
        <v>4</v>
      </c>
      <c r="F82" s="349">
        <v>5</v>
      </c>
      <c r="G82" s="350">
        <v>6</v>
      </c>
      <c r="H82" s="299" t="s">
        <v>0</v>
      </c>
      <c r="I82" s="248"/>
      <c r="J82" s="306"/>
    </row>
    <row r="83" spans="1:11" s="361" customFormat="1" x14ac:dyDescent="0.2">
      <c r="A83" s="307" t="s">
        <v>3</v>
      </c>
      <c r="B83" s="258">
        <v>770</v>
      </c>
      <c r="C83" s="259">
        <v>770</v>
      </c>
      <c r="D83" s="259">
        <v>770</v>
      </c>
      <c r="E83" s="259">
        <v>770</v>
      </c>
      <c r="F83" s="259">
        <v>770</v>
      </c>
      <c r="G83" s="260">
        <v>770</v>
      </c>
      <c r="H83" s="308">
        <v>770</v>
      </c>
      <c r="I83" s="309"/>
      <c r="J83" s="306"/>
    </row>
    <row r="84" spans="1:11" s="361" customFormat="1" x14ac:dyDescent="0.2">
      <c r="A84" s="310" t="s">
        <v>6</v>
      </c>
      <c r="B84" s="263">
        <v>634.4</v>
      </c>
      <c r="C84" s="264">
        <v>682.32558139534888</v>
      </c>
      <c r="D84" s="264">
        <v>727.96610169491521</v>
      </c>
      <c r="E84" s="264">
        <v>738.11320754716985</v>
      </c>
      <c r="F84" s="311">
        <v>753.24324324324323</v>
      </c>
      <c r="G84" s="265">
        <v>790</v>
      </c>
      <c r="H84" s="312">
        <v>724.04858299595139</v>
      </c>
      <c r="I84" s="313"/>
      <c r="J84" s="306"/>
    </row>
    <row r="85" spans="1:11" s="361" customFormat="1" x14ac:dyDescent="0.2">
      <c r="A85" s="226" t="s">
        <v>7</v>
      </c>
      <c r="B85" s="267">
        <v>72</v>
      </c>
      <c r="C85" s="268">
        <v>86.04651162790698</v>
      </c>
      <c r="D85" s="268">
        <v>100</v>
      </c>
      <c r="E85" s="268">
        <v>100</v>
      </c>
      <c r="F85" s="314">
        <v>100</v>
      </c>
      <c r="G85" s="269">
        <v>100</v>
      </c>
      <c r="H85" s="315">
        <v>82.995951417004051</v>
      </c>
      <c r="I85" s="316"/>
      <c r="J85" s="306"/>
    </row>
    <row r="86" spans="1:11" s="361" customFormat="1" x14ac:dyDescent="0.2">
      <c r="A86" s="226" t="s">
        <v>8</v>
      </c>
      <c r="B86" s="271">
        <v>9.3316519546027737E-2</v>
      </c>
      <c r="C86" s="272">
        <v>6.2005133149375349E-2</v>
      </c>
      <c r="D86" s="272">
        <v>3.2268435183367417E-2</v>
      </c>
      <c r="E86" s="272">
        <v>3.4219223989124282E-2</v>
      </c>
      <c r="F86" s="317">
        <v>4.6407165308144739E-2</v>
      </c>
      <c r="G86" s="273">
        <v>3.7692339973210622E-2</v>
      </c>
      <c r="H86" s="318">
        <v>7.6204164607951014E-2</v>
      </c>
      <c r="I86" s="319"/>
      <c r="J86" s="320"/>
      <c r="K86" s="321"/>
    </row>
    <row r="87" spans="1:11" s="361" customFormat="1" x14ac:dyDescent="0.2">
      <c r="A87" s="310" t="s">
        <v>1</v>
      </c>
      <c r="B87" s="275">
        <f t="shared" ref="B87:H87" si="16">B84/B83*100-100</f>
        <v>-17.610389610389603</v>
      </c>
      <c r="C87" s="276">
        <f t="shared" si="16"/>
        <v>-11.386288130474171</v>
      </c>
      <c r="D87" s="276">
        <f t="shared" si="16"/>
        <v>-5.4589478318291924</v>
      </c>
      <c r="E87" s="276">
        <f t="shared" si="16"/>
        <v>-4.1411418769909289</v>
      </c>
      <c r="F87" s="276">
        <f t="shared" si="16"/>
        <v>-2.1762021762021817</v>
      </c>
      <c r="G87" s="277">
        <f t="shared" si="16"/>
        <v>2.5974025974025921</v>
      </c>
      <c r="H87" s="278">
        <f t="shared" si="16"/>
        <v>-5.9677164940322882</v>
      </c>
      <c r="I87" s="319"/>
      <c r="J87" s="320"/>
      <c r="K87" s="227"/>
    </row>
    <row r="88" spans="1:11" s="361" customFormat="1" ht="13.5" thickBot="1" x14ac:dyDescent="0.25">
      <c r="A88" s="226" t="s">
        <v>27</v>
      </c>
      <c r="B88" s="280">
        <f t="shared" ref="B88:H88" si="17">B84-B70</f>
        <v>35.850000000000023</v>
      </c>
      <c r="C88" s="281">
        <f t="shared" si="17"/>
        <v>71.725581395348854</v>
      </c>
      <c r="D88" s="281">
        <f t="shared" si="17"/>
        <v>87.316101694915233</v>
      </c>
      <c r="E88" s="281">
        <f t="shared" si="17"/>
        <v>78.563207547169895</v>
      </c>
      <c r="F88" s="281">
        <f t="shared" si="17"/>
        <v>83.773243243243201</v>
      </c>
      <c r="G88" s="282">
        <f t="shared" si="17"/>
        <v>91.07000000000005</v>
      </c>
      <c r="H88" s="322">
        <f t="shared" si="17"/>
        <v>81.758582995951429</v>
      </c>
      <c r="I88" s="323"/>
      <c r="J88" s="320"/>
      <c r="K88" s="227"/>
    </row>
    <row r="89" spans="1:11" s="361" customFormat="1" x14ac:dyDescent="0.2">
      <c r="A89" s="324" t="s">
        <v>51</v>
      </c>
      <c r="B89" s="285"/>
      <c r="C89" s="286"/>
      <c r="D89" s="286"/>
      <c r="E89" s="286"/>
      <c r="F89" s="286"/>
      <c r="G89" s="287"/>
      <c r="H89" s="288">
        <f>SUM(B89:G89)</f>
        <v>0</v>
      </c>
      <c r="I89" s="325" t="s">
        <v>56</v>
      </c>
      <c r="J89" s="326">
        <f>H75-H89</f>
        <v>3677</v>
      </c>
      <c r="K89" s="290">
        <f>J89/H75</f>
        <v>1</v>
      </c>
    </row>
    <row r="90" spans="1:11" s="361" customFormat="1" x14ac:dyDescent="0.2">
      <c r="A90" s="324" t="s">
        <v>28</v>
      </c>
      <c r="B90" s="231"/>
      <c r="C90" s="294"/>
      <c r="D90" s="294"/>
      <c r="E90" s="294"/>
      <c r="F90" s="294"/>
      <c r="G90" s="232"/>
      <c r="H90" s="235"/>
      <c r="I90" s="227" t="s">
        <v>57</v>
      </c>
    </row>
    <row r="91" spans="1:11" s="361" customFormat="1" ht="13.5" thickBot="1" x14ac:dyDescent="0.25">
      <c r="A91" s="327" t="s">
        <v>26</v>
      </c>
      <c r="B91" s="233">
        <f t="shared" ref="B91:G91" si="18">B90-B76</f>
        <v>-48</v>
      </c>
      <c r="C91" s="234">
        <f t="shared" si="18"/>
        <v>-47</v>
      </c>
      <c r="D91" s="234">
        <f t="shared" si="18"/>
        <v>-45.5</v>
      </c>
      <c r="E91" s="234">
        <f t="shared" si="18"/>
        <v>-44.5</v>
      </c>
      <c r="F91" s="234">
        <f t="shared" si="18"/>
        <v>-44</v>
      </c>
      <c r="G91" s="240">
        <f t="shared" si="18"/>
        <v>-43</v>
      </c>
      <c r="H91" s="236"/>
      <c r="I91" s="361" t="s">
        <v>26</v>
      </c>
      <c r="J91" s="227">
        <f>J90-J76</f>
        <v>-41.78</v>
      </c>
    </row>
  </sheetData>
  <mergeCells count="6">
    <mergeCell ref="B80:G80"/>
    <mergeCell ref="B9:G9"/>
    <mergeCell ref="B23:G23"/>
    <mergeCell ref="B37:G37"/>
    <mergeCell ref="B52:G52"/>
    <mergeCell ref="B66:G66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J84"/>
  <sheetViews>
    <sheetView showGridLines="0" topLeftCell="A53" zoomScale="75" zoomScaleNormal="75" workbookViewId="0">
      <selection activeCell="G77" sqref="G77:G79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68" t="s">
        <v>53</v>
      </c>
      <c r="C9" s="369"/>
      <c r="D9" s="369"/>
      <c r="E9" s="369"/>
      <c r="F9" s="370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68" t="s">
        <v>53</v>
      </c>
      <c r="C22" s="369"/>
      <c r="D22" s="369"/>
      <c r="E22" s="369"/>
      <c r="F22" s="370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68" t="s">
        <v>53</v>
      </c>
      <c r="C35" s="369"/>
      <c r="D35" s="369"/>
      <c r="E35" s="369"/>
      <c r="F35" s="370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68" t="s">
        <v>53</v>
      </c>
      <c r="C48" s="369"/>
      <c r="D48" s="369"/>
      <c r="E48" s="369"/>
      <c r="F48" s="370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72</v>
      </c>
      <c r="B61" s="368" t="s">
        <v>53</v>
      </c>
      <c r="C61" s="369"/>
      <c r="D61" s="369"/>
      <c r="E61" s="369"/>
      <c r="F61" s="370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  <row r="73" spans="1:10" ht="13.5" thickBot="1" x14ac:dyDescent="0.25"/>
    <row r="74" spans="1:10" s="361" customFormat="1" ht="13.5" thickBot="1" x14ac:dyDescent="0.25">
      <c r="A74" s="300" t="s">
        <v>73</v>
      </c>
      <c r="B74" s="368" t="s">
        <v>53</v>
      </c>
      <c r="C74" s="369"/>
      <c r="D74" s="369"/>
      <c r="E74" s="369"/>
      <c r="F74" s="370"/>
      <c r="G74" s="329" t="s">
        <v>0</v>
      </c>
    </row>
    <row r="75" spans="1:10" s="361" customFormat="1" x14ac:dyDescent="0.2">
      <c r="A75" s="226" t="s">
        <v>2</v>
      </c>
      <c r="B75" s="332">
        <v>1</v>
      </c>
      <c r="C75" s="238">
        <v>2</v>
      </c>
      <c r="D75" s="238">
        <v>3</v>
      </c>
      <c r="E75" s="238">
        <v>4</v>
      </c>
      <c r="F75" s="238">
        <v>5</v>
      </c>
      <c r="G75" s="237"/>
    </row>
    <row r="76" spans="1:10" s="361" customFormat="1" x14ac:dyDescent="0.2">
      <c r="A76" s="307" t="s">
        <v>3</v>
      </c>
      <c r="B76" s="372">
        <v>1080</v>
      </c>
      <c r="C76" s="372">
        <v>1080</v>
      </c>
      <c r="D76" s="372">
        <v>1080</v>
      </c>
      <c r="E76" s="372">
        <v>1080</v>
      </c>
      <c r="F76" s="372">
        <v>1080</v>
      </c>
      <c r="G76" s="372">
        <v>1080</v>
      </c>
    </row>
    <row r="77" spans="1:10" s="361" customFormat="1" x14ac:dyDescent="0.2">
      <c r="A77" s="310" t="s">
        <v>6</v>
      </c>
      <c r="B77" s="337">
        <v>1741.5</v>
      </c>
      <c r="C77" s="338">
        <v>1801.4285714285713</v>
      </c>
      <c r="D77" s="338">
        <v>1882.2222222222222</v>
      </c>
      <c r="E77" s="338"/>
      <c r="F77" s="338"/>
      <c r="G77" s="266">
        <v>1790.4651162790697</v>
      </c>
    </row>
    <row r="78" spans="1:10" s="361" customFormat="1" x14ac:dyDescent="0.2">
      <c r="A78" s="226" t="s">
        <v>7</v>
      </c>
      <c r="B78" s="339">
        <v>100</v>
      </c>
      <c r="C78" s="340">
        <v>100</v>
      </c>
      <c r="D78" s="341">
        <v>100</v>
      </c>
      <c r="E78" s="341"/>
      <c r="F78" s="341"/>
      <c r="G78" s="342">
        <v>100</v>
      </c>
    </row>
    <row r="79" spans="1:10" s="361" customFormat="1" x14ac:dyDescent="0.2">
      <c r="A79" s="226" t="s">
        <v>8</v>
      </c>
      <c r="B79" s="271">
        <v>1.6065271126658377E-2</v>
      </c>
      <c r="C79" s="272">
        <v>1.8273939130534024E-2</v>
      </c>
      <c r="D79" s="343">
        <v>1.6759232073882784E-2</v>
      </c>
      <c r="E79" s="343"/>
      <c r="F79" s="343"/>
      <c r="G79" s="344">
        <v>3.4617260950144793E-2</v>
      </c>
    </row>
    <row r="80" spans="1:10" s="361" customFormat="1" x14ac:dyDescent="0.2">
      <c r="A80" s="310" t="s">
        <v>1</v>
      </c>
      <c r="B80" s="275">
        <f t="shared" ref="B80:D80" si="15">B77/B76*100-100</f>
        <v>61.25</v>
      </c>
      <c r="C80" s="276">
        <f t="shared" si="15"/>
        <v>66.798941798941797</v>
      </c>
      <c r="D80" s="276">
        <f t="shared" si="15"/>
        <v>74.279835390946488</v>
      </c>
      <c r="E80" s="276"/>
      <c r="F80" s="276"/>
      <c r="G80" s="278">
        <f t="shared" ref="G80" si="16">G77/G76*100-100</f>
        <v>65.783807062876832</v>
      </c>
    </row>
    <row r="81" spans="1:10" s="361" customFormat="1" ht="13.5" thickBot="1" x14ac:dyDescent="0.25">
      <c r="A81" s="226" t="s">
        <v>27</v>
      </c>
      <c r="B81" s="280">
        <f>B77-B64</f>
        <v>9.5</v>
      </c>
      <c r="C81" s="281">
        <f t="shared" ref="C81:D81" si="17">C77-C64</f>
        <v>-3.5714285714286689</v>
      </c>
      <c r="D81" s="281">
        <f t="shared" si="17"/>
        <v>-4.7777777777778283</v>
      </c>
      <c r="E81" s="281"/>
      <c r="F81" s="281"/>
      <c r="G81" s="283">
        <f>G77-G64</f>
        <v>0.70321151716484565</v>
      </c>
    </row>
    <row r="82" spans="1:10" s="361" customFormat="1" x14ac:dyDescent="0.2">
      <c r="A82" s="324" t="s">
        <v>52</v>
      </c>
      <c r="B82" s="285"/>
      <c r="C82" s="286"/>
      <c r="D82" s="286"/>
      <c r="E82" s="286"/>
      <c r="F82" s="345"/>
      <c r="G82" s="346">
        <f>SUM(B82:F82)</f>
        <v>0</v>
      </c>
      <c r="H82" s="361" t="s">
        <v>56</v>
      </c>
      <c r="I82" s="347">
        <f>G69-G82</f>
        <v>538</v>
      </c>
      <c r="J82" s="348">
        <f>I82/G69</f>
        <v>1</v>
      </c>
    </row>
    <row r="83" spans="1:10" s="361" customFormat="1" x14ac:dyDescent="0.2">
      <c r="A83" s="324" t="s">
        <v>28</v>
      </c>
      <c r="B83" s="231"/>
      <c r="C83" s="294"/>
      <c r="D83" s="294"/>
      <c r="E83" s="294"/>
      <c r="F83" s="294"/>
      <c r="G83" s="235"/>
      <c r="H83" s="361" t="s">
        <v>57</v>
      </c>
    </row>
    <row r="84" spans="1:10" s="361" customFormat="1" ht="13.5" thickBot="1" x14ac:dyDescent="0.25">
      <c r="A84" s="327" t="s">
        <v>26</v>
      </c>
      <c r="B84" s="229">
        <f>B83-B70</f>
        <v>-60</v>
      </c>
      <c r="C84" s="230">
        <f t="shared" ref="C84:D84" si="18">C83-C70</f>
        <v>-60</v>
      </c>
      <c r="D84" s="230">
        <f t="shared" si="18"/>
        <v>-60</v>
      </c>
      <c r="E84" s="230"/>
      <c r="F84" s="230"/>
      <c r="G84" s="236"/>
      <c r="H84" s="361" t="s">
        <v>26</v>
      </c>
      <c r="I84" s="227">
        <f>I83-I70</f>
        <v>-81.64</v>
      </c>
    </row>
  </sheetData>
  <mergeCells count="6">
    <mergeCell ref="B74:F74"/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3" t="s">
        <v>18</v>
      </c>
      <c r="C4" s="364"/>
      <c r="D4" s="364"/>
      <c r="E4" s="364"/>
      <c r="F4" s="364"/>
      <c r="G4" s="364"/>
      <c r="H4" s="364"/>
      <c r="I4" s="364"/>
      <c r="J4" s="365"/>
      <c r="K4" s="363" t="s">
        <v>21</v>
      </c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3" t="s">
        <v>23</v>
      </c>
      <c r="C17" s="364"/>
      <c r="D17" s="364"/>
      <c r="E17" s="364"/>
      <c r="F17" s="3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3" t="s">
        <v>18</v>
      </c>
      <c r="C4" s="364"/>
      <c r="D4" s="364"/>
      <c r="E4" s="364"/>
      <c r="F4" s="364"/>
      <c r="G4" s="364"/>
      <c r="H4" s="364"/>
      <c r="I4" s="364"/>
      <c r="J4" s="365"/>
      <c r="K4" s="363" t="s">
        <v>21</v>
      </c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3" t="s">
        <v>23</v>
      </c>
      <c r="C17" s="364"/>
      <c r="D17" s="364"/>
      <c r="E17" s="364"/>
      <c r="F17" s="3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63" t="s">
        <v>18</v>
      </c>
      <c r="C4" s="364"/>
      <c r="D4" s="364"/>
      <c r="E4" s="364"/>
      <c r="F4" s="364"/>
      <c r="G4" s="364"/>
      <c r="H4" s="364"/>
      <c r="I4" s="364"/>
      <c r="J4" s="365"/>
      <c r="K4" s="363" t="s">
        <v>21</v>
      </c>
      <c r="L4" s="364"/>
      <c r="M4" s="364"/>
      <c r="N4" s="364"/>
      <c r="O4" s="364"/>
      <c r="P4" s="364"/>
      <c r="Q4" s="364"/>
      <c r="R4" s="364"/>
      <c r="S4" s="364"/>
      <c r="T4" s="364"/>
      <c r="U4" s="364"/>
      <c r="V4" s="364"/>
      <c r="W4" s="365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63" t="s">
        <v>23</v>
      </c>
      <c r="C17" s="364"/>
      <c r="D17" s="364"/>
      <c r="E17" s="364"/>
      <c r="F17" s="365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6" t="s">
        <v>42</v>
      </c>
      <c r="B1" s="366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66" t="s">
        <v>42</v>
      </c>
      <c r="B1" s="366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67" t="s">
        <v>42</v>
      </c>
      <c r="B1" s="367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6" t="s">
        <v>42</v>
      </c>
      <c r="B1" s="366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93"/>
  <sheetViews>
    <sheetView showGridLines="0" tabSelected="1" topLeftCell="A59" zoomScale="73" zoomScaleNormal="73" workbookViewId="0">
      <selection activeCell="B85" sqref="B85:V85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371"/>
      <c r="G2" s="371"/>
      <c r="H2" s="371"/>
      <c r="I2" s="371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368" t="s">
        <v>50</v>
      </c>
      <c r="C9" s="369"/>
      <c r="D9" s="369"/>
      <c r="E9" s="369"/>
      <c r="F9" s="369"/>
      <c r="G9" s="369"/>
      <c r="H9" s="369"/>
      <c r="I9" s="369"/>
      <c r="J9" s="370"/>
      <c r="K9" s="368" t="s">
        <v>53</v>
      </c>
      <c r="L9" s="369"/>
      <c r="M9" s="369"/>
      <c r="N9" s="369"/>
      <c r="O9" s="369"/>
      <c r="P9" s="369"/>
      <c r="Q9" s="370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1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1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1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1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1" x14ac:dyDescent="0.2">
      <c r="C21" s="239">
        <v>30</v>
      </c>
      <c r="D21" s="239">
        <v>30</v>
      </c>
      <c r="N21" s="227"/>
      <c r="O21" s="227"/>
    </row>
    <row r="22" spans="1:21" ht="13.5" thickBot="1" x14ac:dyDescent="0.25"/>
    <row r="23" spans="1:21" s="351" customFormat="1" ht="13.5" thickBot="1" x14ac:dyDescent="0.25">
      <c r="A23" s="249" t="s">
        <v>63</v>
      </c>
      <c r="B23" s="368" t="s">
        <v>50</v>
      </c>
      <c r="C23" s="369"/>
      <c r="D23" s="369"/>
      <c r="E23" s="369"/>
      <c r="F23" s="369"/>
      <c r="G23" s="369"/>
      <c r="H23" s="369"/>
      <c r="I23" s="369"/>
      <c r="J23" s="370"/>
      <c r="K23" s="368" t="s">
        <v>53</v>
      </c>
      <c r="L23" s="369"/>
      <c r="M23" s="369"/>
      <c r="N23" s="369"/>
      <c r="O23" s="369"/>
      <c r="P23" s="369"/>
      <c r="Q23" s="370"/>
      <c r="R23" s="297" t="s">
        <v>55</v>
      </c>
    </row>
    <row r="24" spans="1:21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</row>
    <row r="25" spans="1:21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</row>
    <row r="26" spans="1:21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</row>
    <row r="27" spans="1:21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</row>
    <row r="28" spans="1:21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</row>
    <row r="29" spans="1:21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</row>
    <row r="30" spans="1:21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</row>
    <row r="31" spans="1:21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</row>
    <row r="32" spans="1:21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</row>
    <row r="33" spans="1:21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</row>
    <row r="34" spans="1:21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</row>
    <row r="35" spans="1:21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1" ht="13.5" thickBot="1" x14ac:dyDescent="0.25"/>
    <row r="37" spans="1:21" s="352" customFormat="1" ht="13.5" thickBot="1" x14ac:dyDescent="0.25">
      <c r="A37" s="249" t="s">
        <v>64</v>
      </c>
      <c r="B37" s="368" t="s">
        <v>50</v>
      </c>
      <c r="C37" s="369"/>
      <c r="D37" s="369"/>
      <c r="E37" s="369"/>
      <c r="F37" s="369"/>
      <c r="G37" s="369"/>
      <c r="H37" s="369"/>
      <c r="I37" s="369"/>
      <c r="J37" s="370"/>
      <c r="K37" s="368" t="s">
        <v>53</v>
      </c>
      <c r="L37" s="369"/>
      <c r="M37" s="369"/>
      <c r="N37" s="369"/>
      <c r="O37" s="369"/>
      <c r="P37" s="369"/>
      <c r="Q37" s="370"/>
      <c r="R37" s="297" t="s">
        <v>55</v>
      </c>
    </row>
    <row r="38" spans="1:21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</row>
    <row r="39" spans="1:21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</row>
    <row r="40" spans="1:21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</row>
    <row r="41" spans="1:21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</row>
    <row r="42" spans="1:21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</row>
    <row r="43" spans="1:21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</row>
    <row r="44" spans="1:21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</row>
    <row r="45" spans="1:21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</row>
    <row r="46" spans="1:21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</row>
    <row r="47" spans="1:21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</row>
    <row r="48" spans="1:21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</row>
    <row r="49" spans="1:25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5" x14ac:dyDescent="0.2">
      <c r="E50" s="239">
        <v>37</v>
      </c>
      <c r="F50" s="239">
        <v>37</v>
      </c>
      <c r="I50" s="239" t="s">
        <v>66</v>
      </c>
    </row>
    <row r="51" spans="1:25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</row>
    <row r="52" spans="1:25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</row>
    <row r="53" spans="1:25" s="354" customFormat="1" ht="13.5" thickBot="1" x14ac:dyDescent="0.25">
      <c r="A53" s="249" t="s">
        <v>67</v>
      </c>
      <c r="B53" s="368" t="s">
        <v>50</v>
      </c>
      <c r="C53" s="369"/>
      <c r="D53" s="369"/>
      <c r="E53" s="369"/>
      <c r="F53" s="369"/>
      <c r="G53" s="369"/>
      <c r="H53" s="369"/>
      <c r="I53" s="369"/>
      <c r="J53" s="369"/>
      <c r="K53" s="369"/>
      <c r="L53" s="370"/>
      <c r="M53" s="368" t="s">
        <v>53</v>
      </c>
      <c r="N53" s="369"/>
      <c r="O53" s="369"/>
      <c r="P53" s="369"/>
      <c r="Q53" s="369"/>
      <c r="R53" s="369"/>
      <c r="S53" s="370"/>
      <c r="T53" s="297" t="s">
        <v>55</v>
      </c>
      <c r="X53" s="354" t="s">
        <v>54</v>
      </c>
      <c r="Y53" s="354" t="s">
        <v>70</v>
      </c>
    </row>
    <row r="54" spans="1:25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</row>
    <row r="55" spans="1:25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</row>
    <row r="56" spans="1:25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</row>
    <row r="57" spans="1:25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</row>
    <row r="58" spans="1:25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</row>
    <row r="59" spans="1:25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</row>
    <row r="60" spans="1:25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</row>
    <row r="61" spans="1:25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</row>
    <row r="62" spans="1:25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</row>
    <row r="63" spans="1:25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</row>
    <row r="64" spans="1:25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</row>
    <row r="66" spans="1:25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</row>
    <row r="67" spans="1:25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5" ht="13.5" thickBot="1" x14ac:dyDescent="0.25">
      <c r="A68" s="249" t="s">
        <v>72</v>
      </c>
      <c r="B68" s="368" t="s">
        <v>50</v>
      </c>
      <c r="C68" s="369"/>
      <c r="D68" s="369"/>
      <c r="E68" s="369"/>
      <c r="F68" s="369"/>
      <c r="G68" s="369"/>
      <c r="H68" s="369"/>
      <c r="I68" s="369"/>
      <c r="J68" s="369"/>
      <c r="K68" s="369"/>
      <c r="L68" s="370"/>
      <c r="M68" s="368" t="s">
        <v>53</v>
      </c>
      <c r="N68" s="369"/>
      <c r="O68" s="369"/>
      <c r="P68" s="369"/>
      <c r="Q68" s="369"/>
      <c r="R68" s="369"/>
      <c r="S68" s="369"/>
      <c r="T68" s="369"/>
      <c r="U68" s="370"/>
      <c r="V68" s="297" t="s">
        <v>55</v>
      </c>
      <c r="W68" s="355"/>
      <c r="X68" s="355"/>
      <c r="Y68" s="355"/>
    </row>
    <row r="69" spans="1:25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5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5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5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5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5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5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5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5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5" x14ac:dyDescent="0.2">
      <c r="A78" s="291" t="s">
        <v>28</v>
      </c>
      <c r="B78" s="244">
        <v>43.5</v>
      </c>
      <c r="C78" s="242">
        <v>42.5</v>
      </c>
      <c r="D78" s="242">
        <v>42.5</v>
      </c>
      <c r="E78" s="242">
        <v>41.5</v>
      </c>
      <c r="F78" s="242">
        <v>41.5</v>
      </c>
      <c r="G78" s="242">
        <v>42</v>
      </c>
      <c r="H78" s="242">
        <v>41</v>
      </c>
      <c r="I78" s="242">
        <v>41</v>
      </c>
      <c r="J78" s="242">
        <v>40.5</v>
      </c>
      <c r="K78" s="242">
        <v>40.5</v>
      </c>
      <c r="L78" s="245">
        <v>40.5</v>
      </c>
      <c r="M78" s="244">
        <v>44.5</v>
      </c>
      <c r="N78" s="242">
        <v>44</v>
      </c>
      <c r="O78" s="242">
        <v>44</v>
      </c>
      <c r="P78" s="242">
        <v>42.5</v>
      </c>
      <c r="Q78" s="242">
        <v>42.5</v>
      </c>
      <c r="R78" s="242">
        <v>41.5</v>
      </c>
      <c r="S78" s="242">
        <v>41.5</v>
      </c>
      <c r="T78" s="242">
        <v>40.5</v>
      </c>
      <c r="U78" s="242">
        <v>40</v>
      </c>
      <c r="V78" s="235"/>
      <c r="W78" s="227" t="s">
        <v>57</v>
      </c>
      <c r="X78" s="227">
        <v>40.200000000000003</v>
      </c>
      <c r="Y78" s="227"/>
    </row>
    <row r="79" spans="1:25" ht="13.5" thickBot="1" x14ac:dyDescent="0.25">
      <c r="A79" s="292" t="s">
        <v>26</v>
      </c>
      <c r="B79" s="246">
        <f>B78-B63</f>
        <v>1.5</v>
      </c>
      <c r="C79" s="243">
        <f t="shared" ref="C79:L79" si="36">C78-C63</f>
        <v>1.5</v>
      </c>
      <c r="D79" s="243">
        <f t="shared" si="36"/>
        <v>1.5</v>
      </c>
      <c r="E79" s="243">
        <f t="shared" si="36"/>
        <v>1.5</v>
      </c>
      <c r="F79" s="243">
        <f t="shared" si="36"/>
        <v>1.5</v>
      </c>
      <c r="G79" s="243">
        <f t="shared" si="36"/>
        <v>2</v>
      </c>
      <c r="H79" s="243">
        <f t="shared" si="36"/>
        <v>2</v>
      </c>
      <c r="I79" s="243">
        <f t="shared" si="36"/>
        <v>2</v>
      </c>
      <c r="J79" s="243">
        <f t="shared" si="36"/>
        <v>2</v>
      </c>
      <c r="K79" s="243">
        <f t="shared" si="36"/>
        <v>2</v>
      </c>
      <c r="L79" s="247">
        <f t="shared" si="36"/>
        <v>2.5</v>
      </c>
      <c r="M79" s="246">
        <f>M78-M66</f>
        <v>2</v>
      </c>
      <c r="N79" s="243">
        <f t="shared" ref="N79:T79" si="37">N78-N66</f>
        <v>2</v>
      </c>
      <c r="O79" s="243">
        <f t="shared" si="37"/>
        <v>2</v>
      </c>
      <c r="P79" s="243">
        <f t="shared" si="37"/>
        <v>1.5</v>
      </c>
      <c r="Q79" s="243">
        <f t="shared" si="37"/>
        <v>1.5</v>
      </c>
      <c r="R79" s="243">
        <f t="shared" si="37"/>
        <v>1.5</v>
      </c>
      <c r="S79" s="243">
        <f t="shared" si="37"/>
        <v>1.5</v>
      </c>
      <c r="T79" s="243">
        <f t="shared" si="37"/>
        <v>1.5</v>
      </c>
      <c r="U79" s="243">
        <f>U78-T66</f>
        <v>1</v>
      </c>
      <c r="V79" s="236"/>
      <c r="W79" s="227" t="s">
        <v>26</v>
      </c>
      <c r="X79" s="227">
        <f>X78-V63</f>
        <v>3.1000000000000014</v>
      </c>
      <c r="Y79" s="227"/>
    </row>
    <row r="80" spans="1:25" x14ac:dyDescent="0.2">
      <c r="B80" s="239">
        <v>43.5</v>
      </c>
      <c r="C80" s="239">
        <v>42.5</v>
      </c>
      <c r="D80" s="239">
        <v>42.5</v>
      </c>
      <c r="E80" s="239">
        <v>41.5</v>
      </c>
      <c r="F80" s="239">
        <v>41.5</v>
      </c>
      <c r="G80" s="239">
        <v>42</v>
      </c>
      <c r="J80" s="239">
        <v>40.5</v>
      </c>
      <c r="K80" s="239">
        <v>40.5</v>
      </c>
      <c r="M80" s="239">
        <v>44.5</v>
      </c>
      <c r="N80" s="239">
        <v>44</v>
      </c>
      <c r="O80" s="239">
        <v>44</v>
      </c>
      <c r="P80" s="239">
        <v>42.5</v>
      </c>
      <c r="Q80" s="239">
        <v>42.5</v>
      </c>
      <c r="R80" s="239">
        <v>41.5</v>
      </c>
      <c r="S80" s="239">
        <v>41.5</v>
      </c>
      <c r="T80" s="239">
        <v>40.5</v>
      </c>
      <c r="U80" s="239">
        <v>40</v>
      </c>
    </row>
    <row r="81" spans="1:25" ht="13.5" thickBot="1" x14ac:dyDescent="0.25"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N81" s="359"/>
      <c r="O81" s="359"/>
      <c r="P81" s="359"/>
      <c r="Q81" s="359"/>
      <c r="R81" s="359"/>
      <c r="S81" s="359"/>
      <c r="T81" s="359"/>
      <c r="U81" s="359"/>
    </row>
    <row r="82" spans="1:25" s="361" customFormat="1" ht="13.5" thickBot="1" x14ac:dyDescent="0.25">
      <c r="A82" s="249" t="s">
        <v>72</v>
      </c>
      <c r="B82" s="368" t="s">
        <v>50</v>
      </c>
      <c r="C82" s="369"/>
      <c r="D82" s="369"/>
      <c r="E82" s="369"/>
      <c r="F82" s="369"/>
      <c r="G82" s="369"/>
      <c r="H82" s="369"/>
      <c r="I82" s="369"/>
      <c r="J82" s="369"/>
      <c r="K82" s="369"/>
      <c r="L82" s="370"/>
      <c r="M82" s="368" t="s">
        <v>53</v>
      </c>
      <c r="N82" s="369"/>
      <c r="O82" s="369"/>
      <c r="P82" s="369"/>
      <c r="Q82" s="369"/>
      <c r="R82" s="369"/>
      <c r="S82" s="369"/>
      <c r="T82" s="369"/>
      <c r="U82" s="370"/>
      <c r="V82" s="297" t="s">
        <v>55</v>
      </c>
    </row>
    <row r="83" spans="1:25" s="361" customFormat="1" x14ac:dyDescent="0.2">
      <c r="A83" s="250" t="s">
        <v>54</v>
      </c>
      <c r="B83" s="330">
        <v>1</v>
      </c>
      <c r="C83" s="253">
        <v>2</v>
      </c>
      <c r="D83" s="253">
        <v>3</v>
      </c>
      <c r="E83" s="253">
        <v>4</v>
      </c>
      <c r="F83" s="253">
        <v>5</v>
      </c>
      <c r="G83" s="253">
        <v>6</v>
      </c>
      <c r="H83" s="253">
        <v>7</v>
      </c>
      <c r="I83" s="253">
        <v>8</v>
      </c>
      <c r="J83" s="253">
        <v>9</v>
      </c>
      <c r="K83" s="253">
        <v>10</v>
      </c>
      <c r="L83" s="331">
        <v>11</v>
      </c>
      <c r="M83" s="251">
        <v>1</v>
      </c>
      <c r="N83" s="252">
        <v>2</v>
      </c>
      <c r="O83" s="252">
        <v>3</v>
      </c>
      <c r="P83" s="252">
        <v>4</v>
      </c>
      <c r="Q83" s="252">
        <v>5</v>
      </c>
      <c r="R83" s="252">
        <v>6</v>
      </c>
      <c r="S83" s="252">
        <v>7</v>
      </c>
      <c r="T83" s="252">
        <v>8</v>
      </c>
      <c r="U83" s="252">
        <v>9</v>
      </c>
      <c r="V83" s="296"/>
    </row>
    <row r="84" spans="1:25" s="361" customFormat="1" x14ac:dyDescent="0.2">
      <c r="A84" s="250" t="s">
        <v>2</v>
      </c>
      <c r="B84" s="254">
        <v>1</v>
      </c>
      <c r="C84" s="349">
        <v>2</v>
      </c>
      <c r="D84" s="349">
        <v>2</v>
      </c>
      <c r="E84" s="255">
        <v>3</v>
      </c>
      <c r="F84" s="255">
        <v>3</v>
      </c>
      <c r="G84" s="255">
        <v>3</v>
      </c>
      <c r="H84" s="256">
        <v>4</v>
      </c>
      <c r="I84" s="256">
        <v>4</v>
      </c>
      <c r="J84" s="255">
        <v>5</v>
      </c>
      <c r="K84" s="255">
        <v>5</v>
      </c>
      <c r="L84" s="350">
        <v>6</v>
      </c>
      <c r="M84" s="254">
        <v>1</v>
      </c>
      <c r="N84" s="349">
        <v>2</v>
      </c>
      <c r="O84" s="349">
        <v>2</v>
      </c>
      <c r="P84" s="255">
        <v>3</v>
      </c>
      <c r="Q84" s="255">
        <v>3</v>
      </c>
      <c r="R84" s="256">
        <v>4</v>
      </c>
      <c r="S84" s="256">
        <v>4</v>
      </c>
      <c r="T84" s="255">
        <v>5</v>
      </c>
      <c r="U84" s="255">
        <v>6</v>
      </c>
      <c r="V84" s="226" t="s">
        <v>0</v>
      </c>
    </row>
    <row r="85" spans="1:25" s="361" customFormat="1" x14ac:dyDescent="0.2">
      <c r="A85" s="257" t="s">
        <v>3</v>
      </c>
      <c r="B85" s="258">
        <v>720</v>
      </c>
      <c r="C85" s="259">
        <v>720</v>
      </c>
      <c r="D85" s="259">
        <v>720</v>
      </c>
      <c r="E85" s="259">
        <v>720</v>
      </c>
      <c r="F85" s="259">
        <v>720</v>
      </c>
      <c r="G85" s="259">
        <v>720</v>
      </c>
      <c r="H85" s="259">
        <v>720</v>
      </c>
      <c r="I85" s="259">
        <v>720</v>
      </c>
      <c r="J85" s="259">
        <v>720</v>
      </c>
      <c r="K85" s="259">
        <v>720</v>
      </c>
      <c r="L85" s="260">
        <v>720</v>
      </c>
      <c r="M85" s="258">
        <v>720</v>
      </c>
      <c r="N85" s="259">
        <v>720</v>
      </c>
      <c r="O85" s="259">
        <v>720</v>
      </c>
      <c r="P85" s="259">
        <v>720</v>
      </c>
      <c r="Q85" s="259">
        <v>720</v>
      </c>
      <c r="R85" s="259">
        <v>720</v>
      </c>
      <c r="S85" s="259">
        <v>720</v>
      </c>
      <c r="T85" s="259">
        <v>720</v>
      </c>
      <c r="U85" s="259">
        <v>720</v>
      </c>
      <c r="V85" s="261">
        <v>720</v>
      </c>
    </row>
    <row r="86" spans="1:25" s="361" customFormat="1" x14ac:dyDescent="0.2">
      <c r="A86" s="262" t="s">
        <v>6</v>
      </c>
      <c r="B86" s="263">
        <v>728.88888888888891</v>
      </c>
      <c r="C86" s="264">
        <v>723.86363636363637</v>
      </c>
      <c r="D86" s="264">
        <v>729.79591836734699</v>
      </c>
      <c r="E86" s="264">
        <v>728.66666666666663</v>
      </c>
      <c r="F86" s="264">
        <v>763.61702127659578</v>
      </c>
      <c r="G86" s="264">
        <v>748.33333333333337</v>
      </c>
      <c r="H86" s="264">
        <v>754.3478260869565</v>
      </c>
      <c r="I86" s="264">
        <v>748.08510638297878</v>
      </c>
      <c r="J86" s="264">
        <v>796.84210526315792</v>
      </c>
      <c r="K86" s="264">
        <v>784</v>
      </c>
      <c r="L86" s="265">
        <v>806.08695652173913</v>
      </c>
      <c r="M86" s="263">
        <v>696.75675675675677</v>
      </c>
      <c r="N86" s="264">
        <v>716.28571428571433</v>
      </c>
      <c r="O86" s="264">
        <v>706.73469387755097</v>
      </c>
      <c r="P86" s="264">
        <v>731.62162162162167</v>
      </c>
      <c r="Q86" s="264">
        <v>722.9545454545455</v>
      </c>
      <c r="R86" s="264">
        <v>718.04878048780483</v>
      </c>
      <c r="S86" s="264">
        <v>719.7560975609756</v>
      </c>
      <c r="T86" s="264">
        <v>735.96491228070181</v>
      </c>
      <c r="U86" s="264"/>
      <c r="V86" s="266">
        <v>738.5679012345679</v>
      </c>
    </row>
    <row r="87" spans="1:25" s="361" customFormat="1" x14ac:dyDescent="0.2">
      <c r="A87" s="250" t="s">
        <v>7</v>
      </c>
      <c r="B87" s="267">
        <v>100</v>
      </c>
      <c r="C87" s="268">
        <v>97.727272727272734</v>
      </c>
      <c r="D87" s="268">
        <v>95.91836734693878</v>
      </c>
      <c r="E87" s="268">
        <v>100</v>
      </c>
      <c r="F87" s="268">
        <v>100</v>
      </c>
      <c r="G87" s="268">
        <v>100</v>
      </c>
      <c r="H87" s="268">
        <v>95.652173913043484</v>
      </c>
      <c r="I87" s="268">
        <v>100</v>
      </c>
      <c r="J87" s="268">
        <v>97.368421052631575</v>
      </c>
      <c r="K87" s="268">
        <v>95</v>
      </c>
      <c r="L87" s="269">
        <v>95.652173913043484</v>
      </c>
      <c r="M87" s="267">
        <v>100</v>
      </c>
      <c r="N87" s="268">
        <v>94.285714285714292</v>
      </c>
      <c r="O87" s="268">
        <v>100</v>
      </c>
      <c r="P87" s="268">
        <v>97.297297297297291</v>
      </c>
      <c r="Q87" s="268">
        <v>100</v>
      </c>
      <c r="R87" s="268">
        <v>95.121951219512198</v>
      </c>
      <c r="S87" s="268">
        <v>97.560975609756099</v>
      </c>
      <c r="T87" s="268">
        <v>100</v>
      </c>
      <c r="U87" s="268"/>
      <c r="V87" s="270">
        <v>93.580246913580254</v>
      </c>
      <c r="X87" s="227"/>
      <c r="Y87" s="227"/>
    </row>
    <row r="88" spans="1:25" s="361" customFormat="1" x14ac:dyDescent="0.2">
      <c r="A88" s="250" t="s">
        <v>8</v>
      </c>
      <c r="B88" s="271">
        <v>4.5706293751722644E-2</v>
      </c>
      <c r="C88" s="272">
        <v>4.3508599529114358E-2</v>
      </c>
      <c r="D88" s="272">
        <v>5.4493620495562452E-2</v>
      </c>
      <c r="E88" s="272">
        <v>3.5268683014449007E-2</v>
      </c>
      <c r="F88" s="272">
        <v>4.291974257780868E-2</v>
      </c>
      <c r="G88" s="272">
        <v>4.9115738402444223E-2</v>
      </c>
      <c r="H88" s="272">
        <v>4.7849031885919012E-2</v>
      </c>
      <c r="I88" s="272">
        <v>4.2864517976018104E-2</v>
      </c>
      <c r="J88" s="272">
        <v>4.7053523278649464E-2</v>
      </c>
      <c r="K88" s="272">
        <v>5.1638475714278473E-2</v>
      </c>
      <c r="L88" s="273">
        <v>4.4011094150648369E-2</v>
      </c>
      <c r="M88" s="271">
        <v>4.8130573682688242E-2</v>
      </c>
      <c r="N88" s="272">
        <v>4.527982394165897E-2</v>
      </c>
      <c r="O88" s="272">
        <v>3.0839987409352562E-2</v>
      </c>
      <c r="P88" s="272">
        <v>4.5997436028882399E-2</v>
      </c>
      <c r="Q88" s="272">
        <v>3.9847743000502922E-2</v>
      </c>
      <c r="R88" s="272">
        <v>4.0831573641886186E-2</v>
      </c>
      <c r="S88" s="272">
        <v>3.9831068125829698E-2</v>
      </c>
      <c r="T88" s="272">
        <v>4.0231712895904014E-2</v>
      </c>
      <c r="U88" s="272"/>
      <c r="V88" s="274">
        <v>5.6964209573697563E-2</v>
      </c>
      <c r="X88" s="227"/>
      <c r="Y88" s="227"/>
    </row>
    <row r="89" spans="1:25" s="361" customFormat="1" x14ac:dyDescent="0.2">
      <c r="A89" s="262" t="s">
        <v>1</v>
      </c>
      <c r="B89" s="275">
        <f>B86/B85*100-100</f>
        <v>1.2345679012345698</v>
      </c>
      <c r="C89" s="276">
        <f t="shared" ref="C89:E89" si="38">C86/C85*100-100</f>
        <v>0.536616161616152</v>
      </c>
      <c r="D89" s="276">
        <f t="shared" si="38"/>
        <v>1.3605442176870781</v>
      </c>
      <c r="E89" s="276">
        <f t="shared" si="38"/>
        <v>1.2037037037037095</v>
      </c>
      <c r="F89" s="276">
        <f>F86/F85*100-100</f>
        <v>6.05791962174942</v>
      </c>
      <c r="G89" s="276">
        <f t="shared" ref="G89:L89" si="39">G86/G85*100-100</f>
        <v>3.9351851851851904</v>
      </c>
      <c r="H89" s="276">
        <f t="shared" si="39"/>
        <v>4.7705314009661777</v>
      </c>
      <c r="I89" s="276">
        <f t="shared" si="39"/>
        <v>3.9007092198581717</v>
      </c>
      <c r="J89" s="276">
        <f t="shared" si="39"/>
        <v>10.672514619883032</v>
      </c>
      <c r="K89" s="276">
        <f t="shared" si="39"/>
        <v>8.8888888888888857</v>
      </c>
      <c r="L89" s="277">
        <f t="shared" si="39"/>
        <v>11.956521739130437</v>
      </c>
      <c r="M89" s="275">
        <f>M86/M85*100-100</f>
        <v>-3.2282282282282182</v>
      </c>
      <c r="N89" s="276">
        <f t="shared" ref="N89:V89" si="40">N86/N85*100-100</f>
        <v>-0.51587301587301226</v>
      </c>
      <c r="O89" s="276">
        <f t="shared" si="40"/>
        <v>-1.8424036281179212</v>
      </c>
      <c r="P89" s="276">
        <f t="shared" si="40"/>
        <v>1.6141141141141162</v>
      </c>
      <c r="Q89" s="276">
        <f t="shared" si="40"/>
        <v>0.41035353535355057</v>
      </c>
      <c r="R89" s="276">
        <f t="shared" si="40"/>
        <v>-0.27100271002710485</v>
      </c>
      <c r="S89" s="276">
        <f t="shared" si="40"/>
        <v>-3.3875338753389883E-2</v>
      </c>
      <c r="T89" s="276">
        <f t="shared" si="40"/>
        <v>2.2173489278752641</v>
      </c>
      <c r="U89" s="276">
        <f t="shared" si="40"/>
        <v>-100</v>
      </c>
      <c r="V89" s="278">
        <f t="shared" si="40"/>
        <v>2.5788751714677574</v>
      </c>
      <c r="X89" s="227"/>
      <c r="Y89" s="227"/>
    </row>
    <row r="90" spans="1:25" s="361" customFormat="1" ht="13.5" thickBot="1" x14ac:dyDescent="0.25">
      <c r="A90" s="279" t="s">
        <v>27</v>
      </c>
      <c r="B90" s="280">
        <f>B86-B72</f>
        <v>106.09819121447026</v>
      </c>
      <c r="C90" s="281">
        <f t="shared" ref="C90:V90" si="41">C86-C72</f>
        <v>87.785204991087312</v>
      </c>
      <c r="D90" s="281">
        <f t="shared" si="41"/>
        <v>98.195918367346962</v>
      </c>
      <c r="E90" s="281">
        <f t="shared" si="41"/>
        <v>82.303030303030255</v>
      </c>
      <c r="F90" s="281">
        <f t="shared" si="41"/>
        <v>107.57928542753916</v>
      </c>
      <c r="G90" s="281">
        <f t="shared" si="41"/>
        <v>111.54088050314465</v>
      </c>
      <c r="H90" s="281">
        <f t="shared" si="41"/>
        <v>89.249786871270203</v>
      </c>
      <c r="I90" s="281">
        <f t="shared" si="41"/>
        <v>88.085106382978779</v>
      </c>
      <c r="J90" s="281">
        <f t="shared" si="41"/>
        <v>119.91902834008101</v>
      </c>
      <c r="K90" s="281">
        <f t="shared" si="41"/>
        <v>97.269230769230717</v>
      </c>
      <c r="L90" s="282">
        <f t="shared" si="41"/>
        <v>92.450592885375499</v>
      </c>
      <c r="M90" s="280">
        <f t="shared" si="41"/>
        <v>106.30221130221128</v>
      </c>
      <c r="N90" s="281">
        <f t="shared" si="41"/>
        <v>111.59183673469397</v>
      </c>
      <c r="O90" s="281">
        <f t="shared" si="41"/>
        <v>109.44302721088434</v>
      </c>
      <c r="P90" s="281">
        <f t="shared" si="41"/>
        <v>100.40210942649969</v>
      </c>
      <c r="Q90" s="281">
        <f t="shared" si="41"/>
        <v>93.454545454545496</v>
      </c>
      <c r="R90" s="281">
        <f t="shared" si="41"/>
        <v>70.965447154471462</v>
      </c>
      <c r="S90" s="281">
        <f t="shared" si="41"/>
        <v>64.224182667358605</v>
      </c>
      <c r="T90" s="281">
        <f t="shared" si="41"/>
        <v>58.237639553429062</v>
      </c>
      <c r="U90" s="281">
        <f t="shared" si="41"/>
        <v>-720</v>
      </c>
      <c r="V90" s="283">
        <f t="shared" si="41"/>
        <v>91.357901234567862</v>
      </c>
      <c r="X90" s="227"/>
      <c r="Y90" s="227"/>
    </row>
    <row r="91" spans="1:25" s="361" customFormat="1" x14ac:dyDescent="0.2">
      <c r="A91" s="284" t="s">
        <v>51</v>
      </c>
      <c r="B91" s="285"/>
      <c r="C91" s="286"/>
      <c r="D91" s="286"/>
      <c r="E91" s="286"/>
      <c r="F91" s="286"/>
      <c r="G91" s="286"/>
      <c r="H91" s="286"/>
      <c r="I91" s="286"/>
      <c r="J91" s="286"/>
      <c r="K91" s="286"/>
      <c r="L91" s="287"/>
      <c r="M91" s="285"/>
      <c r="N91" s="286"/>
      <c r="O91" s="286"/>
      <c r="P91" s="286"/>
      <c r="Q91" s="286"/>
      <c r="R91" s="286"/>
      <c r="S91" s="286"/>
      <c r="T91" s="286"/>
      <c r="U91" s="286"/>
      <c r="V91" s="288">
        <f>SUM(B91:U91)</f>
        <v>0</v>
      </c>
      <c r="W91" s="227" t="s">
        <v>56</v>
      </c>
      <c r="X91" s="289">
        <f>V77-V91</f>
        <v>12336</v>
      </c>
      <c r="Y91" s="290">
        <f>X91/V77</f>
        <v>1</v>
      </c>
    </row>
    <row r="92" spans="1:25" s="361" customFormat="1" x14ac:dyDescent="0.2">
      <c r="A92" s="291" t="s">
        <v>28</v>
      </c>
      <c r="B92" s="244"/>
      <c r="C92" s="242"/>
      <c r="D92" s="242"/>
      <c r="E92" s="242"/>
      <c r="F92" s="242"/>
      <c r="G92" s="242"/>
      <c r="H92" s="242"/>
      <c r="I92" s="242"/>
      <c r="J92" s="242"/>
      <c r="K92" s="242"/>
      <c r="L92" s="245"/>
      <c r="M92" s="244"/>
      <c r="N92" s="242"/>
      <c r="O92" s="242"/>
      <c r="P92" s="242"/>
      <c r="Q92" s="242"/>
      <c r="R92" s="242"/>
      <c r="S92" s="242"/>
      <c r="T92" s="242"/>
      <c r="U92" s="242"/>
      <c r="V92" s="235"/>
      <c r="W92" s="227" t="s">
        <v>57</v>
      </c>
      <c r="X92" s="227"/>
      <c r="Y92" s="227"/>
    </row>
    <row r="93" spans="1:25" s="361" customFormat="1" ht="13.5" thickBot="1" x14ac:dyDescent="0.25">
      <c r="A93" s="292" t="s">
        <v>26</v>
      </c>
      <c r="B93" s="246">
        <f>B92-B78</f>
        <v>-43.5</v>
      </c>
      <c r="C93" s="243">
        <f t="shared" ref="C93:U93" si="42">C92-C78</f>
        <v>-42.5</v>
      </c>
      <c r="D93" s="243">
        <f t="shared" si="42"/>
        <v>-42.5</v>
      </c>
      <c r="E93" s="243">
        <f t="shared" si="42"/>
        <v>-41.5</v>
      </c>
      <c r="F93" s="243">
        <f t="shared" si="42"/>
        <v>-41.5</v>
      </c>
      <c r="G93" s="243">
        <f t="shared" si="42"/>
        <v>-42</v>
      </c>
      <c r="H93" s="243">
        <f t="shared" si="42"/>
        <v>-41</v>
      </c>
      <c r="I93" s="243">
        <f t="shared" si="42"/>
        <v>-41</v>
      </c>
      <c r="J93" s="243">
        <f t="shared" si="42"/>
        <v>-40.5</v>
      </c>
      <c r="K93" s="243">
        <f t="shared" si="42"/>
        <v>-40.5</v>
      </c>
      <c r="L93" s="247">
        <f t="shared" si="42"/>
        <v>-40.5</v>
      </c>
      <c r="M93" s="246">
        <f t="shared" si="42"/>
        <v>-44.5</v>
      </c>
      <c r="N93" s="243">
        <f t="shared" si="42"/>
        <v>-44</v>
      </c>
      <c r="O93" s="243">
        <f t="shared" si="42"/>
        <v>-44</v>
      </c>
      <c r="P93" s="243">
        <f t="shared" si="42"/>
        <v>-42.5</v>
      </c>
      <c r="Q93" s="243">
        <f t="shared" si="42"/>
        <v>-42.5</v>
      </c>
      <c r="R93" s="243">
        <f t="shared" si="42"/>
        <v>-41.5</v>
      </c>
      <c r="S93" s="243">
        <f t="shared" si="42"/>
        <v>-41.5</v>
      </c>
      <c r="T93" s="243">
        <f t="shared" si="42"/>
        <v>-40.5</v>
      </c>
      <c r="U93" s="243">
        <f t="shared" si="42"/>
        <v>-40</v>
      </c>
      <c r="V93" s="236"/>
      <c r="W93" s="227" t="s">
        <v>26</v>
      </c>
      <c r="X93" s="362">
        <f>X92-X78</f>
        <v>-40.200000000000003</v>
      </c>
      <c r="Y93" s="227"/>
    </row>
  </sheetData>
  <mergeCells count="13">
    <mergeCell ref="B37:J37"/>
    <mergeCell ref="K37:Q37"/>
    <mergeCell ref="M68:U68"/>
    <mergeCell ref="F2:I2"/>
    <mergeCell ref="B9:J9"/>
    <mergeCell ref="K9:Q9"/>
    <mergeCell ref="B23:J23"/>
    <mergeCell ref="K23:Q23"/>
    <mergeCell ref="B82:L82"/>
    <mergeCell ref="M82:U82"/>
    <mergeCell ref="B68:L68"/>
    <mergeCell ref="M53:S53"/>
    <mergeCell ref="B53:L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2018-07-16T23:48:49Z</cp:lastPrinted>
  <dcterms:created xsi:type="dcterms:W3CDTF">1996-11-27T10:00:04Z</dcterms:created>
  <dcterms:modified xsi:type="dcterms:W3CDTF">2021-05-28T18:54:02Z</dcterms:modified>
</cp:coreProperties>
</file>