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6625FAC8-EBAF-41F8-B1C6-73F5796B33EF}" xr6:coauthVersionLast="36" xr6:coauthVersionMax="36" xr10:uidLastSave="{00000000-0000-0000-0000-000000000000}"/>
  <bookViews>
    <workbookView xWindow="0" yWindow="0" windowWidth="20490" windowHeight="7545" tabRatio="745" firstSheet="57" activeTab="63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SEM 44" sheetId="52" r:id="rId44"/>
    <sheet name="SEM 45" sheetId="54" r:id="rId45"/>
    <sheet name="SEM 46" sheetId="55" r:id="rId46"/>
    <sheet name="SEM 47" sheetId="56" r:id="rId47"/>
    <sheet name="SEM 48" sheetId="57" r:id="rId48"/>
    <sheet name="SEM 49" sheetId="58" r:id="rId49"/>
    <sheet name="SEM 50" sheetId="59" r:id="rId50"/>
    <sheet name="SEM 51" sheetId="60" r:id="rId51"/>
    <sheet name="SEM 52" sheetId="61" r:id="rId52"/>
    <sheet name="SEM 53" sheetId="62" r:id="rId53"/>
    <sheet name="SEM 54" sheetId="63" r:id="rId54"/>
    <sheet name="SEM 55" sheetId="64" r:id="rId55"/>
    <sheet name="SEM 56" sheetId="65" r:id="rId56"/>
    <sheet name="SEM 57" sheetId="66" r:id="rId57"/>
    <sheet name="SEM 58" sheetId="67" r:id="rId58"/>
    <sheet name="SEM 59" sheetId="68" r:id="rId59"/>
    <sheet name="SEM 60" sheetId="69" r:id="rId60"/>
    <sheet name="SEM 61" sheetId="70" r:id="rId61"/>
    <sheet name="SEM 62" sheetId="71" r:id="rId62"/>
    <sheet name="SEM 63" sheetId="72" r:id="rId63"/>
    <sheet name="IMPRIMIR" sheetId="2" r:id="rId64"/>
    <sheet name="Calcio_Imprimir" sheetId="40" r:id="rId65"/>
    <sheet name="Calcio" sheetId="32" r:id="rId66"/>
    <sheet name="CARBONATO DE CALCIO" sheetId="33" r:id="rId67"/>
  </sheets>
  <definedNames>
    <definedName name="_xlnm.Print_Area" localSheetId="64">Calcio_Imprimir!$A$1:$D$14</definedName>
    <definedName name="_xlnm.Print_Area" localSheetId="66">'CARBONATO DE CALCIO'!$A$1:$D$10</definedName>
    <definedName name="_xlnm.Print_Area" localSheetId="63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  <definedName name="_xlnm.Print_Area" localSheetId="43">'SEM 44'!$A$1:$Z$70</definedName>
    <definedName name="_xlnm.Print_Area" localSheetId="44">'SEM 45'!$A$1:$Z$70</definedName>
    <definedName name="_xlnm.Print_Area" localSheetId="45">'SEM 46'!$A$1:$Z$70</definedName>
    <definedName name="_xlnm.Print_Area" localSheetId="46">'SEM 47'!$A$1:$Z$70</definedName>
    <definedName name="_xlnm.Print_Area" localSheetId="47">'SEM 48'!$A$1:$Z$70</definedName>
    <definedName name="_xlnm.Print_Area" localSheetId="48">'SEM 49'!$A$1:$Z$70</definedName>
    <definedName name="_xlnm.Print_Area" localSheetId="49">'SEM 50'!$A$1:$Z$70</definedName>
    <definedName name="_xlnm.Print_Area" localSheetId="50">'SEM 51'!$A$1:$Z$70</definedName>
    <definedName name="_xlnm.Print_Area" localSheetId="51">'SEM 52'!$A$1:$Z$70</definedName>
    <definedName name="_xlnm.Print_Area" localSheetId="52">'SEM 53'!$A$1:$Z$70</definedName>
    <definedName name="_xlnm.Print_Area" localSheetId="53">'SEM 54'!$A$1:$Z$70</definedName>
    <definedName name="_xlnm.Print_Area" localSheetId="54">'SEM 55'!$A$1:$Z$70</definedName>
    <definedName name="_xlnm.Print_Area" localSheetId="55">'SEM 56'!$A$1:$Z$70</definedName>
    <definedName name="_xlnm.Print_Area" localSheetId="56">'SEM 57'!$A$1:$Z$70</definedName>
    <definedName name="_xlnm.Print_Area" localSheetId="57">'SEM 58'!$A$1:$Z$70</definedName>
    <definedName name="_xlnm.Print_Area" localSheetId="58">'SEM 59'!$A$1:$Z$70</definedName>
    <definedName name="_xlnm.Print_Area" localSheetId="59">'SEM 60'!$A$1:$Z$70</definedName>
    <definedName name="_xlnm.Print_Area" localSheetId="60">'SEM 61'!$A$1:$Z$70</definedName>
    <definedName name="_xlnm.Print_Area" localSheetId="61">'SEM 62'!$A$1:$Z$70</definedName>
    <definedName name="_xlnm.Print_Area" localSheetId="62">'SEM 63'!$A$1:$Z$70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72" l="1"/>
  <c r="R69" i="72"/>
  <c r="Q69" i="72"/>
  <c r="P69" i="72"/>
  <c r="O69" i="72"/>
  <c r="N69" i="72"/>
  <c r="M69" i="72"/>
  <c r="L69" i="72"/>
  <c r="K69" i="72"/>
  <c r="J69" i="72"/>
  <c r="I69" i="72"/>
  <c r="H69" i="72"/>
  <c r="G69" i="72"/>
  <c r="F69" i="72"/>
  <c r="E69" i="72"/>
  <c r="D69" i="72"/>
  <c r="C69" i="72"/>
  <c r="B69" i="72"/>
  <c r="S68" i="72"/>
  <c r="R68" i="72"/>
  <c r="Q68" i="72"/>
  <c r="P68" i="72"/>
  <c r="O68" i="72"/>
  <c r="N68" i="72"/>
  <c r="M68" i="72"/>
  <c r="L68" i="72"/>
  <c r="K68" i="72"/>
  <c r="J68" i="72"/>
  <c r="I68" i="72"/>
  <c r="H68" i="72"/>
  <c r="G68" i="72"/>
  <c r="F68" i="72"/>
  <c r="E68" i="72"/>
  <c r="D68" i="72"/>
  <c r="C68" i="72"/>
  <c r="B68" i="72"/>
  <c r="T67" i="72"/>
  <c r="S65" i="72"/>
  <c r="S70" i="72" s="1"/>
  <c r="R65" i="72"/>
  <c r="R70" i="72" s="1"/>
  <c r="Q65" i="72"/>
  <c r="Q70" i="72" s="1"/>
  <c r="P65" i="72"/>
  <c r="P70" i="72" s="1"/>
  <c r="O65" i="72"/>
  <c r="O70" i="72" s="1"/>
  <c r="N65" i="72"/>
  <c r="N70" i="72" s="1"/>
  <c r="M65" i="72"/>
  <c r="M70" i="72" s="1"/>
  <c r="L65" i="72"/>
  <c r="L70" i="72" s="1"/>
  <c r="K65" i="72"/>
  <c r="K70" i="72" s="1"/>
  <c r="J65" i="72"/>
  <c r="J70" i="72" s="1"/>
  <c r="I65" i="72"/>
  <c r="I70" i="72" s="1"/>
  <c r="H65" i="72"/>
  <c r="H70" i="72" s="1"/>
  <c r="G65" i="72"/>
  <c r="G70" i="72" s="1"/>
  <c r="F65" i="72"/>
  <c r="F70" i="72" s="1"/>
  <c r="E65" i="72"/>
  <c r="E70" i="72" s="1"/>
  <c r="D65" i="72"/>
  <c r="C65" i="72"/>
  <c r="C70" i="72" s="1"/>
  <c r="B65" i="72"/>
  <c r="B70" i="72" s="1"/>
  <c r="T64" i="72"/>
  <c r="T63" i="72"/>
  <c r="T62" i="72"/>
  <c r="T61" i="72"/>
  <c r="T60" i="72"/>
  <c r="T59" i="72"/>
  <c r="T58" i="72"/>
  <c r="Q50" i="72"/>
  <c r="P50" i="72"/>
  <c r="O50" i="72"/>
  <c r="N50" i="72"/>
  <c r="M50" i="72"/>
  <c r="L50" i="72"/>
  <c r="H50" i="72"/>
  <c r="G50" i="72"/>
  <c r="F50" i="72"/>
  <c r="E50" i="72"/>
  <c r="D50" i="72"/>
  <c r="C50" i="72"/>
  <c r="B50" i="72"/>
  <c r="Q49" i="72"/>
  <c r="P49" i="72"/>
  <c r="O49" i="72"/>
  <c r="N49" i="72"/>
  <c r="M49" i="72"/>
  <c r="L49" i="72"/>
  <c r="H49" i="72"/>
  <c r="G49" i="72"/>
  <c r="F49" i="72"/>
  <c r="E49" i="72"/>
  <c r="D49" i="72"/>
  <c r="C49" i="72"/>
  <c r="B49" i="72"/>
  <c r="R48" i="72"/>
  <c r="I48" i="72"/>
  <c r="Q46" i="72"/>
  <c r="Q51" i="72" s="1"/>
  <c r="P46" i="72"/>
  <c r="P51" i="72" s="1"/>
  <c r="O46" i="72"/>
  <c r="O51" i="72" s="1"/>
  <c r="N46" i="72"/>
  <c r="N51" i="72" s="1"/>
  <c r="M46" i="72"/>
  <c r="M51" i="72" s="1"/>
  <c r="L46" i="72"/>
  <c r="L51" i="72" s="1"/>
  <c r="H46" i="72"/>
  <c r="H51" i="72" s="1"/>
  <c r="G46" i="72"/>
  <c r="G51" i="72" s="1"/>
  <c r="F46" i="72"/>
  <c r="F51" i="72" s="1"/>
  <c r="E46" i="72"/>
  <c r="E51" i="72" s="1"/>
  <c r="D46" i="72"/>
  <c r="D51" i="72" s="1"/>
  <c r="C46" i="72"/>
  <c r="C51" i="72" s="1"/>
  <c r="B46" i="72"/>
  <c r="B51" i="72" s="1"/>
  <c r="R45" i="72"/>
  <c r="I45" i="72"/>
  <c r="R44" i="72"/>
  <c r="I44" i="72"/>
  <c r="R43" i="72"/>
  <c r="I43" i="72"/>
  <c r="R42" i="72"/>
  <c r="I42" i="72"/>
  <c r="R41" i="72"/>
  <c r="I41" i="72"/>
  <c r="R40" i="72"/>
  <c r="I40" i="72"/>
  <c r="R39" i="72"/>
  <c r="I3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T27" i="72"/>
  <c r="S25" i="72"/>
  <c r="S30" i="72" s="1"/>
  <c r="R25" i="72"/>
  <c r="R30" i="72" s="1"/>
  <c r="Q25" i="72"/>
  <c r="Q30" i="72" s="1"/>
  <c r="P25" i="72"/>
  <c r="P30" i="72" s="1"/>
  <c r="O25" i="72"/>
  <c r="O30" i="72" s="1"/>
  <c r="N25" i="72"/>
  <c r="N30" i="72" s="1"/>
  <c r="M25" i="72"/>
  <c r="M30" i="72" s="1"/>
  <c r="L25" i="72"/>
  <c r="L30" i="72" s="1"/>
  <c r="K25" i="72"/>
  <c r="K30" i="72" s="1"/>
  <c r="J25" i="72"/>
  <c r="J30" i="72" s="1"/>
  <c r="I25" i="72"/>
  <c r="I30" i="72" s="1"/>
  <c r="H25" i="72"/>
  <c r="H30" i="72" s="1"/>
  <c r="G25" i="72"/>
  <c r="G30" i="72" s="1"/>
  <c r="F25" i="72"/>
  <c r="F30" i="72" s="1"/>
  <c r="E25" i="72"/>
  <c r="E30" i="72" s="1"/>
  <c r="D25" i="72"/>
  <c r="D30" i="72" s="1"/>
  <c r="C25" i="72"/>
  <c r="C30" i="72" s="1"/>
  <c r="B25" i="72"/>
  <c r="B30" i="72" s="1"/>
  <c r="T24" i="72"/>
  <c r="T23" i="72"/>
  <c r="T22" i="72"/>
  <c r="T21" i="72"/>
  <c r="T20" i="72"/>
  <c r="T19" i="72"/>
  <c r="T18" i="72"/>
  <c r="T65" i="72" l="1"/>
  <c r="T66" i="72" s="1"/>
  <c r="I46" i="72"/>
  <c r="D70" i="72"/>
  <c r="T25" i="72"/>
  <c r="R46" i="72"/>
  <c r="B7" i="33"/>
  <c r="T68" i="72" l="1"/>
  <c r="T26" i="72"/>
  <c r="U27" i="72"/>
  <c r="R49" i="72"/>
  <c r="R47" i="72"/>
  <c r="I49" i="72"/>
  <c r="I47" i="72"/>
  <c r="S68" i="71"/>
  <c r="R68" i="71"/>
  <c r="Q68" i="71"/>
  <c r="P68" i="71"/>
  <c r="O68" i="71"/>
  <c r="N68" i="71"/>
  <c r="M68" i="71"/>
  <c r="L68" i="71"/>
  <c r="K68" i="71"/>
  <c r="J68" i="71"/>
  <c r="I68" i="71"/>
  <c r="H68" i="71"/>
  <c r="G68" i="71"/>
  <c r="F68" i="71"/>
  <c r="E68" i="71"/>
  <c r="D68" i="71"/>
  <c r="C68" i="71"/>
  <c r="B68" i="71"/>
  <c r="Q49" i="71"/>
  <c r="P49" i="71"/>
  <c r="O49" i="71"/>
  <c r="N49" i="71"/>
  <c r="M49" i="71"/>
  <c r="L49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S69" i="71"/>
  <c r="R69" i="71"/>
  <c r="Q69" i="71"/>
  <c r="P69" i="71"/>
  <c r="O69" i="71"/>
  <c r="N69" i="71"/>
  <c r="M69" i="71"/>
  <c r="L69" i="71"/>
  <c r="K69" i="71"/>
  <c r="J69" i="71"/>
  <c r="I69" i="71"/>
  <c r="H69" i="71"/>
  <c r="G69" i="71"/>
  <c r="F69" i="71"/>
  <c r="E69" i="71"/>
  <c r="D69" i="71"/>
  <c r="C69" i="71"/>
  <c r="B69" i="71"/>
  <c r="T67" i="71"/>
  <c r="S65" i="71"/>
  <c r="S70" i="71" s="1"/>
  <c r="R65" i="71"/>
  <c r="R70" i="71" s="1"/>
  <c r="Q65" i="71"/>
  <c r="Q70" i="71" s="1"/>
  <c r="P65" i="71"/>
  <c r="P70" i="71" s="1"/>
  <c r="O65" i="71"/>
  <c r="O70" i="71" s="1"/>
  <c r="N65" i="71"/>
  <c r="N70" i="71" s="1"/>
  <c r="M65" i="71"/>
  <c r="M70" i="71" s="1"/>
  <c r="L65" i="71"/>
  <c r="L70" i="71" s="1"/>
  <c r="K65" i="71"/>
  <c r="K70" i="71" s="1"/>
  <c r="J65" i="71"/>
  <c r="J70" i="71" s="1"/>
  <c r="I65" i="71"/>
  <c r="I70" i="71" s="1"/>
  <c r="H65" i="71"/>
  <c r="H70" i="71" s="1"/>
  <c r="G65" i="71"/>
  <c r="G70" i="71" s="1"/>
  <c r="F65" i="71"/>
  <c r="F70" i="71" s="1"/>
  <c r="E65" i="71"/>
  <c r="E70" i="71" s="1"/>
  <c r="D65" i="71"/>
  <c r="D70" i="71" s="1"/>
  <c r="C65" i="71"/>
  <c r="C70" i="71" s="1"/>
  <c r="B65" i="71"/>
  <c r="B70" i="71" s="1"/>
  <c r="T64" i="71"/>
  <c r="T63" i="71"/>
  <c r="T62" i="71"/>
  <c r="T61" i="71"/>
  <c r="T60" i="71"/>
  <c r="T59" i="71"/>
  <c r="T58" i="71"/>
  <c r="H51" i="71"/>
  <c r="Q50" i="71"/>
  <c r="P50" i="71"/>
  <c r="O50" i="71"/>
  <c r="N50" i="71"/>
  <c r="M50" i="71"/>
  <c r="L50" i="71"/>
  <c r="H50" i="71"/>
  <c r="G50" i="71"/>
  <c r="F50" i="71"/>
  <c r="E50" i="71"/>
  <c r="D50" i="71"/>
  <c r="C50" i="71"/>
  <c r="B50" i="71"/>
  <c r="H49" i="71"/>
  <c r="G49" i="71"/>
  <c r="F49" i="71"/>
  <c r="E49" i="71"/>
  <c r="D49" i="71"/>
  <c r="C49" i="71"/>
  <c r="B49" i="71"/>
  <c r="R48" i="71"/>
  <c r="I48" i="71"/>
  <c r="Q46" i="71"/>
  <c r="Q51" i="71" s="1"/>
  <c r="P46" i="71"/>
  <c r="P51" i="71" s="1"/>
  <c r="O46" i="71"/>
  <c r="O51" i="71" s="1"/>
  <c r="N46" i="71"/>
  <c r="N51" i="71" s="1"/>
  <c r="M46" i="71"/>
  <c r="L46" i="71"/>
  <c r="L51" i="71" s="1"/>
  <c r="H46" i="71"/>
  <c r="G46" i="71"/>
  <c r="G51" i="71" s="1"/>
  <c r="F46" i="71"/>
  <c r="F51" i="71" s="1"/>
  <c r="E46" i="71"/>
  <c r="E51" i="71" s="1"/>
  <c r="D46" i="71"/>
  <c r="D51" i="71" s="1"/>
  <c r="C46" i="71"/>
  <c r="C51" i="71" s="1"/>
  <c r="B46" i="71"/>
  <c r="B51" i="71" s="1"/>
  <c r="R45" i="71"/>
  <c r="I45" i="71"/>
  <c r="R44" i="71"/>
  <c r="I44" i="71"/>
  <c r="R43" i="71"/>
  <c r="I43" i="71"/>
  <c r="R42" i="71"/>
  <c r="I42" i="71"/>
  <c r="R41" i="71"/>
  <c r="I41" i="71"/>
  <c r="R40" i="71"/>
  <c r="I40" i="71"/>
  <c r="R39" i="71"/>
  <c r="I3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T27" i="71"/>
  <c r="S25" i="71"/>
  <c r="S30" i="71" s="1"/>
  <c r="R25" i="71"/>
  <c r="R30" i="71" s="1"/>
  <c r="Q25" i="71"/>
  <c r="Q30" i="71" s="1"/>
  <c r="P25" i="71"/>
  <c r="P30" i="71" s="1"/>
  <c r="O25" i="71"/>
  <c r="O30" i="71" s="1"/>
  <c r="N25" i="71"/>
  <c r="N30" i="71" s="1"/>
  <c r="M25" i="71"/>
  <c r="M30" i="71" s="1"/>
  <c r="L25" i="71"/>
  <c r="L30" i="71" s="1"/>
  <c r="K25" i="71"/>
  <c r="K30" i="71" s="1"/>
  <c r="J25" i="71"/>
  <c r="J30" i="71" s="1"/>
  <c r="I25" i="71"/>
  <c r="I30" i="71" s="1"/>
  <c r="H25" i="71"/>
  <c r="H30" i="71" s="1"/>
  <c r="G25" i="71"/>
  <c r="G30" i="71" s="1"/>
  <c r="F25" i="71"/>
  <c r="F30" i="71" s="1"/>
  <c r="E25" i="71"/>
  <c r="E30" i="71" s="1"/>
  <c r="D25" i="71"/>
  <c r="D30" i="71" s="1"/>
  <c r="C25" i="71"/>
  <c r="C30" i="71" s="1"/>
  <c r="B25" i="71"/>
  <c r="B30" i="71" s="1"/>
  <c r="T24" i="71"/>
  <c r="T23" i="71"/>
  <c r="T22" i="71"/>
  <c r="T21" i="71"/>
  <c r="T20" i="71"/>
  <c r="T19" i="71"/>
  <c r="T18" i="71"/>
  <c r="T65" i="71" l="1"/>
  <c r="T66" i="71" s="1"/>
  <c r="R46" i="71"/>
  <c r="R47" i="71" s="1"/>
  <c r="I46" i="71"/>
  <c r="M51" i="71"/>
  <c r="T25" i="71"/>
  <c r="S69" i="70"/>
  <c r="R69" i="70"/>
  <c r="Q69" i="70"/>
  <c r="P69" i="70"/>
  <c r="O69" i="70"/>
  <c r="N69" i="70"/>
  <c r="M69" i="70"/>
  <c r="L69" i="70"/>
  <c r="K69" i="70"/>
  <c r="J69" i="70"/>
  <c r="I69" i="70"/>
  <c r="H69" i="70"/>
  <c r="G69" i="70"/>
  <c r="F69" i="70"/>
  <c r="E69" i="70"/>
  <c r="D69" i="70"/>
  <c r="C69" i="70"/>
  <c r="B69" i="70"/>
  <c r="S68" i="70"/>
  <c r="R68" i="70"/>
  <c r="Q68" i="70"/>
  <c r="P68" i="70"/>
  <c r="O68" i="70"/>
  <c r="N68" i="70"/>
  <c r="M68" i="70"/>
  <c r="L68" i="70"/>
  <c r="K68" i="70"/>
  <c r="J68" i="70"/>
  <c r="I68" i="70"/>
  <c r="H68" i="70"/>
  <c r="G68" i="70"/>
  <c r="F68" i="70"/>
  <c r="E68" i="70"/>
  <c r="D68" i="70"/>
  <c r="C68" i="70"/>
  <c r="B68" i="70"/>
  <c r="T67" i="70"/>
  <c r="S65" i="70"/>
  <c r="S70" i="70" s="1"/>
  <c r="R65" i="70"/>
  <c r="R70" i="70" s="1"/>
  <c r="Q65" i="70"/>
  <c r="Q70" i="70" s="1"/>
  <c r="P65" i="70"/>
  <c r="P70" i="70" s="1"/>
  <c r="O65" i="70"/>
  <c r="O70" i="70" s="1"/>
  <c r="N65" i="70"/>
  <c r="N70" i="70" s="1"/>
  <c r="M65" i="70"/>
  <c r="M70" i="70" s="1"/>
  <c r="L65" i="70"/>
  <c r="L70" i="70" s="1"/>
  <c r="K65" i="70"/>
  <c r="K70" i="70" s="1"/>
  <c r="J65" i="70"/>
  <c r="J70" i="70" s="1"/>
  <c r="I65" i="70"/>
  <c r="I70" i="70" s="1"/>
  <c r="H65" i="70"/>
  <c r="H70" i="70" s="1"/>
  <c r="G65" i="70"/>
  <c r="G70" i="70" s="1"/>
  <c r="F65" i="70"/>
  <c r="F70" i="70" s="1"/>
  <c r="E65" i="70"/>
  <c r="E70" i="70" s="1"/>
  <c r="D65" i="70"/>
  <c r="D70" i="70" s="1"/>
  <c r="C65" i="70"/>
  <c r="C70" i="70" s="1"/>
  <c r="B65" i="70"/>
  <c r="B70" i="70" s="1"/>
  <c r="T64" i="70"/>
  <c r="T63" i="70"/>
  <c r="T62" i="70"/>
  <c r="T61" i="70"/>
  <c r="T60" i="70"/>
  <c r="T59" i="70"/>
  <c r="T58" i="70"/>
  <c r="H51" i="70"/>
  <c r="Q50" i="70"/>
  <c r="P50" i="70"/>
  <c r="O50" i="70"/>
  <c r="N50" i="70"/>
  <c r="M50" i="70"/>
  <c r="L50" i="70"/>
  <c r="H50" i="70"/>
  <c r="G50" i="70"/>
  <c r="F50" i="70"/>
  <c r="E50" i="70"/>
  <c r="D50" i="70"/>
  <c r="C50" i="70"/>
  <c r="B50" i="70"/>
  <c r="Q49" i="70"/>
  <c r="P49" i="70"/>
  <c r="O49" i="70"/>
  <c r="N49" i="70"/>
  <c r="M49" i="70"/>
  <c r="L49" i="70"/>
  <c r="H49" i="70"/>
  <c r="G49" i="70"/>
  <c r="F49" i="70"/>
  <c r="E49" i="70"/>
  <c r="D49" i="70"/>
  <c r="C49" i="70"/>
  <c r="B49" i="70"/>
  <c r="R48" i="70"/>
  <c r="I48" i="70"/>
  <c r="Q46" i="70"/>
  <c r="Q51" i="70" s="1"/>
  <c r="P46" i="70"/>
  <c r="P51" i="70" s="1"/>
  <c r="O46" i="70"/>
  <c r="O51" i="70" s="1"/>
  <c r="N46" i="70"/>
  <c r="N51" i="70" s="1"/>
  <c r="M46" i="70"/>
  <c r="M51" i="70" s="1"/>
  <c r="L46" i="70"/>
  <c r="L51" i="70" s="1"/>
  <c r="H46" i="70"/>
  <c r="G46" i="70"/>
  <c r="G51" i="70" s="1"/>
  <c r="F46" i="70"/>
  <c r="F51" i="70" s="1"/>
  <c r="E46" i="70"/>
  <c r="E51" i="70" s="1"/>
  <c r="D46" i="70"/>
  <c r="D51" i="70" s="1"/>
  <c r="C46" i="70"/>
  <c r="C51" i="70" s="1"/>
  <c r="B46" i="70"/>
  <c r="B51" i="70" s="1"/>
  <c r="R45" i="70"/>
  <c r="I45" i="70"/>
  <c r="R44" i="70"/>
  <c r="I44" i="70"/>
  <c r="R43" i="70"/>
  <c r="I43" i="70"/>
  <c r="R42" i="70"/>
  <c r="I42" i="70"/>
  <c r="R41" i="70"/>
  <c r="I41" i="70"/>
  <c r="R40" i="70"/>
  <c r="I40" i="70"/>
  <c r="R39" i="70"/>
  <c r="I39" i="70"/>
  <c r="S29" i="70"/>
  <c r="R29" i="70"/>
  <c r="Q29" i="70"/>
  <c r="P29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B29" i="70"/>
  <c r="S28" i="70"/>
  <c r="R28" i="70"/>
  <c r="Q28" i="70"/>
  <c r="P28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B28" i="70"/>
  <c r="T27" i="70"/>
  <c r="S25" i="70"/>
  <c r="S30" i="70" s="1"/>
  <c r="R25" i="70"/>
  <c r="R30" i="70" s="1"/>
  <c r="Q25" i="70"/>
  <c r="Q30" i="70" s="1"/>
  <c r="P25" i="70"/>
  <c r="P30" i="70" s="1"/>
  <c r="O25" i="70"/>
  <c r="O30" i="70" s="1"/>
  <c r="N25" i="70"/>
  <c r="N30" i="70" s="1"/>
  <c r="M25" i="70"/>
  <c r="M30" i="70" s="1"/>
  <c r="L25" i="70"/>
  <c r="L30" i="70" s="1"/>
  <c r="K25" i="70"/>
  <c r="K30" i="70" s="1"/>
  <c r="J25" i="70"/>
  <c r="J30" i="70" s="1"/>
  <c r="I25" i="70"/>
  <c r="I30" i="70" s="1"/>
  <c r="H25" i="70"/>
  <c r="H30" i="70" s="1"/>
  <c r="G25" i="70"/>
  <c r="G30" i="70" s="1"/>
  <c r="F25" i="70"/>
  <c r="F30" i="70" s="1"/>
  <c r="E25" i="70"/>
  <c r="E30" i="70" s="1"/>
  <c r="D25" i="70"/>
  <c r="D30" i="70" s="1"/>
  <c r="C25" i="70"/>
  <c r="C30" i="70" s="1"/>
  <c r="B25" i="70"/>
  <c r="B30" i="70" s="1"/>
  <c r="T24" i="70"/>
  <c r="T23" i="70"/>
  <c r="T22" i="70"/>
  <c r="T21" i="70"/>
  <c r="T20" i="70"/>
  <c r="T19" i="70"/>
  <c r="T18" i="70"/>
  <c r="T68" i="71" l="1"/>
  <c r="R49" i="71"/>
  <c r="I49" i="71"/>
  <c r="I47" i="71"/>
  <c r="U27" i="71"/>
  <c r="T26" i="71"/>
  <c r="I46" i="70"/>
  <c r="T25" i="70"/>
  <c r="T65" i="70"/>
  <c r="R46" i="70"/>
  <c r="R49" i="70" l="1"/>
  <c r="R47" i="70"/>
  <c r="I49" i="70"/>
  <c r="I47" i="70"/>
  <c r="T66" i="70"/>
  <c r="T68" i="70"/>
  <c r="T26" i="70"/>
  <c r="U27" i="70"/>
  <c r="S69" i="69" l="1"/>
  <c r="R69" i="69"/>
  <c r="Q69" i="69"/>
  <c r="P69" i="69"/>
  <c r="O69" i="69"/>
  <c r="N69" i="69"/>
  <c r="M69" i="69"/>
  <c r="L69" i="69"/>
  <c r="K69" i="69"/>
  <c r="J69" i="69"/>
  <c r="I69" i="69"/>
  <c r="H69" i="69"/>
  <c r="G69" i="69"/>
  <c r="F69" i="69"/>
  <c r="E69" i="69"/>
  <c r="D69" i="69"/>
  <c r="C69" i="69"/>
  <c r="B69" i="69"/>
  <c r="S68" i="69"/>
  <c r="R68" i="69"/>
  <c r="Q68" i="69"/>
  <c r="P68" i="69"/>
  <c r="O68" i="69"/>
  <c r="N68" i="69"/>
  <c r="M68" i="69"/>
  <c r="L68" i="69"/>
  <c r="K68" i="69"/>
  <c r="J68" i="69"/>
  <c r="I68" i="69"/>
  <c r="H68" i="69"/>
  <c r="G68" i="69"/>
  <c r="F68" i="69"/>
  <c r="E68" i="69"/>
  <c r="D68" i="69"/>
  <c r="C68" i="69"/>
  <c r="B68" i="69"/>
  <c r="T67" i="69"/>
  <c r="S65" i="69"/>
  <c r="S70" i="69" s="1"/>
  <c r="R65" i="69"/>
  <c r="R70" i="69" s="1"/>
  <c r="Q65" i="69"/>
  <c r="Q70" i="69" s="1"/>
  <c r="P65" i="69"/>
  <c r="P70" i="69" s="1"/>
  <c r="O65" i="69"/>
  <c r="O70" i="69" s="1"/>
  <c r="N65" i="69"/>
  <c r="N70" i="69" s="1"/>
  <c r="M65" i="69"/>
  <c r="M70" i="69" s="1"/>
  <c r="L65" i="69"/>
  <c r="L70" i="69" s="1"/>
  <c r="K65" i="69"/>
  <c r="K70" i="69" s="1"/>
  <c r="J65" i="69"/>
  <c r="J70" i="69" s="1"/>
  <c r="I65" i="69"/>
  <c r="I70" i="69" s="1"/>
  <c r="H65" i="69"/>
  <c r="H70" i="69" s="1"/>
  <c r="G65" i="69"/>
  <c r="G70" i="69" s="1"/>
  <c r="F65" i="69"/>
  <c r="F70" i="69" s="1"/>
  <c r="E65" i="69"/>
  <c r="E70" i="69" s="1"/>
  <c r="D65" i="69"/>
  <c r="D70" i="69" s="1"/>
  <c r="C65" i="69"/>
  <c r="C70" i="69" s="1"/>
  <c r="B65" i="69"/>
  <c r="B70" i="69" s="1"/>
  <c r="T64" i="69"/>
  <c r="T63" i="69"/>
  <c r="T62" i="69"/>
  <c r="T61" i="69"/>
  <c r="T60" i="69"/>
  <c r="T59" i="69"/>
  <c r="T58" i="69"/>
  <c r="Q50" i="69"/>
  <c r="P50" i="69"/>
  <c r="O50" i="69"/>
  <c r="N50" i="69"/>
  <c r="M50" i="69"/>
  <c r="L50" i="69"/>
  <c r="H50" i="69"/>
  <c r="G50" i="69"/>
  <c r="F50" i="69"/>
  <c r="E50" i="69"/>
  <c r="D50" i="69"/>
  <c r="C50" i="69"/>
  <c r="B50" i="69"/>
  <c r="Q49" i="69"/>
  <c r="P49" i="69"/>
  <c r="O49" i="69"/>
  <c r="N49" i="69"/>
  <c r="M49" i="69"/>
  <c r="L49" i="69"/>
  <c r="H49" i="69"/>
  <c r="G49" i="69"/>
  <c r="F49" i="69"/>
  <c r="E49" i="69"/>
  <c r="D49" i="69"/>
  <c r="C49" i="69"/>
  <c r="B49" i="69"/>
  <c r="R48" i="69"/>
  <c r="I48" i="69"/>
  <c r="Q46" i="69"/>
  <c r="Q51" i="69" s="1"/>
  <c r="P46" i="69"/>
  <c r="P51" i="69" s="1"/>
  <c r="O46" i="69"/>
  <c r="O51" i="69" s="1"/>
  <c r="N46" i="69"/>
  <c r="N51" i="69" s="1"/>
  <c r="M46" i="69"/>
  <c r="M51" i="69" s="1"/>
  <c r="L46" i="69"/>
  <c r="L51" i="69" s="1"/>
  <c r="H46" i="69"/>
  <c r="H51" i="69" s="1"/>
  <c r="G46" i="69"/>
  <c r="G51" i="69" s="1"/>
  <c r="F46" i="69"/>
  <c r="F51" i="69" s="1"/>
  <c r="E46" i="69"/>
  <c r="E51" i="69" s="1"/>
  <c r="D46" i="69"/>
  <c r="D51" i="69" s="1"/>
  <c r="C46" i="69"/>
  <c r="C51" i="69" s="1"/>
  <c r="B46" i="69"/>
  <c r="R45" i="69"/>
  <c r="I45" i="69"/>
  <c r="R44" i="69"/>
  <c r="I44" i="69"/>
  <c r="R43" i="69"/>
  <c r="I43" i="69"/>
  <c r="R42" i="69"/>
  <c r="I42" i="69"/>
  <c r="R41" i="69"/>
  <c r="I41" i="69"/>
  <c r="R40" i="69"/>
  <c r="I40" i="69"/>
  <c r="R39" i="69"/>
  <c r="I3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T27" i="69"/>
  <c r="S25" i="69"/>
  <c r="S30" i="69" s="1"/>
  <c r="R25" i="69"/>
  <c r="R30" i="69" s="1"/>
  <c r="Q25" i="69"/>
  <c r="Q30" i="69" s="1"/>
  <c r="P25" i="69"/>
  <c r="P30" i="69" s="1"/>
  <c r="O25" i="69"/>
  <c r="O30" i="69" s="1"/>
  <c r="N25" i="69"/>
  <c r="N30" i="69" s="1"/>
  <c r="M25" i="69"/>
  <c r="M30" i="69" s="1"/>
  <c r="L25" i="69"/>
  <c r="L30" i="69" s="1"/>
  <c r="K25" i="69"/>
  <c r="K30" i="69" s="1"/>
  <c r="J25" i="69"/>
  <c r="J30" i="69" s="1"/>
  <c r="I25" i="69"/>
  <c r="I30" i="69" s="1"/>
  <c r="H25" i="69"/>
  <c r="H30" i="69" s="1"/>
  <c r="G25" i="69"/>
  <c r="G30" i="69" s="1"/>
  <c r="F25" i="69"/>
  <c r="F30" i="69" s="1"/>
  <c r="E25" i="69"/>
  <c r="E30" i="69" s="1"/>
  <c r="D25" i="69"/>
  <c r="D30" i="69" s="1"/>
  <c r="C25" i="69"/>
  <c r="B25" i="69"/>
  <c r="B30" i="69" s="1"/>
  <c r="T24" i="69"/>
  <c r="T23" i="69"/>
  <c r="T22" i="69"/>
  <c r="T21" i="69"/>
  <c r="T20" i="69"/>
  <c r="T19" i="69"/>
  <c r="T18" i="69"/>
  <c r="I46" i="69" l="1"/>
  <c r="I49" i="69" s="1"/>
  <c r="B51" i="69"/>
  <c r="T25" i="69"/>
  <c r="U27" i="69" s="1"/>
  <c r="C30" i="69"/>
  <c r="T65" i="69"/>
  <c r="R46" i="69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T67" i="68"/>
  <c r="S65" i="68"/>
  <c r="S70" i="68" s="1"/>
  <c r="R65" i="68"/>
  <c r="R70" i="68" s="1"/>
  <c r="Q65" i="68"/>
  <c r="Q70" i="68" s="1"/>
  <c r="P65" i="68"/>
  <c r="P70" i="68" s="1"/>
  <c r="O65" i="68"/>
  <c r="O70" i="68" s="1"/>
  <c r="N65" i="68"/>
  <c r="N70" i="68" s="1"/>
  <c r="M65" i="68"/>
  <c r="M70" i="68" s="1"/>
  <c r="L65" i="68"/>
  <c r="L70" i="68" s="1"/>
  <c r="K65" i="68"/>
  <c r="K70" i="68" s="1"/>
  <c r="J65" i="68"/>
  <c r="J70" i="68" s="1"/>
  <c r="I65" i="68"/>
  <c r="I70" i="68" s="1"/>
  <c r="H65" i="68"/>
  <c r="H70" i="68" s="1"/>
  <c r="G65" i="68"/>
  <c r="G70" i="68" s="1"/>
  <c r="F65" i="68"/>
  <c r="F70" i="68" s="1"/>
  <c r="E65" i="68"/>
  <c r="E70" i="68" s="1"/>
  <c r="D65" i="68"/>
  <c r="D70" i="68" s="1"/>
  <c r="C65" i="68"/>
  <c r="C70" i="68" s="1"/>
  <c r="B65" i="68"/>
  <c r="B70" i="68" s="1"/>
  <c r="T64" i="68"/>
  <c r="T63" i="68"/>
  <c r="T62" i="68"/>
  <c r="T61" i="68"/>
  <c r="T60" i="68"/>
  <c r="T59" i="68"/>
  <c r="T58" i="68"/>
  <c r="Q50" i="68"/>
  <c r="P50" i="68"/>
  <c r="O50" i="68"/>
  <c r="N50" i="68"/>
  <c r="M50" i="68"/>
  <c r="L50" i="68"/>
  <c r="H50" i="68"/>
  <c r="G50" i="68"/>
  <c r="F50" i="68"/>
  <c r="E50" i="68"/>
  <c r="D50" i="68"/>
  <c r="C50" i="68"/>
  <c r="B50" i="68"/>
  <c r="Q49" i="68"/>
  <c r="P49" i="68"/>
  <c r="O49" i="68"/>
  <c r="N49" i="68"/>
  <c r="M49" i="68"/>
  <c r="L49" i="68"/>
  <c r="H49" i="68"/>
  <c r="G49" i="68"/>
  <c r="F49" i="68"/>
  <c r="E49" i="68"/>
  <c r="D49" i="68"/>
  <c r="C49" i="68"/>
  <c r="B49" i="68"/>
  <c r="R48" i="68"/>
  <c r="I48" i="68"/>
  <c r="Q46" i="68"/>
  <c r="Q51" i="68" s="1"/>
  <c r="P46" i="68"/>
  <c r="P51" i="68" s="1"/>
  <c r="O46" i="68"/>
  <c r="O51" i="68" s="1"/>
  <c r="N46" i="68"/>
  <c r="N51" i="68" s="1"/>
  <c r="M46" i="68"/>
  <c r="M51" i="68" s="1"/>
  <c r="L46" i="68"/>
  <c r="L51" i="68" s="1"/>
  <c r="H46" i="68"/>
  <c r="H51" i="68" s="1"/>
  <c r="G46" i="68"/>
  <c r="G51" i="68" s="1"/>
  <c r="F46" i="68"/>
  <c r="F51" i="68" s="1"/>
  <c r="E46" i="68"/>
  <c r="E51" i="68" s="1"/>
  <c r="D46" i="68"/>
  <c r="D51" i="68" s="1"/>
  <c r="C46" i="68"/>
  <c r="C51" i="68" s="1"/>
  <c r="B46" i="68"/>
  <c r="R45" i="68"/>
  <c r="I45" i="68"/>
  <c r="R44" i="68"/>
  <c r="I44" i="68"/>
  <c r="R43" i="68"/>
  <c r="I43" i="68"/>
  <c r="R42" i="68"/>
  <c r="I42" i="68"/>
  <c r="R41" i="68"/>
  <c r="I41" i="68"/>
  <c r="R40" i="68"/>
  <c r="I40" i="68"/>
  <c r="R39" i="68"/>
  <c r="I3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T27" i="68"/>
  <c r="S25" i="68"/>
  <c r="S30" i="68" s="1"/>
  <c r="R25" i="68"/>
  <c r="R30" i="68" s="1"/>
  <c r="Q25" i="68"/>
  <c r="Q30" i="68" s="1"/>
  <c r="P25" i="68"/>
  <c r="P30" i="68" s="1"/>
  <c r="O25" i="68"/>
  <c r="O30" i="68" s="1"/>
  <c r="N25" i="68"/>
  <c r="N30" i="68" s="1"/>
  <c r="M25" i="68"/>
  <c r="M30" i="68" s="1"/>
  <c r="L25" i="68"/>
  <c r="L30" i="68" s="1"/>
  <c r="K25" i="68"/>
  <c r="K30" i="68" s="1"/>
  <c r="J25" i="68"/>
  <c r="J30" i="68" s="1"/>
  <c r="I25" i="68"/>
  <c r="I30" i="68" s="1"/>
  <c r="H25" i="68"/>
  <c r="H30" i="68" s="1"/>
  <c r="G25" i="68"/>
  <c r="G30" i="68" s="1"/>
  <c r="F25" i="68"/>
  <c r="F30" i="68" s="1"/>
  <c r="E25" i="68"/>
  <c r="E30" i="68" s="1"/>
  <c r="D25" i="68"/>
  <c r="D30" i="68" s="1"/>
  <c r="C25" i="68"/>
  <c r="C30" i="68" s="1"/>
  <c r="B25" i="68"/>
  <c r="B30" i="68" s="1"/>
  <c r="T24" i="68"/>
  <c r="T23" i="68"/>
  <c r="T22" i="68"/>
  <c r="T21" i="68"/>
  <c r="T20" i="68"/>
  <c r="T19" i="68"/>
  <c r="T18" i="68"/>
  <c r="I47" i="69" l="1"/>
  <c r="T26" i="69"/>
  <c r="R49" i="69"/>
  <c r="R47" i="69"/>
  <c r="T66" i="69"/>
  <c r="T68" i="69"/>
  <c r="I46" i="68"/>
  <c r="I47" i="68" s="1"/>
  <c r="B51" i="68"/>
  <c r="T25" i="68"/>
  <c r="T65" i="68"/>
  <c r="R46" i="68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T67" i="67"/>
  <c r="S65" i="67"/>
  <c r="S70" i="67" s="1"/>
  <c r="R65" i="67"/>
  <c r="R70" i="67" s="1"/>
  <c r="Q65" i="67"/>
  <c r="Q70" i="67" s="1"/>
  <c r="P65" i="67"/>
  <c r="P70" i="67" s="1"/>
  <c r="O65" i="67"/>
  <c r="O70" i="67" s="1"/>
  <c r="N65" i="67"/>
  <c r="N70" i="67" s="1"/>
  <c r="M65" i="67"/>
  <c r="M70" i="67" s="1"/>
  <c r="L65" i="67"/>
  <c r="L70" i="67" s="1"/>
  <c r="K65" i="67"/>
  <c r="K70" i="67" s="1"/>
  <c r="J65" i="67"/>
  <c r="J70" i="67" s="1"/>
  <c r="I65" i="67"/>
  <c r="I70" i="67" s="1"/>
  <c r="H65" i="67"/>
  <c r="H70" i="67" s="1"/>
  <c r="G65" i="67"/>
  <c r="G70" i="67" s="1"/>
  <c r="F65" i="67"/>
  <c r="F70" i="67" s="1"/>
  <c r="E65" i="67"/>
  <c r="E70" i="67" s="1"/>
  <c r="D65" i="67"/>
  <c r="C65" i="67"/>
  <c r="C70" i="67" s="1"/>
  <c r="B65" i="67"/>
  <c r="B70" i="67" s="1"/>
  <c r="T64" i="67"/>
  <c r="T63" i="67"/>
  <c r="T62" i="67"/>
  <c r="T61" i="67"/>
  <c r="T60" i="67"/>
  <c r="T59" i="67"/>
  <c r="T58" i="67"/>
  <c r="Q50" i="67"/>
  <c r="P50" i="67"/>
  <c r="O50" i="67"/>
  <c r="N50" i="67"/>
  <c r="M50" i="67"/>
  <c r="L50" i="67"/>
  <c r="H50" i="67"/>
  <c r="G50" i="67"/>
  <c r="F50" i="67"/>
  <c r="E50" i="67"/>
  <c r="D50" i="67"/>
  <c r="C50" i="67"/>
  <c r="B50" i="67"/>
  <c r="Q49" i="67"/>
  <c r="P49" i="67"/>
  <c r="O49" i="67"/>
  <c r="N49" i="67"/>
  <c r="M49" i="67"/>
  <c r="L49" i="67"/>
  <c r="H49" i="67"/>
  <c r="G49" i="67"/>
  <c r="F49" i="67"/>
  <c r="E49" i="67"/>
  <c r="D49" i="67"/>
  <c r="C49" i="67"/>
  <c r="B49" i="67"/>
  <c r="R48" i="67"/>
  <c r="I48" i="67"/>
  <c r="Q46" i="67"/>
  <c r="Q51" i="67" s="1"/>
  <c r="P46" i="67"/>
  <c r="P51" i="67" s="1"/>
  <c r="O46" i="67"/>
  <c r="O51" i="67" s="1"/>
  <c r="N46" i="67"/>
  <c r="N51" i="67" s="1"/>
  <c r="M46" i="67"/>
  <c r="M51" i="67" s="1"/>
  <c r="L46" i="67"/>
  <c r="L51" i="67" s="1"/>
  <c r="H46" i="67"/>
  <c r="H51" i="67" s="1"/>
  <c r="G46" i="67"/>
  <c r="G51" i="67" s="1"/>
  <c r="F46" i="67"/>
  <c r="F51" i="67" s="1"/>
  <c r="E46" i="67"/>
  <c r="E51" i="67" s="1"/>
  <c r="D46" i="67"/>
  <c r="D51" i="67" s="1"/>
  <c r="C46" i="67"/>
  <c r="C51" i="67" s="1"/>
  <c r="B46" i="67"/>
  <c r="B51" i="67" s="1"/>
  <c r="R45" i="67"/>
  <c r="I45" i="67"/>
  <c r="R44" i="67"/>
  <c r="I44" i="67"/>
  <c r="R43" i="67"/>
  <c r="I43" i="67"/>
  <c r="R42" i="67"/>
  <c r="I42" i="67"/>
  <c r="R41" i="67"/>
  <c r="I41" i="67"/>
  <c r="R40" i="67"/>
  <c r="I40" i="67"/>
  <c r="R39" i="67"/>
  <c r="I3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T27" i="67"/>
  <c r="S25" i="67"/>
  <c r="S30" i="67" s="1"/>
  <c r="R25" i="67"/>
  <c r="R30" i="67" s="1"/>
  <c r="Q25" i="67"/>
  <c r="Q30" i="67" s="1"/>
  <c r="P25" i="67"/>
  <c r="P30" i="67" s="1"/>
  <c r="O25" i="67"/>
  <c r="O30" i="67" s="1"/>
  <c r="N25" i="67"/>
  <c r="N30" i="67" s="1"/>
  <c r="M25" i="67"/>
  <c r="M30" i="67" s="1"/>
  <c r="L25" i="67"/>
  <c r="L30" i="67" s="1"/>
  <c r="K25" i="67"/>
  <c r="K30" i="67" s="1"/>
  <c r="J25" i="67"/>
  <c r="J30" i="67" s="1"/>
  <c r="I25" i="67"/>
  <c r="I30" i="67" s="1"/>
  <c r="H25" i="67"/>
  <c r="H30" i="67" s="1"/>
  <c r="G25" i="67"/>
  <c r="G30" i="67" s="1"/>
  <c r="F25" i="67"/>
  <c r="F30" i="67" s="1"/>
  <c r="E25" i="67"/>
  <c r="E30" i="67" s="1"/>
  <c r="D25" i="67"/>
  <c r="D30" i="67" s="1"/>
  <c r="C25" i="67"/>
  <c r="C30" i="67" s="1"/>
  <c r="B25" i="67"/>
  <c r="B30" i="67" s="1"/>
  <c r="T24" i="67"/>
  <c r="T23" i="67"/>
  <c r="T22" i="67"/>
  <c r="T21" i="67"/>
  <c r="T20" i="67"/>
  <c r="T19" i="67"/>
  <c r="T18" i="67"/>
  <c r="I49" i="68" l="1"/>
  <c r="U27" i="68"/>
  <c r="T26" i="68"/>
  <c r="T66" i="68"/>
  <c r="T68" i="68"/>
  <c r="R49" i="68"/>
  <c r="R47" i="68"/>
  <c r="T65" i="67"/>
  <c r="T68" i="67" s="1"/>
  <c r="D70" i="67"/>
  <c r="R46" i="67"/>
  <c r="R49" i="67" s="1"/>
  <c r="I46" i="67"/>
  <c r="I47" i="67" s="1"/>
  <c r="T25" i="6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T67" i="66"/>
  <c r="S65" i="66"/>
  <c r="S70" i="66" s="1"/>
  <c r="R65" i="66"/>
  <c r="R70" i="66" s="1"/>
  <c r="Q65" i="66"/>
  <c r="Q70" i="66" s="1"/>
  <c r="P65" i="66"/>
  <c r="P70" i="66" s="1"/>
  <c r="O65" i="66"/>
  <c r="O70" i="66" s="1"/>
  <c r="N65" i="66"/>
  <c r="N70" i="66" s="1"/>
  <c r="M65" i="66"/>
  <c r="M70" i="66" s="1"/>
  <c r="L65" i="66"/>
  <c r="L70" i="66" s="1"/>
  <c r="K65" i="66"/>
  <c r="K70" i="66" s="1"/>
  <c r="J65" i="66"/>
  <c r="J70" i="66" s="1"/>
  <c r="I65" i="66"/>
  <c r="I70" i="66" s="1"/>
  <c r="H65" i="66"/>
  <c r="H70" i="66" s="1"/>
  <c r="G65" i="66"/>
  <c r="G70" i="66" s="1"/>
  <c r="F65" i="66"/>
  <c r="F70" i="66" s="1"/>
  <c r="E65" i="66"/>
  <c r="E70" i="66" s="1"/>
  <c r="D65" i="66"/>
  <c r="D70" i="66" s="1"/>
  <c r="C65" i="66"/>
  <c r="C70" i="66" s="1"/>
  <c r="B65" i="66"/>
  <c r="B70" i="66" s="1"/>
  <c r="T64" i="66"/>
  <c r="T63" i="66"/>
  <c r="T62" i="66"/>
  <c r="T61" i="66"/>
  <c r="T60" i="66"/>
  <c r="T59" i="66"/>
  <c r="T58" i="66"/>
  <c r="H51" i="66"/>
  <c r="Q50" i="66"/>
  <c r="P50" i="66"/>
  <c r="O50" i="66"/>
  <c r="N50" i="66"/>
  <c r="M50" i="66"/>
  <c r="L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H49" i="66"/>
  <c r="G49" i="66"/>
  <c r="F49" i="66"/>
  <c r="E49" i="66"/>
  <c r="D49" i="66"/>
  <c r="C49" i="66"/>
  <c r="B49" i="66"/>
  <c r="R48" i="66"/>
  <c r="I48" i="66"/>
  <c r="Q46" i="66"/>
  <c r="Q51" i="66" s="1"/>
  <c r="P46" i="66"/>
  <c r="P51" i="66" s="1"/>
  <c r="O46" i="66"/>
  <c r="O51" i="66" s="1"/>
  <c r="N46" i="66"/>
  <c r="M46" i="66"/>
  <c r="M51" i="66" s="1"/>
  <c r="L46" i="66"/>
  <c r="L51" i="66" s="1"/>
  <c r="H46" i="66"/>
  <c r="G46" i="66"/>
  <c r="G51" i="66" s="1"/>
  <c r="F46" i="66"/>
  <c r="F51" i="66" s="1"/>
  <c r="E46" i="66"/>
  <c r="E51" i="66" s="1"/>
  <c r="D46" i="66"/>
  <c r="D51" i="66" s="1"/>
  <c r="C46" i="66"/>
  <c r="C51" i="66" s="1"/>
  <c r="B46" i="66"/>
  <c r="B51" i="66" s="1"/>
  <c r="R45" i="66"/>
  <c r="I45" i="66"/>
  <c r="R44" i="66"/>
  <c r="I44" i="66"/>
  <c r="R43" i="66"/>
  <c r="I43" i="66"/>
  <c r="R42" i="66"/>
  <c r="I42" i="66"/>
  <c r="R41" i="66"/>
  <c r="I41" i="66"/>
  <c r="R40" i="66"/>
  <c r="I40" i="66"/>
  <c r="R39" i="66"/>
  <c r="I3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G29" i="66"/>
  <c r="F29" i="66"/>
  <c r="E29" i="66"/>
  <c r="D29" i="66"/>
  <c r="C29" i="66"/>
  <c r="B29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G28" i="66"/>
  <c r="F28" i="66"/>
  <c r="E28" i="66"/>
  <c r="D28" i="66"/>
  <c r="C28" i="66"/>
  <c r="B28" i="66"/>
  <c r="T27" i="66"/>
  <c r="S25" i="66"/>
  <c r="S30" i="66" s="1"/>
  <c r="R25" i="66"/>
  <c r="R30" i="66" s="1"/>
  <c r="Q25" i="66"/>
  <c r="Q30" i="66" s="1"/>
  <c r="P25" i="66"/>
  <c r="P30" i="66" s="1"/>
  <c r="O25" i="66"/>
  <c r="O30" i="66" s="1"/>
  <c r="N25" i="66"/>
  <c r="N30" i="66" s="1"/>
  <c r="M25" i="66"/>
  <c r="M30" i="66" s="1"/>
  <c r="L25" i="66"/>
  <c r="L30" i="66" s="1"/>
  <c r="K25" i="66"/>
  <c r="K30" i="66" s="1"/>
  <c r="J25" i="66"/>
  <c r="J30" i="66" s="1"/>
  <c r="I25" i="66"/>
  <c r="I30" i="66" s="1"/>
  <c r="H25" i="66"/>
  <c r="H30" i="66" s="1"/>
  <c r="G25" i="66"/>
  <c r="G30" i="66" s="1"/>
  <c r="F25" i="66"/>
  <c r="F30" i="66" s="1"/>
  <c r="E25" i="66"/>
  <c r="E30" i="66" s="1"/>
  <c r="D25" i="66"/>
  <c r="D30" i="66" s="1"/>
  <c r="C25" i="66"/>
  <c r="C30" i="66" s="1"/>
  <c r="B25" i="66"/>
  <c r="T24" i="66"/>
  <c r="T23" i="66"/>
  <c r="T22" i="66"/>
  <c r="T21" i="66"/>
  <c r="T20" i="66"/>
  <c r="T19" i="66"/>
  <c r="T18" i="66"/>
  <c r="T66" i="67" l="1"/>
  <c r="R47" i="67"/>
  <c r="I49" i="67"/>
  <c r="U27" i="67"/>
  <c r="T26" i="67"/>
  <c r="R46" i="66"/>
  <c r="R49" i="66" s="1"/>
  <c r="T25" i="66"/>
  <c r="U27" i="66" s="1"/>
  <c r="I46" i="66"/>
  <c r="B30" i="66"/>
  <c r="N51" i="66"/>
  <c r="T65" i="66"/>
  <c r="S69" i="65"/>
  <c r="R69" i="65"/>
  <c r="Q69" i="65"/>
  <c r="P69" i="65"/>
  <c r="O69" i="65"/>
  <c r="N69" i="65"/>
  <c r="M69" i="65"/>
  <c r="L69" i="65"/>
  <c r="K69" i="65"/>
  <c r="J69" i="65"/>
  <c r="I69" i="65"/>
  <c r="H69" i="65"/>
  <c r="G69" i="65"/>
  <c r="F69" i="65"/>
  <c r="E69" i="65"/>
  <c r="D69" i="65"/>
  <c r="C69" i="65"/>
  <c r="B69" i="65"/>
  <c r="S68" i="65"/>
  <c r="R68" i="65"/>
  <c r="Q68" i="65"/>
  <c r="P68" i="65"/>
  <c r="O68" i="65"/>
  <c r="N68" i="65"/>
  <c r="M68" i="65"/>
  <c r="L68" i="65"/>
  <c r="K68" i="65"/>
  <c r="J68" i="65"/>
  <c r="I68" i="65"/>
  <c r="H68" i="65"/>
  <c r="G68" i="65"/>
  <c r="F68" i="65"/>
  <c r="E68" i="65"/>
  <c r="D68" i="65"/>
  <c r="C68" i="65"/>
  <c r="B68" i="65"/>
  <c r="T67" i="65"/>
  <c r="S65" i="65"/>
  <c r="S70" i="65" s="1"/>
  <c r="R65" i="65"/>
  <c r="R70" i="65" s="1"/>
  <c r="Q65" i="65"/>
  <c r="Q70" i="65" s="1"/>
  <c r="P65" i="65"/>
  <c r="P70" i="65" s="1"/>
  <c r="O65" i="65"/>
  <c r="O70" i="65" s="1"/>
  <c r="N65" i="65"/>
  <c r="N70" i="65" s="1"/>
  <c r="M65" i="65"/>
  <c r="M70" i="65" s="1"/>
  <c r="L65" i="65"/>
  <c r="L70" i="65" s="1"/>
  <c r="K65" i="65"/>
  <c r="K70" i="65" s="1"/>
  <c r="J65" i="65"/>
  <c r="J70" i="65" s="1"/>
  <c r="I65" i="65"/>
  <c r="I70" i="65" s="1"/>
  <c r="H65" i="65"/>
  <c r="H70" i="65" s="1"/>
  <c r="G65" i="65"/>
  <c r="G70" i="65" s="1"/>
  <c r="F65" i="65"/>
  <c r="F70" i="65" s="1"/>
  <c r="E65" i="65"/>
  <c r="E70" i="65" s="1"/>
  <c r="D65" i="65"/>
  <c r="C65" i="65"/>
  <c r="C70" i="65" s="1"/>
  <c r="B65" i="65"/>
  <c r="B70" i="65" s="1"/>
  <c r="T64" i="65"/>
  <c r="T63" i="65"/>
  <c r="T62" i="65"/>
  <c r="T61" i="65"/>
  <c r="T60" i="65"/>
  <c r="T59" i="65"/>
  <c r="T58" i="65"/>
  <c r="H51" i="65"/>
  <c r="Q50" i="65"/>
  <c r="P50" i="65"/>
  <c r="O50" i="65"/>
  <c r="N50" i="65"/>
  <c r="M50" i="65"/>
  <c r="L50" i="65"/>
  <c r="H50" i="65"/>
  <c r="G50" i="65"/>
  <c r="F50" i="65"/>
  <c r="E50" i="65"/>
  <c r="D50" i="65"/>
  <c r="C50" i="65"/>
  <c r="B50" i="65"/>
  <c r="Q49" i="65"/>
  <c r="P49" i="65"/>
  <c r="O49" i="65"/>
  <c r="N49" i="65"/>
  <c r="M49" i="65"/>
  <c r="L49" i="65"/>
  <c r="H49" i="65"/>
  <c r="G49" i="65"/>
  <c r="F49" i="65"/>
  <c r="E49" i="65"/>
  <c r="D49" i="65"/>
  <c r="C49" i="65"/>
  <c r="B49" i="65"/>
  <c r="R48" i="65"/>
  <c r="I48" i="65"/>
  <c r="Q46" i="65"/>
  <c r="Q51" i="65" s="1"/>
  <c r="P46" i="65"/>
  <c r="P51" i="65" s="1"/>
  <c r="O46" i="65"/>
  <c r="O51" i="65" s="1"/>
  <c r="N46" i="65"/>
  <c r="N51" i="65" s="1"/>
  <c r="M46" i="65"/>
  <c r="M51" i="65" s="1"/>
  <c r="L46" i="65"/>
  <c r="L51" i="65" s="1"/>
  <c r="H46" i="65"/>
  <c r="G46" i="65"/>
  <c r="G51" i="65" s="1"/>
  <c r="F46" i="65"/>
  <c r="F51" i="65" s="1"/>
  <c r="E46" i="65"/>
  <c r="E51" i="65" s="1"/>
  <c r="D46" i="65"/>
  <c r="D51" i="65" s="1"/>
  <c r="C46" i="65"/>
  <c r="C51" i="65" s="1"/>
  <c r="B46" i="65"/>
  <c r="B51" i="65" s="1"/>
  <c r="R45" i="65"/>
  <c r="I45" i="65"/>
  <c r="R44" i="65"/>
  <c r="I44" i="65"/>
  <c r="R43" i="65"/>
  <c r="I43" i="65"/>
  <c r="R42" i="65"/>
  <c r="I42" i="65"/>
  <c r="R41" i="65"/>
  <c r="I41" i="65"/>
  <c r="R40" i="65"/>
  <c r="I40" i="65"/>
  <c r="R39" i="65"/>
  <c r="I3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T27" i="65"/>
  <c r="S25" i="65"/>
  <c r="S30" i="65" s="1"/>
  <c r="R25" i="65"/>
  <c r="R30" i="65" s="1"/>
  <c r="Q25" i="65"/>
  <c r="Q30" i="65" s="1"/>
  <c r="P25" i="65"/>
  <c r="P30" i="65" s="1"/>
  <c r="O25" i="65"/>
  <c r="O30" i="65" s="1"/>
  <c r="N25" i="65"/>
  <c r="N30" i="65" s="1"/>
  <c r="M25" i="65"/>
  <c r="M30" i="65" s="1"/>
  <c r="L25" i="65"/>
  <c r="L30" i="65" s="1"/>
  <c r="K25" i="65"/>
  <c r="K30" i="65" s="1"/>
  <c r="J25" i="65"/>
  <c r="J30" i="65" s="1"/>
  <c r="I25" i="65"/>
  <c r="I30" i="65" s="1"/>
  <c r="H25" i="65"/>
  <c r="H30" i="65" s="1"/>
  <c r="G25" i="65"/>
  <c r="G30" i="65" s="1"/>
  <c r="F25" i="65"/>
  <c r="F30" i="65" s="1"/>
  <c r="E25" i="65"/>
  <c r="E30" i="65" s="1"/>
  <c r="D25" i="65"/>
  <c r="D30" i="65" s="1"/>
  <c r="C25" i="65"/>
  <c r="C30" i="65" s="1"/>
  <c r="B25" i="65"/>
  <c r="B30" i="65" s="1"/>
  <c r="T24" i="65"/>
  <c r="T23" i="65"/>
  <c r="T22" i="65"/>
  <c r="T21" i="65"/>
  <c r="T20" i="65"/>
  <c r="T19" i="65"/>
  <c r="T18" i="65"/>
  <c r="R47" i="66" l="1"/>
  <c r="T26" i="66"/>
  <c r="T66" i="66"/>
  <c r="T68" i="66"/>
  <c r="I49" i="66"/>
  <c r="I47" i="66"/>
  <c r="T65" i="65"/>
  <c r="T66" i="65" s="1"/>
  <c r="R46" i="65"/>
  <c r="I46" i="65"/>
  <c r="T25" i="65"/>
  <c r="D70" i="65"/>
  <c r="S69" i="64"/>
  <c r="R69" i="64"/>
  <c r="Q69" i="64"/>
  <c r="P69" i="64"/>
  <c r="O69" i="64"/>
  <c r="N69" i="64"/>
  <c r="M69" i="64"/>
  <c r="L69" i="64"/>
  <c r="K69" i="64"/>
  <c r="J69" i="64"/>
  <c r="I69" i="64"/>
  <c r="H69" i="64"/>
  <c r="G69" i="64"/>
  <c r="F69" i="64"/>
  <c r="E69" i="64"/>
  <c r="D69" i="64"/>
  <c r="C69" i="64"/>
  <c r="B69" i="64"/>
  <c r="S68" i="64"/>
  <c r="R68" i="64"/>
  <c r="Q68" i="64"/>
  <c r="P68" i="64"/>
  <c r="O68" i="64"/>
  <c r="N68" i="64"/>
  <c r="M68" i="64"/>
  <c r="L68" i="64"/>
  <c r="K68" i="64"/>
  <c r="J68" i="64"/>
  <c r="I68" i="64"/>
  <c r="H68" i="64"/>
  <c r="G68" i="64"/>
  <c r="F68" i="64"/>
  <c r="E68" i="64"/>
  <c r="D68" i="64"/>
  <c r="C68" i="64"/>
  <c r="B68" i="64"/>
  <c r="T67" i="64"/>
  <c r="S65" i="64"/>
  <c r="S70" i="64" s="1"/>
  <c r="R65" i="64"/>
  <c r="R70" i="64" s="1"/>
  <c r="Q65" i="64"/>
  <c r="Q70" i="64" s="1"/>
  <c r="P65" i="64"/>
  <c r="P70" i="64" s="1"/>
  <c r="O65" i="64"/>
  <c r="O70" i="64" s="1"/>
  <c r="N65" i="64"/>
  <c r="N70" i="64" s="1"/>
  <c r="M65" i="64"/>
  <c r="M70" i="64" s="1"/>
  <c r="L65" i="64"/>
  <c r="L70" i="64" s="1"/>
  <c r="K65" i="64"/>
  <c r="K70" i="64" s="1"/>
  <c r="J65" i="64"/>
  <c r="J70" i="64" s="1"/>
  <c r="I65" i="64"/>
  <c r="I70" i="64" s="1"/>
  <c r="H65" i="64"/>
  <c r="H70" i="64" s="1"/>
  <c r="G65" i="64"/>
  <c r="G70" i="64" s="1"/>
  <c r="F65" i="64"/>
  <c r="F70" i="64" s="1"/>
  <c r="E65" i="64"/>
  <c r="E70" i="64" s="1"/>
  <c r="D65" i="64"/>
  <c r="D70" i="64" s="1"/>
  <c r="C65" i="64"/>
  <c r="C70" i="64" s="1"/>
  <c r="B65" i="64"/>
  <c r="B70" i="64" s="1"/>
  <c r="T64" i="64"/>
  <c r="T63" i="64"/>
  <c r="T62" i="64"/>
  <c r="T61" i="64"/>
  <c r="T60" i="64"/>
  <c r="T59" i="64"/>
  <c r="T58" i="64"/>
  <c r="Q50" i="64"/>
  <c r="P50" i="64"/>
  <c r="O50" i="64"/>
  <c r="N50" i="64"/>
  <c r="M50" i="64"/>
  <c r="L50" i="64"/>
  <c r="H50" i="64"/>
  <c r="G50" i="64"/>
  <c r="F50" i="64"/>
  <c r="E50" i="64"/>
  <c r="D50" i="64"/>
  <c r="C50" i="64"/>
  <c r="B50" i="64"/>
  <c r="Q49" i="64"/>
  <c r="P49" i="64"/>
  <c r="O49" i="64"/>
  <c r="N49" i="64"/>
  <c r="M49" i="64"/>
  <c r="L49" i="64"/>
  <c r="H49" i="64"/>
  <c r="G49" i="64"/>
  <c r="F49" i="64"/>
  <c r="E49" i="64"/>
  <c r="D49" i="64"/>
  <c r="C49" i="64"/>
  <c r="B49" i="64"/>
  <c r="R48" i="64"/>
  <c r="I48" i="64"/>
  <c r="Q46" i="64"/>
  <c r="Q51" i="64" s="1"/>
  <c r="P46" i="64"/>
  <c r="P51" i="64" s="1"/>
  <c r="O46" i="64"/>
  <c r="O51" i="64" s="1"/>
  <c r="N46" i="64"/>
  <c r="N51" i="64" s="1"/>
  <c r="M46" i="64"/>
  <c r="M51" i="64" s="1"/>
  <c r="L46" i="64"/>
  <c r="L51" i="64" s="1"/>
  <c r="H46" i="64"/>
  <c r="H51" i="64" s="1"/>
  <c r="G46" i="64"/>
  <c r="G51" i="64" s="1"/>
  <c r="F46" i="64"/>
  <c r="F51" i="64" s="1"/>
  <c r="E46" i="64"/>
  <c r="E51" i="64" s="1"/>
  <c r="D46" i="64"/>
  <c r="D51" i="64" s="1"/>
  <c r="C46" i="64"/>
  <c r="C51" i="64" s="1"/>
  <c r="B46" i="64"/>
  <c r="B51" i="64" s="1"/>
  <c r="R45" i="64"/>
  <c r="I45" i="64"/>
  <c r="R44" i="64"/>
  <c r="I44" i="64"/>
  <c r="R43" i="64"/>
  <c r="I43" i="64"/>
  <c r="R42" i="64"/>
  <c r="I42" i="64"/>
  <c r="R41" i="64"/>
  <c r="I41" i="64"/>
  <c r="R40" i="64"/>
  <c r="I40" i="64"/>
  <c r="R39" i="64"/>
  <c r="I3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T27" i="64"/>
  <c r="S25" i="64"/>
  <c r="S30" i="64" s="1"/>
  <c r="R25" i="64"/>
  <c r="R30" i="64" s="1"/>
  <c r="Q25" i="64"/>
  <c r="Q30" i="64" s="1"/>
  <c r="P25" i="64"/>
  <c r="P30" i="64" s="1"/>
  <c r="O25" i="64"/>
  <c r="O30" i="64" s="1"/>
  <c r="N25" i="64"/>
  <c r="N30" i="64" s="1"/>
  <c r="M25" i="64"/>
  <c r="M30" i="64" s="1"/>
  <c r="L25" i="64"/>
  <c r="L30" i="64" s="1"/>
  <c r="K25" i="64"/>
  <c r="K30" i="64" s="1"/>
  <c r="J25" i="64"/>
  <c r="J30" i="64" s="1"/>
  <c r="I25" i="64"/>
  <c r="I30" i="64" s="1"/>
  <c r="H25" i="64"/>
  <c r="H30" i="64" s="1"/>
  <c r="G25" i="64"/>
  <c r="G30" i="64" s="1"/>
  <c r="F25" i="64"/>
  <c r="F30" i="64" s="1"/>
  <c r="E25" i="64"/>
  <c r="E30" i="64" s="1"/>
  <c r="D25" i="64"/>
  <c r="D30" i="64" s="1"/>
  <c r="C25" i="64"/>
  <c r="C30" i="64" s="1"/>
  <c r="B25" i="64"/>
  <c r="B30" i="64" s="1"/>
  <c r="T24" i="64"/>
  <c r="T23" i="64"/>
  <c r="T22" i="64"/>
  <c r="T21" i="64"/>
  <c r="T20" i="64"/>
  <c r="T19" i="64"/>
  <c r="T18" i="64"/>
  <c r="T68" i="65" l="1"/>
  <c r="U27" i="65"/>
  <c r="T26" i="65"/>
  <c r="R49" i="65"/>
  <c r="R47" i="65"/>
  <c r="I49" i="65"/>
  <c r="I47" i="65"/>
  <c r="T25" i="64"/>
  <c r="I46" i="64"/>
  <c r="T65" i="64"/>
  <c r="R46" i="64"/>
  <c r="S69" i="63"/>
  <c r="R69" i="63"/>
  <c r="Q69" i="63"/>
  <c r="P69" i="63"/>
  <c r="O69" i="63"/>
  <c r="N69" i="63"/>
  <c r="M69" i="63"/>
  <c r="L69" i="63"/>
  <c r="K69" i="63"/>
  <c r="J69" i="63"/>
  <c r="I69" i="63"/>
  <c r="H69" i="63"/>
  <c r="G69" i="63"/>
  <c r="F69" i="63"/>
  <c r="E69" i="63"/>
  <c r="D69" i="63"/>
  <c r="C69" i="63"/>
  <c r="B69" i="63"/>
  <c r="S68" i="63"/>
  <c r="R68" i="63"/>
  <c r="Q68" i="63"/>
  <c r="P68" i="63"/>
  <c r="O68" i="63"/>
  <c r="N68" i="63"/>
  <c r="M68" i="63"/>
  <c r="L68" i="63"/>
  <c r="K68" i="63"/>
  <c r="J68" i="63"/>
  <c r="I68" i="63"/>
  <c r="H68" i="63"/>
  <c r="G68" i="63"/>
  <c r="F68" i="63"/>
  <c r="E68" i="63"/>
  <c r="D68" i="63"/>
  <c r="C68" i="63"/>
  <c r="B68" i="63"/>
  <c r="T67" i="63"/>
  <c r="S65" i="63"/>
  <c r="S70" i="63" s="1"/>
  <c r="R65" i="63"/>
  <c r="R70" i="63" s="1"/>
  <c r="Q65" i="63"/>
  <c r="Q70" i="63" s="1"/>
  <c r="P65" i="63"/>
  <c r="P70" i="63" s="1"/>
  <c r="O65" i="63"/>
  <c r="O70" i="63" s="1"/>
  <c r="N65" i="63"/>
  <c r="N70" i="63" s="1"/>
  <c r="M65" i="63"/>
  <c r="M70" i="63" s="1"/>
  <c r="L65" i="63"/>
  <c r="L70" i="63" s="1"/>
  <c r="K65" i="63"/>
  <c r="K70" i="63" s="1"/>
  <c r="J65" i="63"/>
  <c r="J70" i="63" s="1"/>
  <c r="I65" i="63"/>
  <c r="I70" i="63" s="1"/>
  <c r="H65" i="63"/>
  <c r="H70" i="63" s="1"/>
  <c r="G65" i="63"/>
  <c r="G70" i="63" s="1"/>
  <c r="F65" i="63"/>
  <c r="F70" i="63" s="1"/>
  <c r="E65" i="63"/>
  <c r="E70" i="63" s="1"/>
  <c r="D65" i="63"/>
  <c r="D70" i="63" s="1"/>
  <c r="C65" i="63"/>
  <c r="C70" i="63" s="1"/>
  <c r="B65" i="63"/>
  <c r="B70" i="63" s="1"/>
  <c r="T64" i="63"/>
  <c r="T63" i="63"/>
  <c r="T62" i="63"/>
  <c r="T61" i="63"/>
  <c r="T60" i="63"/>
  <c r="T59" i="63"/>
  <c r="T58" i="63"/>
  <c r="H51" i="63"/>
  <c r="F51" i="63"/>
  <c r="Q50" i="63"/>
  <c r="P50" i="63"/>
  <c r="O50" i="63"/>
  <c r="N50" i="63"/>
  <c r="M50" i="63"/>
  <c r="L50" i="63"/>
  <c r="H50" i="63"/>
  <c r="G50" i="63"/>
  <c r="F50" i="63"/>
  <c r="E50" i="63"/>
  <c r="D50" i="63"/>
  <c r="C50" i="63"/>
  <c r="B50" i="63"/>
  <c r="Q49" i="63"/>
  <c r="P49" i="63"/>
  <c r="O49" i="63"/>
  <c r="N49" i="63"/>
  <c r="M49" i="63"/>
  <c r="L49" i="63"/>
  <c r="H49" i="63"/>
  <c r="G49" i="63"/>
  <c r="F49" i="63"/>
  <c r="E49" i="63"/>
  <c r="D49" i="63"/>
  <c r="C49" i="63"/>
  <c r="B49" i="63"/>
  <c r="R48" i="63"/>
  <c r="I48" i="63"/>
  <c r="Q46" i="63"/>
  <c r="Q51" i="63" s="1"/>
  <c r="P46" i="63"/>
  <c r="P51" i="63" s="1"/>
  <c r="O46" i="63"/>
  <c r="O51" i="63" s="1"/>
  <c r="N46" i="63"/>
  <c r="N51" i="63" s="1"/>
  <c r="M46" i="63"/>
  <c r="M51" i="63" s="1"/>
  <c r="L46" i="63"/>
  <c r="L51" i="63" s="1"/>
  <c r="H46" i="63"/>
  <c r="G46" i="63"/>
  <c r="G51" i="63" s="1"/>
  <c r="F46" i="63"/>
  <c r="E46" i="63"/>
  <c r="E51" i="63" s="1"/>
  <c r="D46" i="63"/>
  <c r="D51" i="63" s="1"/>
  <c r="C46" i="63"/>
  <c r="C51" i="63" s="1"/>
  <c r="B46" i="63"/>
  <c r="B51" i="63" s="1"/>
  <c r="R45" i="63"/>
  <c r="I45" i="63"/>
  <c r="R44" i="63"/>
  <c r="I44" i="63"/>
  <c r="R43" i="63"/>
  <c r="I43" i="63"/>
  <c r="R42" i="63"/>
  <c r="I42" i="63"/>
  <c r="R41" i="63"/>
  <c r="I41" i="63"/>
  <c r="R40" i="63"/>
  <c r="I40" i="63"/>
  <c r="R39" i="63"/>
  <c r="I3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T27" i="63"/>
  <c r="S25" i="63"/>
  <c r="S30" i="63" s="1"/>
  <c r="R25" i="63"/>
  <c r="R30" i="63" s="1"/>
  <c r="Q25" i="63"/>
  <c r="Q30" i="63" s="1"/>
  <c r="P25" i="63"/>
  <c r="P30" i="63" s="1"/>
  <c r="O25" i="63"/>
  <c r="O30" i="63" s="1"/>
  <c r="N25" i="63"/>
  <c r="N30" i="63" s="1"/>
  <c r="M25" i="63"/>
  <c r="M30" i="63" s="1"/>
  <c r="L25" i="63"/>
  <c r="L30" i="63" s="1"/>
  <c r="K25" i="63"/>
  <c r="K30" i="63" s="1"/>
  <c r="J25" i="63"/>
  <c r="J30" i="63" s="1"/>
  <c r="I25" i="63"/>
  <c r="I30" i="63" s="1"/>
  <c r="H25" i="63"/>
  <c r="H30" i="63" s="1"/>
  <c r="G25" i="63"/>
  <c r="G30" i="63" s="1"/>
  <c r="F25" i="63"/>
  <c r="F30" i="63" s="1"/>
  <c r="E25" i="63"/>
  <c r="E30" i="63" s="1"/>
  <c r="D25" i="63"/>
  <c r="D30" i="63" s="1"/>
  <c r="C25" i="63"/>
  <c r="C30" i="63" s="1"/>
  <c r="B25" i="63"/>
  <c r="B30" i="63" s="1"/>
  <c r="T24" i="63"/>
  <c r="T23" i="63"/>
  <c r="T22" i="63"/>
  <c r="T21" i="63"/>
  <c r="T20" i="63"/>
  <c r="T19" i="63"/>
  <c r="T18" i="63"/>
  <c r="T66" i="64" l="1"/>
  <c r="T68" i="64"/>
  <c r="T26" i="64"/>
  <c r="U27" i="64"/>
  <c r="R49" i="64"/>
  <c r="R47" i="64"/>
  <c r="I49" i="64"/>
  <c r="I47" i="64"/>
  <c r="I46" i="63"/>
  <c r="T25" i="63"/>
  <c r="T65" i="63"/>
  <c r="R46" i="63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D70" i="62"/>
  <c r="S69" i="62"/>
  <c r="R69" i="62"/>
  <c r="Q69" i="62"/>
  <c r="P69" i="62"/>
  <c r="O69" i="62"/>
  <c r="N69" i="62"/>
  <c r="M69" i="62"/>
  <c r="L69" i="62"/>
  <c r="K69" i="62"/>
  <c r="J69" i="62"/>
  <c r="I69" i="62"/>
  <c r="H69" i="62"/>
  <c r="G69" i="62"/>
  <c r="F69" i="62"/>
  <c r="E69" i="62"/>
  <c r="D69" i="62"/>
  <c r="C69" i="62"/>
  <c r="B69" i="62"/>
  <c r="S68" i="62"/>
  <c r="R68" i="62"/>
  <c r="Q68" i="62"/>
  <c r="P68" i="62"/>
  <c r="O68" i="62"/>
  <c r="N68" i="62"/>
  <c r="M68" i="62"/>
  <c r="L68" i="62"/>
  <c r="K68" i="62"/>
  <c r="J68" i="62"/>
  <c r="I68" i="62"/>
  <c r="H68" i="62"/>
  <c r="G68" i="62"/>
  <c r="F68" i="62"/>
  <c r="E68" i="62"/>
  <c r="D68" i="62"/>
  <c r="C68" i="62"/>
  <c r="B68" i="62"/>
  <c r="T67" i="62"/>
  <c r="S65" i="62"/>
  <c r="S70" i="62" s="1"/>
  <c r="R65" i="62"/>
  <c r="R70" i="62" s="1"/>
  <c r="Q65" i="62"/>
  <c r="Q70" i="62" s="1"/>
  <c r="P65" i="62"/>
  <c r="P70" i="62" s="1"/>
  <c r="O65" i="62"/>
  <c r="O70" i="62" s="1"/>
  <c r="N65" i="62"/>
  <c r="N70" i="62" s="1"/>
  <c r="M65" i="62"/>
  <c r="M70" i="62" s="1"/>
  <c r="L65" i="62"/>
  <c r="L70" i="62" s="1"/>
  <c r="K65" i="62"/>
  <c r="K70" i="62" s="1"/>
  <c r="J65" i="62"/>
  <c r="J70" i="62" s="1"/>
  <c r="I65" i="62"/>
  <c r="I70" i="62" s="1"/>
  <c r="H65" i="62"/>
  <c r="H70" i="62" s="1"/>
  <c r="G65" i="62"/>
  <c r="G70" i="62" s="1"/>
  <c r="F65" i="62"/>
  <c r="F70" i="62" s="1"/>
  <c r="E65" i="62"/>
  <c r="E70" i="62" s="1"/>
  <c r="D65" i="62"/>
  <c r="C65" i="62"/>
  <c r="C70" i="62" s="1"/>
  <c r="B65" i="62"/>
  <c r="B70" i="62" s="1"/>
  <c r="T64" i="62"/>
  <c r="T63" i="62"/>
  <c r="T62" i="62"/>
  <c r="T61" i="62"/>
  <c r="T60" i="62"/>
  <c r="T59" i="62"/>
  <c r="T58" i="62"/>
  <c r="H51" i="62"/>
  <c r="Q50" i="62"/>
  <c r="P50" i="62"/>
  <c r="O50" i="62"/>
  <c r="N50" i="62"/>
  <c r="M50" i="62"/>
  <c r="L50" i="62"/>
  <c r="H50" i="62"/>
  <c r="G50" i="62"/>
  <c r="F50" i="62"/>
  <c r="E50" i="62"/>
  <c r="D50" i="62"/>
  <c r="C50" i="62"/>
  <c r="B50" i="62"/>
  <c r="Q49" i="62"/>
  <c r="P49" i="62"/>
  <c r="O49" i="62"/>
  <c r="N49" i="62"/>
  <c r="M49" i="62"/>
  <c r="L49" i="62"/>
  <c r="H49" i="62"/>
  <c r="G49" i="62"/>
  <c r="F49" i="62"/>
  <c r="E49" i="62"/>
  <c r="D49" i="62"/>
  <c r="C49" i="62"/>
  <c r="B49" i="62"/>
  <c r="R48" i="62"/>
  <c r="I48" i="62"/>
  <c r="Q46" i="62"/>
  <c r="Q51" i="62" s="1"/>
  <c r="P46" i="62"/>
  <c r="P51" i="62" s="1"/>
  <c r="O46" i="62"/>
  <c r="O51" i="62" s="1"/>
  <c r="N46" i="62"/>
  <c r="N51" i="62" s="1"/>
  <c r="M46" i="62"/>
  <c r="M51" i="62" s="1"/>
  <c r="L46" i="62"/>
  <c r="L51" i="62" s="1"/>
  <c r="H46" i="62"/>
  <c r="G46" i="62"/>
  <c r="G51" i="62" s="1"/>
  <c r="F46" i="62"/>
  <c r="F51" i="62" s="1"/>
  <c r="E46" i="62"/>
  <c r="E51" i="62" s="1"/>
  <c r="D46" i="62"/>
  <c r="D51" i="62" s="1"/>
  <c r="C46" i="62"/>
  <c r="C51" i="62" s="1"/>
  <c r="B46" i="62"/>
  <c r="B51" i="62" s="1"/>
  <c r="R45" i="62"/>
  <c r="I45" i="62"/>
  <c r="R44" i="62"/>
  <c r="I44" i="62"/>
  <c r="R43" i="62"/>
  <c r="I43" i="62"/>
  <c r="R42" i="62"/>
  <c r="I42" i="62"/>
  <c r="R41" i="62"/>
  <c r="I41" i="62"/>
  <c r="R40" i="62"/>
  <c r="I40" i="62"/>
  <c r="R39" i="62"/>
  <c r="I3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F29" i="62"/>
  <c r="E29" i="62"/>
  <c r="D29" i="62"/>
  <c r="C29" i="62"/>
  <c r="B29" i="62"/>
  <c r="T27" i="62"/>
  <c r="S25" i="62"/>
  <c r="S30" i="62" s="1"/>
  <c r="R25" i="62"/>
  <c r="R30" i="62" s="1"/>
  <c r="Q25" i="62"/>
  <c r="Q30" i="62" s="1"/>
  <c r="P25" i="62"/>
  <c r="P30" i="62" s="1"/>
  <c r="O25" i="62"/>
  <c r="O30" i="62" s="1"/>
  <c r="N25" i="62"/>
  <c r="N30" i="62" s="1"/>
  <c r="M25" i="62"/>
  <c r="M30" i="62" s="1"/>
  <c r="L25" i="62"/>
  <c r="L30" i="62" s="1"/>
  <c r="K25" i="62"/>
  <c r="K30" i="62" s="1"/>
  <c r="J25" i="62"/>
  <c r="J30" i="62" s="1"/>
  <c r="I25" i="62"/>
  <c r="I30" i="62" s="1"/>
  <c r="H25" i="62"/>
  <c r="H30" i="62" s="1"/>
  <c r="G25" i="62"/>
  <c r="G30" i="62" s="1"/>
  <c r="F25" i="62"/>
  <c r="F30" i="62" s="1"/>
  <c r="E25" i="62"/>
  <c r="E30" i="62" s="1"/>
  <c r="D25" i="62"/>
  <c r="D30" i="62" s="1"/>
  <c r="C25" i="62"/>
  <c r="C30" i="62" s="1"/>
  <c r="B25" i="62"/>
  <c r="B30" i="62" s="1"/>
  <c r="T24" i="62"/>
  <c r="T23" i="62"/>
  <c r="T22" i="62"/>
  <c r="T21" i="62"/>
  <c r="T20" i="62"/>
  <c r="T19" i="62"/>
  <c r="T18" i="62"/>
  <c r="R49" i="63" l="1"/>
  <c r="R47" i="63"/>
  <c r="I49" i="63"/>
  <c r="I47" i="63"/>
  <c r="T68" i="63"/>
  <c r="T66" i="63"/>
  <c r="T26" i="63"/>
  <c r="U27" i="63"/>
  <c r="I46" i="62"/>
  <c r="T25" i="62"/>
  <c r="T65" i="62"/>
  <c r="R46" i="62"/>
  <c r="S69" i="61"/>
  <c r="R69" i="61"/>
  <c r="Q69" i="61"/>
  <c r="P69" i="61"/>
  <c r="O69" i="61"/>
  <c r="N69" i="61"/>
  <c r="M69" i="61"/>
  <c r="L69" i="61"/>
  <c r="K69" i="61"/>
  <c r="J69" i="61"/>
  <c r="I69" i="61"/>
  <c r="H69" i="61"/>
  <c r="G69" i="61"/>
  <c r="F69" i="61"/>
  <c r="E69" i="61"/>
  <c r="D69" i="61"/>
  <c r="C69" i="61"/>
  <c r="B69" i="61"/>
  <c r="S68" i="61"/>
  <c r="R68" i="61"/>
  <c r="Q68" i="61"/>
  <c r="P68" i="61"/>
  <c r="O68" i="61"/>
  <c r="N68" i="61"/>
  <c r="M68" i="61"/>
  <c r="L68" i="61"/>
  <c r="K68" i="61"/>
  <c r="J68" i="61"/>
  <c r="I68" i="61"/>
  <c r="H68" i="61"/>
  <c r="G68" i="61"/>
  <c r="F68" i="61"/>
  <c r="E68" i="61"/>
  <c r="D68" i="61"/>
  <c r="C68" i="61"/>
  <c r="B68" i="61"/>
  <c r="T67" i="61"/>
  <c r="S65" i="61"/>
  <c r="S70" i="61" s="1"/>
  <c r="R65" i="61"/>
  <c r="R70" i="61" s="1"/>
  <c r="Q65" i="61"/>
  <c r="Q70" i="61" s="1"/>
  <c r="P65" i="61"/>
  <c r="P70" i="61" s="1"/>
  <c r="O65" i="61"/>
  <c r="O70" i="61" s="1"/>
  <c r="N65" i="61"/>
  <c r="N70" i="61" s="1"/>
  <c r="M65" i="61"/>
  <c r="M70" i="61" s="1"/>
  <c r="L65" i="61"/>
  <c r="L70" i="61" s="1"/>
  <c r="K65" i="61"/>
  <c r="K70" i="61" s="1"/>
  <c r="J65" i="61"/>
  <c r="J70" i="61" s="1"/>
  <c r="I65" i="61"/>
  <c r="I70" i="61" s="1"/>
  <c r="H65" i="61"/>
  <c r="H70" i="61" s="1"/>
  <c r="G65" i="61"/>
  <c r="G70" i="61" s="1"/>
  <c r="F65" i="61"/>
  <c r="F70" i="61" s="1"/>
  <c r="E65" i="61"/>
  <c r="E70" i="61" s="1"/>
  <c r="D65" i="61"/>
  <c r="D70" i="61" s="1"/>
  <c r="C65" i="61"/>
  <c r="C70" i="61" s="1"/>
  <c r="B65" i="61"/>
  <c r="B70" i="61" s="1"/>
  <c r="T64" i="61"/>
  <c r="T63" i="61"/>
  <c r="T62" i="61"/>
  <c r="T61" i="61"/>
  <c r="T60" i="61"/>
  <c r="T59" i="61"/>
  <c r="T58" i="61"/>
  <c r="H51" i="61"/>
  <c r="Q50" i="61"/>
  <c r="P50" i="61"/>
  <c r="O50" i="61"/>
  <c r="N50" i="61"/>
  <c r="M50" i="61"/>
  <c r="L50" i="61"/>
  <c r="H50" i="61"/>
  <c r="G50" i="61"/>
  <c r="F50" i="61"/>
  <c r="E50" i="61"/>
  <c r="D50" i="61"/>
  <c r="C50" i="61"/>
  <c r="B50" i="61"/>
  <c r="Q49" i="61"/>
  <c r="P49" i="61"/>
  <c r="O49" i="61"/>
  <c r="N49" i="61"/>
  <c r="M49" i="61"/>
  <c r="L49" i="61"/>
  <c r="H49" i="61"/>
  <c r="G49" i="61"/>
  <c r="F49" i="61"/>
  <c r="E49" i="61"/>
  <c r="D49" i="61"/>
  <c r="C49" i="61"/>
  <c r="B49" i="61"/>
  <c r="R48" i="61"/>
  <c r="I48" i="61"/>
  <c r="Q46" i="61"/>
  <c r="Q51" i="61" s="1"/>
  <c r="P46" i="61"/>
  <c r="O46" i="61"/>
  <c r="O51" i="61" s="1"/>
  <c r="N46" i="61"/>
  <c r="N51" i="61" s="1"/>
  <c r="M46" i="61"/>
  <c r="M51" i="61" s="1"/>
  <c r="L46" i="61"/>
  <c r="L51" i="61" s="1"/>
  <c r="H46" i="61"/>
  <c r="G46" i="61"/>
  <c r="G51" i="61" s="1"/>
  <c r="F46" i="61"/>
  <c r="F51" i="61" s="1"/>
  <c r="E46" i="61"/>
  <c r="E51" i="61" s="1"/>
  <c r="D46" i="61"/>
  <c r="D51" i="61" s="1"/>
  <c r="C46" i="61"/>
  <c r="C51" i="61" s="1"/>
  <c r="B46" i="61"/>
  <c r="B51" i="61" s="1"/>
  <c r="R45" i="61"/>
  <c r="I45" i="61"/>
  <c r="R44" i="61"/>
  <c r="I44" i="61"/>
  <c r="R43" i="61"/>
  <c r="I43" i="61"/>
  <c r="R42" i="61"/>
  <c r="I42" i="61"/>
  <c r="R41" i="61"/>
  <c r="I41" i="61"/>
  <c r="R40" i="61"/>
  <c r="I40" i="61"/>
  <c r="R39" i="61"/>
  <c r="I3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B29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T27" i="61"/>
  <c r="S25" i="61"/>
  <c r="S30" i="61" s="1"/>
  <c r="R25" i="61"/>
  <c r="R30" i="61" s="1"/>
  <c r="Q25" i="61"/>
  <c r="Q30" i="61" s="1"/>
  <c r="P25" i="61"/>
  <c r="P30" i="61" s="1"/>
  <c r="O25" i="61"/>
  <c r="O30" i="61" s="1"/>
  <c r="N25" i="61"/>
  <c r="N30" i="61" s="1"/>
  <c r="M25" i="61"/>
  <c r="M30" i="61" s="1"/>
  <c r="L25" i="61"/>
  <c r="L30" i="61" s="1"/>
  <c r="K25" i="61"/>
  <c r="K30" i="61" s="1"/>
  <c r="J25" i="61"/>
  <c r="J30" i="61" s="1"/>
  <c r="I25" i="61"/>
  <c r="I30" i="61" s="1"/>
  <c r="H25" i="61"/>
  <c r="H30" i="61" s="1"/>
  <c r="G25" i="61"/>
  <c r="G30" i="61" s="1"/>
  <c r="F25" i="61"/>
  <c r="F30" i="61" s="1"/>
  <c r="E25" i="61"/>
  <c r="E30" i="61" s="1"/>
  <c r="D25" i="61"/>
  <c r="D30" i="61" s="1"/>
  <c r="C25" i="61"/>
  <c r="C30" i="61" s="1"/>
  <c r="B25" i="61"/>
  <c r="B30" i="61" s="1"/>
  <c r="T24" i="61"/>
  <c r="T23" i="61"/>
  <c r="T22" i="61"/>
  <c r="T21" i="61"/>
  <c r="T20" i="61"/>
  <c r="T19" i="61"/>
  <c r="T18" i="61"/>
  <c r="T66" i="62" l="1"/>
  <c r="T68" i="62"/>
  <c r="I49" i="62"/>
  <c r="I47" i="62"/>
  <c r="R49" i="62"/>
  <c r="R47" i="62"/>
  <c r="T26" i="62"/>
  <c r="U27" i="62"/>
  <c r="I46" i="61"/>
  <c r="I47" i="61" s="1"/>
  <c r="R46" i="61"/>
  <c r="R47" i="61" s="1"/>
  <c r="T25" i="61"/>
  <c r="I49" i="61"/>
  <c r="P51" i="61"/>
  <c r="T65" i="61"/>
  <c r="S69" i="60"/>
  <c r="R69" i="60"/>
  <c r="Q69" i="60"/>
  <c r="P69" i="60"/>
  <c r="O69" i="60"/>
  <c r="N69" i="60"/>
  <c r="M69" i="60"/>
  <c r="L69" i="60"/>
  <c r="K69" i="60"/>
  <c r="J69" i="60"/>
  <c r="I69" i="60"/>
  <c r="H69" i="60"/>
  <c r="G69" i="60"/>
  <c r="F69" i="60"/>
  <c r="E69" i="60"/>
  <c r="D69" i="60"/>
  <c r="C69" i="60"/>
  <c r="B69" i="60"/>
  <c r="S68" i="60"/>
  <c r="R68" i="60"/>
  <c r="Q68" i="60"/>
  <c r="P68" i="60"/>
  <c r="O68" i="60"/>
  <c r="N68" i="60"/>
  <c r="M68" i="60"/>
  <c r="L68" i="60"/>
  <c r="K68" i="60"/>
  <c r="J68" i="60"/>
  <c r="I68" i="60"/>
  <c r="H68" i="60"/>
  <c r="G68" i="60"/>
  <c r="F68" i="60"/>
  <c r="E68" i="60"/>
  <c r="D68" i="60"/>
  <c r="C68" i="60"/>
  <c r="B68" i="60"/>
  <c r="T67" i="60"/>
  <c r="S65" i="60"/>
  <c r="S70" i="60" s="1"/>
  <c r="R65" i="60"/>
  <c r="R70" i="60" s="1"/>
  <c r="Q65" i="60"/>
  <c r="Q70" i="60" s="1"/>
  <c r="P65" i="60"/>
  <c r="P70" i="60" s="1"/>
  <c r="O65" i="60"/>
  <c r="O70" i="60" s="1"/>
  <c r="N65" i="60"/>
  <c r="N70" i="60" s="1"/>
  <c r="M65" i="60"/>
  <c r="M70" i="60" s="1"/>
  <c r="L65" i="60"/>
  <c r="L70" i="60" s="1"/>
  <c r="K65" i="60"/>
  <c r="K70" i="60" s="1"/>
  <c r="J65" i="60"/>
  <c r="J70" i="60" s="1"/>
  <c r="I65" i="60"/>
  <c r="I70" i="60" s="1"/>
  <c r="H65" i="60"/>
  <c r="H70" i="60" s="1"/>
  <c r="G65" i="60"/>
  <c r="G70" i="60" s="1"/>
  <c r="F65" i="60"/>
  <c r="F70" i="60" s="1"/>
  <c r="E65" i="60"/>
  <c r="E70" i="60" s="1"/>
  <c r="D65" i="60"/>
  <c r="D70" i="60" s="1"/>
  <c r="C65" i="60"/>
  <c r="C70" i="60" s="1"/>
  <c r="B65" i="60"/>
  <c r="B70" i="60" s="1"/>
  <c r="T64" i="60"/>
  <c r="T63" i="60"/>
  <c r="T62" i="60"/>
  <c r="T61" i="60"/>
  <c r="T60" i="60"/>
  <c r="T59" i="60"/>
  <c r="T58" i="60"/>
  <c r="H51" i="60"/>
  <c r="Q50" i="60"/>
  <c r="P50" i="60"/>
  <c r="O50" i="60"/>
  <c r="N50" i="60"/>
  <c r="M50" i="60"/>
  <c r="L50" i="60"/>
  <c r="H50" i="60"/>
  <c r="G50" i="60"/>
  <c r="F50" i="60"/>
  <c r="E50" i="60"/>
  <c r="D50" i="60"/>
  <c r="C50" i="60"/>
  <c r="B50" i="60"/>
  <c r="Q49" i="60"/>
  <c r="P49" i="60"/>
  <c r="O49" i="60"/>
  <c r="N49" i="60"/>
  <c r="M49" i="60"/>
  <c r="L49" i="60"/>
  <c r="H49" i="60"/>
  <c r="G49" i="60"/>
  <c r="F49" i="60"/>
  <c r="E49" i="60"/>
  <c r="D49" i="60"/>
  <c r="C49" i="60"/>
  <c r="B49" i="60"/>
  <c r="R48" i="60"/>
  <c r="I48" i="60"/>
  <c r="Q46" i="60"/>
  <c r="Q51" i="60" s="1"/>
  <c r="P46" i="60"/>
  <c r="P51" i="60" s="1"/>
  <c r="O46" i="60"/>
  <c r="O51" i="60" s="1"/>
  <c r="N46" i="60"/>
  <c r="N51" i="60" s="1"/>
  <c r="M46" i="60"/>
  <c r="M51" i="60" s="1"/>
  <c r="L46" i="60"/>
  <c r="L51" i="60" s="1"/>
  <c r="H46" i="60"/>
  <c r="G46" i="60"/>
  <c r="G51" i="60" s="1"/>
  <c r="F46" i="60"/>
  <c r="F51" i="60" s="1"/>
  <c r="E46" i="60"/>
  <c r="E51" i="60" s="1"/>
  <c r="D46" i="60"/>
  <c r="D51" i="60" s="1"/>
  <c r="C46" i="60"/>
  <c r="C51" i="60" s="1"/>
  <c r="B46" i="60"/>
  <c r="B51" i="60" s="1"/>
  <c r="R45" i="60"/>
  <c r="I45" i="60"/>
  <c r="R44" i="60"/>
  <c r="I44" i="60"/>
  <c r="R43" i="60"/>
  <c r="I43" i="60"/>
  <c r="R42" i="60"/>
  <c r="I42" i="60"/>
  <c r="R41" i="60"/>
  <c r="I41" i="60"/>
  <c r="R40" i="60"/>
  <c r="I40" i="60"/>
  <c r="R39" i="60"/>
  <c r="I3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T27" i="60"/>
  <c r="S25" i="60"/>
  <c r="S30" i="60" s="1"/>
  <c r="R25" i="60"/>
  <c r="R30" i="60" s="1"/>
  <c r="Q25" i="60"/>
  <c r="Q30" i="60" s="1"/>
  <c r="P25" i="60"/>
  <c r="P30" i="60" s="1"/>
  <c r="O25" i="60"/>
  <c r="O30" i="60" s="1"/>
  <c r="N25" i="60"/>
  <c r="N30" i="60" s="1"/>
  <c r="M25" i="60"/>
  <c r="M30" i="60" s="1"/>
  <c r="L25" i="60"/>
  <c r="L30" i="60" s="1"/>
  <c r="K25" i="60"/>
  <c r="K30" i="60" s="1"/>
  <c r="J25" i="60"/>
  <c r="J30" i="60" s="1"/>
  <c r="I25" i="60"/>
  <c r="I30" i="60" s="1"/>
  <c r="H25" i="60"/>
  <c r="H30" i="60" s="1"/>
  <c r="G25" i="60"/>
  <c r="G30" i="60" s="1"/>
  <c r="F25" i="60"/>
  <c r="F30" i="60" s="1"/>
  <c r="E25" i="60"/>
  <c r="E30" i="60" s="1"/>
  <c r="D25" i="60"/>
  <c r="C25" i="60"/>
  <c r="C30" i="60" s="1"/>
  <c r="B25" i="60"/>
  <c r="B30" i="60" s="1"/>
  <c r="T24" i="60"/>
  <c r="T23" i="60"/>
  <c r="T22" i="60"/>
  <c r="T21" i="60"/>
  <c r="T20" i="60"/>
  <c r="T19" i="60"/>
  <c r="T18" i="60"/>
  <c r="R49" i="61" l="1"/>
  <c r="U27" i="61"/>
  <c r="T26" i="61"/>
  <c r="T66" i="61"/>
  <c r="T68" i="61"/>
  <c r="T25" i="60"/>
  <c r="U27" i="60" s="1"/>
  <c r="D30" i="60"/>
  <c r="I46" i="60"/>
  <c r="T65" i="60"/>
  <c r="R46" i="60"/>
  <c r="T26" i="60" l="1"/>
  <c r="T66" i="60"/>
  <c r="T68" i="60"/>
  <c r="I49" i="60"/>
  <c r="I47" i="60"/>
  <c r="R49" i="60"/>
  <c r="R47" i="60"/>
  <c r="S69" i="59" l="1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T67" i="59"/>
  <c r="S65" i="59"/>
  <c r="S70" i="59" s="1"/>
  <c r="R65" i="59"/>
  <c r="R70" i="59" s="1"/>
  <c r="Q65" i="59"/>
  <c r="Q70" i="59" s="1"/>
  <c r="P65" i="59"/>
  <c r="P70" i="59" s="1"/>
  <c r="O65" i="59"/>
  <c r="O70" i="59" s="1"/>
  <c r="N65" i="59"/>
  <c r="N70" i="59" s="1"/>
  <c r="M65" i="59"/>
  <c r="M70" i="59" s="1"/>
  <c r="L65" i="59"/>
  <c r="L70" i="59" s="1"/>
  <c r="K65" i="59"/>
  <c r="K70" i="59" s="1"/>
  <c r="J65" i="59"/>
  <c r="J70" i="59" s="1"/>
  <c r="I65" i="59"/>
  <c r="I70" i="59" s="1"/>
  <c r="H65" i="59"/>
  <c r="H70" i="59" s="1"/>
  <c r="G65" i="59"/>
  <c r="G70" i="59" s="1"/>
  <c r="F65" i="59"/>
  <c r="F70" i="59" s="1"/>
  <c r="E65" i="59"/>
  <c r="E70" i="59" s="1"/>
  <c r="D65" i="59"/>
  <c r="D70" i="59" s="1"/>
  <c r="C65" i="59"/>
  <c r="C70" i="59" s="1"/>
  <c r="B65" i="59"/>
  <c r="B70" i="59" s="1"/>
  <c r="T64" i="59"/>
  <c r="T63" i="59"/>
  <c r="T62" i="59"/>
  <c r="T61" i="59"/>
  <c r="T60" i="59"/>
  <c r="T59" i="59"/>
  <c r="T58" i="59"/>
  <c r="H51" i="59"/>
  <c r="Q50" i="59"/>
  <c r="P50" i="59"/>
  <c r="O50" i="59"/>
  <c r="N50" i="59"/>
  <c r="M50" i="59"/>
  <c r="L50" i="59"/>
  <c r="H50" i="59"/>
  <c r="G50" i="59"/>
  <c r="F50" i="59"/>
  <c r="E50" i="59"/>
  <c r="D50" i="59"/>
  <c r="C50" i="59"/>
  <c r="B50" i="59"/>
  <c r="Q49" i="59"/>
  <c r="P49" i="59"/>
  <c r="O49" i="59"/>
  <c r="N49" i="59"/>
  <c r="M49" i="59"/>
  <c r="L49" i="59"/>
  <c r="H49" i="59"/>
  <c r="G49" i="59"/>
  <c r="F49" i="59"/>
  <c r="E49" i="59"/>
  <c r="D49" i="59"/>
  <c r="C49" i="59"/>
  <c r="B49" i="59"/>
  <c r="R48" i="59"/>
  <c r="I48" i="59"/>
  <c r="Q46" i="59"/>
  <c r="Q51" i="59" s="1"/>
  <c r="P46" i="59"/>
  <c r="P51" i="59" s="1"/>
  <c r="O46" i="59"/>
  <c r="O51" i="59" s="1"/>
  <c r="N46" i="59"/>
  <c r="N51" i="59" s="1"/>
  <c r="M46" i="59"/>
  <c r="M51" i="59" s="1"/>
  <c r="L46" i="59"/>
  <c r="L51" i="59" s="1"/>
  <c r="H46" i="59"/>
  <c r="G46" i="59"/>
  <c r="G51" i="59" s="1"/>
  <c r="F46" i="59"/>
  <c r="F51" i="59" s="1"/>
  <c r="E46" i="59"/>
  <c r="E51" i="59" s="1"/>
  <c r="D46" i="59"/>
  <c r="D51" i="59" s="1"/>
  <c r="C46" i="59"/>
  <c r="C51" i="59" s="1"/>
  <c r="B46" i="59"/>
  <c r="B51" i="59" s="1"/>
  <c r="R45" i="59"/>
  <c r="I45" i="59"/>
  <c r="R44" i="59"/>
  <c r="I44" i="59"/>
  <c r="R43" i="59"/>
  <c r="I43" i="59"/>
  <c r="R42" i="59"/>
  <c r="I42" i="59"/>
  <c r="R41" i="59"/>
  <c r="I41" i="59"/>
  <c r="R40" i="59"/>
  <c r="I40" i="59"/>
  <c r="R39" i="59"/>
  <c r="I3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T27" i="59"/>
  <c r="S25" i="59"/>
  <c r="S30" i="59" s="1"/>
  <c r="R25" i="59"/>
  <c r="R30" i="59" s="1"/>
  <c r="Q25" i="59"/>
  <c r="Q30" i="59" s="1"/>
  <c r="P25" i="59"/>
  <c r="P30" i="59" s="1"/>
  <c r="O25" i="59"/>
  <c r="O30" i="59" s="1"/>
  <c r="N25" i="59"/>
  <c r="N30" i="59" s="1"/>
  <c r="M25" i="59"/>
  <c r="M30" i="59" s="1"/>
  <c r="L25" i="59"/>
  <c r="L30" i="59" s="1"/>
  <c r="K25" i="59"/>
  <c r="K30" i="59" s="1"/>
  <c r="J25" i="59"/>
  <c r="J30" i="59" s="1"/>
  <c r="I25" i="59"/>
  <c r="I30" i="59" s="1"/>
  <c r="H25" i="59"/>
  <c r="H30" i="59" s="1"/>
  <c r="G25" i="59"/>
  <c r="G30" i="59" s="1"/>
  <c r="F25" i="59"/>
  <c r="F30" i="59" s="1"/>
  <c r="E25" i="59"/>
  <c r="E30" i="59" s="1"/>
  <c r="D25" i="59"/>
  <c r="D30" i="59" s="1"/>
  <c r="C25" i="59"/>
  <c r="C30" i="59" s="1"/>
  <c r="B25" i="59"/>
  <c r="B30" i="59" s="1"/>
  <c r="T24" i="59"/>
  <c r="T23" i="59"/>
  <c r="T22" i="59"/>
  <c r="T21" i="59"/>
  <c r="T20" i="59"/>
  <c r="T19" i="59"/>
  <c r="T18" i="59"/>
  <c r="T65" i="59" l="1"/>
  <c r="R46" i="59"/>
  <c r="I46" i="59"/>
  <c r="T25" i="59"/>
  <c r="T68" i="59" l="1"/>
  <c r="T66" i="59"/>
  <c r="I49" i="59"/>
  <c r="I47" i="59"/>
  <c r="R49" i="59"/>
  <c r="R47" i="59"/>
  <c r="U27" i="59"/>
  <c r="T26" i="59"/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B65" i="58"/>
  <c r="B70" i="58" s="1"/>
  <c r="T64" i="58"/>
  <c r="T63" i="58"/>
  <c r="T62" i="58"/>
  <c r="T61" i="58"/>
  <c r="T60" i="58"/>
  <c r="T59" i="58"/>
  <c r="T58" i="58"/>
  <c r="H51" i="58"/>
  <c r="G51" i="58"/>
  <c r="Q50" i="58"/>
  <c r="P50" i="58"/>
  <c r="O50" i="58"/>
  <c r="N50" i="58"/>
  <c r="M50" i="58"/>
  <c r="L50" i="58"/>
  <c r="H50" i="58"/>
  <c r="G50" i="58"/>
  <c r="F50" i="58"/>
  <c r="E50" i="58"/>
  <c r="D50" i="58"/>
  <c r="C50" i="58"/>
  <c r="B50" i="58"/>
  <c r="Q49" i="58"/>
  <c r="P49" i="58"/>
  <c r="O49" i="58"/>
  <c r="N49" i="58"/>
  <c r="M49" i="58"/>
  <c r="L49" i="58"/>
  <c r="H49" i="58"/>
  <c r="G49" i="58"/>
  <c r="F49" i="58"/>
  <c r="E49" i="58"/>
  <c r="D49" i="58"/>
  <c r="C49" i="58"/>
  <c r="B49" i="58"/>
  <c r="R48" i="58"/>
  <c r="I48" i="58"/>
  <c r="Q46" i="58"/>
  <c r="Q51" i="58" s="1"/>
  <c r="P46" i="58"/>
  <c r="P51" i="58" s="1"/>
  <c r="O46" i="58"/>
  <c r="O51" i="58" s="1"/>
  <c r="N46" i="58"/>
  <c r="N51" i="58" s="1"/>
  <c r="M46" i="58"/>
  <c r="M51" i="58" s="1"/>
  <c r="L46" i="58"/>
  <c r="L51" i="58" s="1"/>
  <c r="H46" i="58"/>
  <c r="G46" i="58"/>
  <c r="F46" i="58"/>
  <c r="F51" i="58" s="1"/>
  <c r="E46" i="58"/>
  <c r="E51" i="58" s="1"/>
  <c r="D46" i="58"/>
  <c r="D51" i="58" s="1"/>
  <c r="C46" i="58"/>
  <c r="C51" i="58" s="1"/>
  <c r="B46" i="58"/>
  <c r="B51" i="58" s="1"/>
  <c r="R45" i="58"/>
  <c r="I45" i="58"/>
  <c r="R44" i="58"/>
  <c r="I44" i="58"/>
  <c r="R43" i="58"/>
  <c r="I43" i="58"/>
  <c r="R42" i="58"/>
  <c r="I42" i="58"/>
  <c r="R41" i="58"/>
  <c r="I41" i="58"/>
  <c r="R40" i="58"/>
  <c r="I40" i="58"/>
  <c r="R39" i="58"/>
  <c r="I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T65" i="58" l="1"/>
  <c r="T68" i="58" s="1"/>
  <c r="I46" i="58"/>
  <c r="T25" i="58"/>
  <c r="R46" i="58"/>
  <c r="C70" i="58"/>
  <c r="T66" i="58" l="1"/>
  <c r="I49" i="58"/>
  <c r="I47" i="58"/>
  <c r="U27" i="58"/>
  <c r="T26" i="58"/>
  <c r="R49" i="58"/>
  <c r="R47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F51" i="57"/>
  <c r="Q50" i="57"/>
  <c r="P50" i="57"/>
  <c r="O50" i="57"/>
  <c r="N50" i="57"/>
  <c r="M50" i="57"/>
  <c r="L50" i="57"/>
  <c r="H50" i="57"/>
  <c r="G50" i="57"/>
  <c r="F50" i="57"/>
  <c r="E50" i="57"/>
  <c r="D50" i="57"/>
  <c r="C50" i="57"/>
  <c r="B50" i="57"/>
  <c r="Q49" i="57"/>
  <c r="P49" i="57"/>
  <c r="O49" i="57"/>
  <c r="N49" i="57"/>
  <c r="M49" i="57"/>
  <c r="L49" i="57"/>
  <c r="H49" i="57"/>
  <c r="G49" i="57"/>
  <c r="F49" i="57"/>
  <c r="E49" i="57"/>
  <c r="D49" i="57"/>
  <c r="C49" i="57"/>
  <c r="B49" i="57"/>
  <c r="R48" i="57"/>
  <c r="I48" i="57"/>
  <c r="Q46" i="57"/>
  <c r="Q51" i="57" s="1"/>
  <c r="P46" i="57"/>
  <c r="P51" i="57" s="1"/>
  <c r="O46" i="57"/>
  <c r="O51" i="57" s="1"/>
  <c r="N46" i="57"/>
  <c r="N51" i="57" s="1"/>
  <c r="M46" i="57"/>
  <c r="M51" i="57" s="1"/>
  <c r="L46" i="57"/>
  <c r="H46" i="57"/>
  <c r="H51" i="57" s="1"/>
  <c r="G46" i="57"/>
  <c r="G51" i="57" s="1"/>
  <c r="F46" i="57"/>
  <c r="E46" i="57"/>
  <c r="E51" i="57" s="1"/>
  <c r="D46" i="57"/>
  <c r="D51" i="57" s="1"/>
  <c r="C46" i="57"/>
  <c r="C51" i="57" s="1"/>
  <c r="B46" i="57"/>
  <c r="B51" i="57" s="1"/>
  <c r="R45" i="57"/>
  <c r="I45" i="57"/>
  <c r="R44" i="57"/>
  <c r="I44" i="57"/>
  <c r="R43" i="57"/>
  <c r="I43" i="57"/>
  <c r="R42" i="57"/>
  <c r="I42" i="57"/>
  <c r="R41" i="57"/>
  <c r="I41" i="57"/>
  <c r="R40" i="57"/>
  <c r="I40" i="57"/>
  <c r="R39" i="57"/>
  <c r="I39" i="57"/>
  <c r="M30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D30" i="57" s="1"/>
  <c r="C25" i="57"/>
  <c r="C30" i="57" s="1"/>
  <c r="B25" i="57"/>
  <c r="B30" i="57" s="1"/>
  <c r="T24" i="57"/>
  <c r="T23" i="57"/>
  <c r="T22" i="57"/>
  <c r="T21" i="57"/>
  <c r="T20" i="57"/>
  <c r="T19" i="57"/>
  <c r="T18" i="57"/>
  <c r="R46" i="57" l="1"/>
  <c r="R47" i="57" s="1"/>
  <c r="L51" i="57"/>
  <c r="I46" i="57"/>
  <c r="T25" i="57"/>
  <c r="T65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B65" i="56"/>
  <c r="B70" i="56" s="1"/>
  <c r="T64" i="56"/>
  <c r="T63" i="56"/>
  <c r="T62" i="56"/>
  <c r="T61" i="56"/>
  <c r="T60" i="56"/>
  <c r="T59" i="56"/>
  <c r="T58" i="56"/>
  <c r="H51" i="56"/>
  <c r="Q50" i="56"/>
  <c r="P50" i="56"/>
  <c r="O50" i="56"/>
  <c r="N50" i="56"/>
  <c r="M50" i="56"/>
  <c r="L50" i="56"/>
  <c r="H50" i="56"/>
  <c r="G50" i="56"/>
  <c r="F50" i="56"/>
  <c r="E50" i="56"/>
  <c r="D50" i="56"/>
  <c r="C50" i="56"/>
  <c r="B50" i="56"/>
  <c r="Q49" i="56"/>
  <c r="P49" i="56"/>
  <c r="O49" i="56"/>
  <c r="N49" i="56"/>
  <c r="M49" i="56"/>
  <c r="L49" i="56"/>
  <c r="H49" i="56"/>
  <c r="G49" i="56"/>
  <c r="F49" i="56"/>
  <c r="E49" i="56"/>
  <c r="D49" i="56"/>
  <c r="C49" i="56"/>
  <c r="B49" i="56"/>
  <c r="R48" i="56"/>
  <c r="I48" i="56"/>
  <c r="Q46" i="56"/>
  <c r="Q51" i="56" s="1"/>
  <c r="P46" i="56"/>
  <c r="P51" i="56" s="1"/>
  <c r="O46" i="56"/>
  <c r="O51" i="56" s="1"/>
  <c r="N46" i="56"/>
  <c r="N51" i="56" s="1"/>
  <c r="M46" i="56"/>
  <c r="M51" i="56" s="1"/>
  <c r="L46" i="56"/>
  <c r="L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R45" i="56"/>
  <c r="I45" i="56"/>
  <c r="R44" i="56"/>
  <c r="I44" i="56"/>
  <c r="R43" i="56"/>
  <c r="I43" i="56"/>
  <c r="R42" i="56"/>
  <c r="I42" i="56"/>
  <c r="R41" i="56"/>
  <c r="I41" i="56"/>
  <c r="R40" i="56"/>
  <c r="I40" i="56"/>
  <c r="R39" i="56"/>
  <c r="I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T24" i="56"/>
  <c r="T23" i="56"/>
  <c r="T22" i="56"/>
  <c r="T21" i="56"/>
  <c r="T20" i="56"/>
  <c r="T19" i="56"/>
  <c r="T18" i="56"/>
  <c r="R49" i="57" l="1"/>
  <c r="U27" i="57"/>
  <c r="T26" i="57"/>
  <c r="I49" i="57"/>
  <c r="I47" i="57"/>
  <c r="T68" i="57"/>
  <c r="T66" i="57"/>
  <c r="T65" i="56"/>
  <c r="T66" i="56" s="1"/>
  <c r="T25" i="56"/>
  <c r="U27" i="56" s="1"/>
  <c r="R46" i="56"/>
  <c r="C70" i="56"/>
  <c r="B30" i="56"/>
  <c r="I46" i="56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T67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B65" i="55"/>
  <c r="B70" i="55" s="1"/>
  <c r="T64" i="55"/>
  <c r="T63" i="55"/>
  <c r="T62" i="55"/>
  <c r="T61" i="55"/>
  <c r="T60" i="55"/>
  <c r="T59" i="55"/>
  <c r="T58" i="55"/>
  <c r="E51" i="55"/>
  <c r="Q50" i="55"/>
  <c r="P50" i="55"/>
  <c r="O50" i="55"/>
  <c r="N50" i="55"/>
  <c r="M50" i="55"/>
  <c r="L50" i="55"/>
  <c r="H50" i="55"/>
  <c r="G50" i="55"/>
  <c r="F50" i="55"/>
  <c r="E50" i="55"/>
  <c r="D50" i="55"/>
  <c r="C50" i="55"/>
  <c r="B50" i="55"/>
  <c r="Q49" i="55"/>
  <c r="P49" i="55"/>
  <c r="O49" i="55"/>
  <c r="N49" i="55"/>
  <c r="M49" i="55"/>
  <c r="L49" i="55"/>
  <c r="H49" i="55"/>
  <c r="G49" i="55"/>
  <c r="F49" i="55"/>
  <c r="E49" i="55"/>
  <c r="D49" i="55"/>
  <c r="C49" i="55"/>
  <c r="B49" i="55"/>
  <c r="R48" i="55"/>
  <c r="I48" i="55"/>
  <c r="Q46" i="55"/>
  <c r="Q51" i="55" s="1"/>
  <c r="P46" i="55"/>
  <c r="P51" i="55" s="1"/>
  <c r="O46" i="55"/>
  <c r="O51" i="55" s="1"/>
  <c r="N46" i="55"/>
  <c r="N51" i="55" s="1"/>
  <c r="M46" i="55"/>
  <c r="M51" i="55" s="1"/>
  <c r="L46" i="55"/>
  <c r="L51" i="55" s="1"/>
  <c r="H46" i="55"/>
  <c r="H51" i="55" s="1"/>
  <c r="G46" i="55"/>
  <c r="G51" i="55" s="1"/>
  <c r="F46" i="55"/>
  <c r="F51" i="55" s="1"/>
  <c r="E46" i="55"/>
  <c r="D46" i="55"/>
  <c r="D51" i="55" s="1"/>
  <c r="C46" i="55"/>
  <c r="C51" i="55" s="1"/>
  <c r="B46" i="55"/>
  <c r="B51" i="55" s="1"/>
  <c r="R45" i="55"/>
  <c r="I45" i="55"/>
  <c r="R44" i="55"/>
  <c r="I44" i="55"/>
  <c r="R43" i="55"/>
  <c r="I43" i="55"/>
  <c r="R42" i="55"/>
  <c r="I42" i="55"/>
  <c r="R41" i="55"/>
  <c r="I41" i="55"/>
  <c r="R40" i="55"/>
  <c r="I40" i="55"/>
  <c r="R39" i="55"/>
  <c r="I3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T27" i="55"/>
  <c r="S25" i="55"/>
  <c r="S30" i="55" s="1"/>
  <c r="R25" i="55"/>
  <c r="R30" i="55" s="1"/>
  <c r="Q25" i="55"/>
  <c r="Q30" i="55" s="1"/>
  <c r="P25" i="55"/>
  <c r="P30" i="55" s="1"/>
  <c r="O25" i="55"/>
  <c r="O30" i="55" s="1"/>
  <c r="N25" i="55"/>
  <c r="N30" i="55" s="1"/>
  <c r="M25" i="55"/>
  <c r="M30" i="55" s="1"/>
  <c r="L25" i="55"/>
  <c r="L30" i="55" s="1"/>
  <c r="K25" i="55"/>
  <c r="K30" i="55" s="1"/>
  <c r="J25" i="55"/>
  <c r="J30" i="55" s="1"/>
  <c r="I25" i="55"/>
  <c r="I30" i="55" s="1"/>
  <c r="H25" i="55"/>
  <c r="H30" i="55" s="1"/>
  <c r="G25" i="55"/>
  <c r="G30" i="55" s="1"/>
  <c r="F25" i="55"/>
  <c r="F30" i="55" s="1"/>
  <c r="E25" i="55"/>
  <c r="E30" i="55" s="1"/>
  <c r="D25" i="55"/>
  <c r="D30" i="55" s="1"/>
  <c r="C25" i="55"/>
  <c r="C30" i="55" s="1"/>
  <c r="B25" i="55"/>
  <c r="B30" i="55" s="1"/>
  <c r="T24" i="55"/>
  <c r="T23" i="55"/>
  <c r="T22" i="55"/>
  <c r="T21" i="55"/>
  <c r="T20" i="55"/>
  <c r="T19" i="55"/>
  <c r="T18" i="55"/>
  <c r="T68" i="56" l="1"/>
  <c r="T26" i="56"/>
  <c r="I49" i="56"/>
  <c r="I47" i="56"/>
  <c r="R49" i="56"/>
  <c r="R47" i="56"/>
  <c r="T65" i="55"/>
  <c r="T68" i="55" s="1"/>
  <c r="C70" i="55"/>
  <c r="R46" i="55"/>
  <c r="R49" i="55" s="1"/>
  <c r="I46" i="55"/>
  <c r="T25" i="55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6" i="55" l="1"/>
  <c r="R47" i="55"/>
  <c r="I49" i="55"/>
  <c r="I47" i="55"/>
  <c r="U27" i="55"/>
  <c r="T26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D70" i="54" s="1"/>
  <c r="C65" i="54"/>
  <c r="C70" i="54" s="1"/>
  <c r="B65" i="54"/>
  <c r="B70" i="54" s="1"/>
  <c r="T64" i="54"/>
  <c r="T63" i="54"/>
  <c r="T62" i="54"/>
  <c r="T61" i="54"/>
  <c r="T60" i="54"/>
  <c r="T59" i="54"/>
  <c r="T58" i="54"/>
  <c r="H51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R46" i="54" l="1"/>
  <c r="I46" i="54"/>
  <c r="T25" i="54"/>
  <c r="T65" i="54"/>
  <c r="B3" i="33"/>
  <c r="B4" i="33" s="1"/>
  <c r="T26" i="54" l="1"/>
  <c r="U27" i="54"/>
  <c r="I49" i="54"/>
  <c r="I47" i="54"/>
  <c r="R49" i="54"/>
  <c r="R47" i="54"/>
  <c r="T66" i="54"/>
  <c r="T68" i="54"/>
  <c r="B9" i="33"/>
  <c r="B10" i="33" s="1"/>
  <c r="R48" i="51" l="1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G49" i="52"/>
  <c r="F49" i="52"/>
  <c r="E49" i="52"/>
  <c r="D49" i="52"/>
  <c r="C49" i="52"/>
  <c r="B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25" i="52" l="1"/>
  <c r="T26" i="52" s="1"/>
  <c r="I46" i="52"/>
  <c r="T65" i="52"/>
  <c r="R46" i="52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U27" i="52" l="1"/>
  <c r="I47" i="52"/>
  <c r="I49" i="52"/>
  <c r="R49" i="52"/>
  <c r="R47" i="52"/>
  <c r="T66" i="52"/>
  <c r="T68" i="52"/>
  <c r="I46" i="5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<sst xmlns="http://schemas.openxmlformats.org/spreadsheetml/2006/main" count="5351" uniqueCount="177">
  <si>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</si>
  <si>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</si>
  <si>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</si>
  <si>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</si>
  <si>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</si>
  <si>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</si>
  <si>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</si>
  <si>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</si>
  <si>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</si>
  <si>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</si>
  <si>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</si>
  <si>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</si>
  <si>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</si>
  <si>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</si>
  <si>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</si>
  <si>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</si>
  <si>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</si>
  <si>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</si>
  <si>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</si>
  <si>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</si>
  <si>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</si>
  <si>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</si>
  <si>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</si>
  <si>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</si>
  <si>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</si>
  <si>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</si>
  <si>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</si>
  <si>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</si>
  <si>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</si>
  <si>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</si>
  <si>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</si>
  <si>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</si>
  <si>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</si>
  <si>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</si>
  <si>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</si>
  <si>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</si>
  <si>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</si>
  <si>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</si>
  <si>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</si>
  <si>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</si>
  <si>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</si>
  <si>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</si>
  <si>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</si>
  <si>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</si>
  <si>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</si>
  <si>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</si>
  <si>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</si>
  <si>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</si>
  <si>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</si>
  <si>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</si>
  <si>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</si>
  <si>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</si>
  <si>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</si>
  <si>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</si>
  <si>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</si>
  <si>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</si>
  <si>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</si>
  <si>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</si>
  <si>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</si>
  <si>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</si>
  <si>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</si>
  <si>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</si>
  <si>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</si>
  <si>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</si>
  <si>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</si>
  <si>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</si>
  <si>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</si>
  <si>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</si>
  <si>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</si>
  <si>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</si>
  <si>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</si>
  <si>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</si>
  <si>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</si>
  <si>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</si>
  <si>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</si>
  <si>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</si>
  <si>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</si>
  <si>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</si>
  <si>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</si>
  <si>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</si>
  <si>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</si>
  <si>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</si>
  <si>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</si>
  <si>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</si>
  <si>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</si>
  <si>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</si>
  <si>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</si>
  <si>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</si>
  <si>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</si>
  <si>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</si>
  <si>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</si>
  <si>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</si>
  <si>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</si>
  <si>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</si>
  <si>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</si>
  <si>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</si>
  <si>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</si>
  <si>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</si>
  <si>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</si>
  <si>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</si>
  <si>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</si>
  <si>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</si>
  <si>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</si>
  <si>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</si>
  <si>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</si>
  <si>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</si>
  <si>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</si>
  <si>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</si>
  <si>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</si>
  <si>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</si>
  <si>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</si>
  <si>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</si>
  <si>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</si>
  <si>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</si>
  <si>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</si>
  <si>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</si>
  <si>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</si>
  <si>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</si>
  <si>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</si>
  <si>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</si>
  <si>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</si>
  <si>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</si>
  <si>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</si>
  <si>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</si>
  <si>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</si>
  <si>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</si>
  <si>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</si>
  <si>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</si>
  <si>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</si>
  <si>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</si>
  <si>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</si>
  <si>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</si>
  <si>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</si>
  <si>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</si>
  <si>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</si>
  <si>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</si>
  <si>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</si>
  <si>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</si>
  <si>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</si>
  <si>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</si>
  <si>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</si>
  <si>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</si>
  <si>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</si>
  <si>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</si>
  <si>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</si>
  <si>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</si>
  <si>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</si>
  <si>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</si>
  <si>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</si>
  <si>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</si>
  <si>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</si>
  <si>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</si>
  <si>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</si>
  <si>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</si>
  <si>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</si>
  <si>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</si>
  <si>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</si>
  <si>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</si>
  <si>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</si>
  <si>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</si>
  <si>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</si>
  <si>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</si>
  <si>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UNA VEZ POR SEMANA CONTAR LOS MACHOS Y REVISAR NIVELES DE CANALES CONSTANTEMENTE</t>
  </si>
  <si>
    <t>SEMANA 52</t>
  </si>
  <si>
    <t>SEMANA 53</t>
  </si>
  <si>
    <t>SEMANA 54</t>
  </si>
  <si>
    <t>SEMANA 55</t>
  </si>
  <si>
    <t>SEMANA 56</t>
  </si>
  <si>
    <t>F4 - Machos</t>
  </si>
  <si>
    <t>SEMANA 57</t>
  </si>
  <si>
    <t>SEMANA 58</t>
  </si>
  <si>
    <t>SEMANA 59</t>
  </si>
  <si>
    <t>SEMANA 60</t>
  </si>
  <si>
    <t>SEMANA 61</t>
  </si>
  <si>
    <t>SEMANA 62</t>
  </si>
  <si>
    <t>SEMANA 63</t>
  </si>
  <si>
    <t>24 AL 30 DE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</si>
</sst>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60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1" fontId="11" fillId="5" borderId="55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164" fontId="11" fillId="0" borderId="66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533" t="s">
        <v>5</v>
      </c>
      <c r="L11" s="53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8" t="s">
        <v>25</v>
      </c>
      <c r="C15" s="529"/>
      <c r="D15" s="529"/>
      <c r="E15" s="529"/>
      <c r="F15" s="529"/>
      <c r="G15" s="529"/>
      <c r="H15" s="529"/>
      <c r="I15" s="529"/>
      <c r="J15" s="529"/>
      <c r="K15" s="530"/>
      <c r="L15" s="535" t="s">
        <v>8</v>
      </c>
      <c r="M15" s="536"/>
      <c r="N15" s="536"/>
      <c r="O15" s="536"/>
      <c r="P15" s="536"/>
      <c r="Q15" s="536"/>
      <c r="R15" s="536"/>
      <c r="S15" s="53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3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533" t="s">
        <v>59</v>
      </c>
      <c r="L11" s="533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2"/>
      <c r="T15" s="542"/>
      <c r="U15" s="542"/>
      <c r="V15" s="54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4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533" t="s">
        <v>60</v>
      </c>
      <c r="L11" s="533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2"/>
      <c r="T15" s="542"/>
      <c r="U15" s="542"/>
      <c r="V15" s="54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12" zoomScale="30" zoomScaleNormal="30" workbookViewId="0">
      <selection activeCell="B17" sqref="B17:V1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533" t="s">
        <v>61</v>
      </c>
      <c r="L11" s="533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2"/>
      <c r="T15" s="542"/>
      <c r="U15" s="542"/>
      <c r="V15" s="54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533" t="s">
        <v>62</v>
      </c>
      <c r="L11" s="533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533" t="s">
        <v>63</v>
      </c>
      <c r="L11" s="533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533" t="s">
        <v>64</v>
      </c>
      <c r="L11" s="533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533" t="s">
        <v>65</v>
      </c>
      <c r="L11" s="533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533" t="s">
        <v>66</v>
      </c>
      <c r="L11" s="533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533" t="s">
        <v>67</v>
      </c>
      <c r="L11" s="533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533" t="s">
        <v>68</v>
      </c>
      <c r="L11" s="533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39"/>
      <c r="N15" s="539"/>
      <c r="O15" s="540"/>
      <c r="P15" s="541" t="s">
        <v>8</v>
      </c>
      <c r="Q15" s="542"/>
      <c r="R15" s="542"/>
      <c r="S15" s="542"/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533" t="s">
        <v>51</v>
      </c>
      <c r="L11" s="53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40"/>
      <c r="K15" s="541" t="s">
        <v>8</v>
      </c>
      <c r="L15" s="542"/>
      <c r="M15" s="542"/>
      <c r="N15" s="542"/>
      <c r="O15" s="542"/>
      <c r="P15" s="542"/>
      <c r="Q15" s="54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533" t="s">
        <v>69</v>
      </c>
      <c r="L11" s="533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40"/>
      <c r="F15" s="538" t="s">
        <v>71</v>
      </c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3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533" t="s">
        <v>72</v>
      </c>
      <c r="L11" s="533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40"/>
      <c r="F15" s="538" t="s">
        <v>71</v>
      </c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3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533" t="s">
        <v>73</v>
      </c>
      <c r="L11" s="533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40"/>
      <c r="G15" s="538" t="s">
        <v>71</v>
      </c>
      <c r="H15" s="539"/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2"/>
      <c r="T15" s="542"/>
      <c r="U15" s="543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25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533" t="s">
        <v>75</v>
      </c>
      <c r="L11" s="533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39"/>
      <c r="N15" s="540"/>
      <c r="O15" s="541" t="s">
        <v>8</v>
      </c>
      <c r="P15" s="542"/>
      <c r="Q15" s="542"/>
      <c r="R15" s="542"/>
      <c r="S15" s="542"/>
      <c r="T15" s="542"/>
      <c r="U15" s="542"/>
      <c r="V15" s="543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533" t="s">
        <v>80</v>
      </c>
      <c r="L11" s="533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8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533" t="s">
        <v>83</v>
      </c>
      <c r="L11" s="533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533" t="s">
        <v>84</v>
      </c>
      <c r="L11" s="533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533" t="s">
        <v>84</v>
      </c>
      <c r="L11" s="533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533" t="s">
        <v>111</v>
      </c>
      <c r="L11" s="533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533" t="s">
        <v>112</v>
      </c>
      <c r="L11" s="533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533" t="s">
        <v>52</v>
      </c>
      <c r="L11" s="533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40"/>
      <c r="K15" s="541" t="s">
        <v>8</v>
      </c>
      <c r="L15" s="542"/>
      <c r="M15" s="542"/>
      <c r="N15" s="542"/>
      <c r="O15" s="542"/>
      <c r="P15" s="542"/>
      <c r="Q15" s="54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533" t="s">
        <v>113</v>
      </c>
      <c r="L11" s="533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533" t="s">
        <v>114</v>
      </c>
      <c r="L11" s="533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38" t="s">
        <v>71</v>
      </c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2100-9505-4B18-9921-DE1F371A8DEC}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533" t="s">
        <v>115</v>
      </c>
      <c r="L11" s="533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5F1-FC7F-4FC5-8F0A-35571C47E9D6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533" t="s">
        <v>143</v>
      </c>
      <c r="L11" s="533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9E63-F1D1-4E21-8743-E0EAC3416572}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533" t="s">
        <v>144</v>
      </c>
      <c r="L11" s="533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A0-53DB-46B4-BC4E-48FF9B489822}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533" t="s">
        <v>145</v>
      </c>
      <c r="L11" s="533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8CE-05E3-40CE-8819-7DF50FA6B708}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533" t="s">
        <v>146</v>
      </c>
      <c r="L11" s="533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B53-2238-43F4-A4D4-7234B819538C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533" t="s">
        <v>147</v>
      </c>
      <c r="L11" s="533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CB99-6A50-4954-9B76-154081BCDBDC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533" t="s">
        <v>148</v>
      </c>
      <c r="L11" s="533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298-70A8-436C-A2BF-7780234515C2}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533" t="s">
        <v>148</v>
      </c>
      <c r="L11" s="533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533" t="s">
        <v>53</v>
      </c>
      <c r="L11" s="533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40"/>
      <c r="K15" s="541" t="s">
        <v>8</v>
      </c>
      <c r="L15" s="542"/>
      <c r="M15" s="542"/>
      <c r="N15" s="542"/>
      <c r="O15" s="542"/>
      <c r="P15" s="542"/>
      <c r="Q15" s="54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C06-D71C-40B3-A4A5-6E646811ABF4}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533" t="s">
        <v>149</v>
      </c>
      <c r="L11" s="533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4955-38A5-4759-AE2D-EC4E93AD0688}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533" t="s">
        <v>150</v>
      </c>
      <c r="L11" s="533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11B-C4DA-4E87-A5A8-7A6CA6D2C2B3}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533" t="s">
        <v>151</v>
      </c>
      <c r="L11" s="533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C34-F6CA-4A54-AE6D-5B994EF8282A}">
  <dimension ref="A1:AQ239"/>
  <sheetViews>
    <sheetView view="pageBreakPreview" topLeftCell="A4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533" t="s">
        <v>153</v>
      </c>
      <c r="L11" s="533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31D2-C8DF-4B53-AEF1-F8FD754BB60C}">
  <dimension ref="A1:AQ239"/>
  <sheetViews>
    <sheetView view="pageBreakPreview" topLeftCell="A40" zoomScale="30" zoomScaleNormal="30" zoomScaleSheetLayoutView="30" workbookViewId="0">
      <selection activeCell="T66" sqref="T6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2</v>
      </c>
      <c r="F11" s="1"/>
      <c r="G11" s="1"/>
      <c r="H11" s="1"/>
      <c r="I11" s="1"/>
      <c r="J11" s="1"/>
      <c r="K11" s="533" t="s">
        <v>154</v>
      </c>
      <c r="L11" s="533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114.95786454843399</v>
      </c>
      <c r="C18" s="23">
        <v>113.44304269524994</v>
      </c>
      <c r="D18" s="23">
        <v>29.529800037048329</v>
      </c>
      <c r="E18" s="23">
        <v>116.35217119670276</v>
      </c>
      <c r="F18" s="122">
        <v>115.29603194900483</v>
      </c>
      <c r="G18" s="24">
        <v>115.2643536881255</v>
      </c>
      <c r="H18" s="23">
        <v>116.86235314098178</v>
      </c>
      <c r="I18" s="23">
        <v>117.01190255439874</v>
      </c>
      <c r="J18" s="23">
        <v>28.341446546636803</v>
      </c>
      <c r="K18" s="23">
        <v>117.32195973836804</v>
      </c>
      <c r="L18" s="23">
        <v>117.01535511162884</v>
      </c>
      <c r="M18" s="23">
        <v>116.62856367841282</v>
      </c>
      <c r="N18" s="22">
        <v>115.93785253027843</v>
      </c>
      <c r="O18" s="23">
        <v>118.07341058129927</v>
      </c>
      <c r="P18" s="23">
        <v>30.643098317619206</v>
      </c>
      <c r="Q18" s="23">
        <v>116.32259215790086</v>
      </c>
      <c r="R18" s="23">
        <v>116.07429916188673</v>
      </c>
      <c r="S18" s="24">
        <v>116.38315607797765</v>
      </c>
      <c r="T18" s="25">
        <f t="shared" ref="T18:T25" si="0">SUM(B18:S18)</f>
        <v>1831.4592537119543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114.95786454843399</v>
      </c>
      <c r="C19" s="23">
        <v>113.44304269524994</v>
      </c>
      <c r="D19" s="23">
        <v>29.529800037048329</v>
      </c>
      <c r="E19" s="23">
        <v>116.35217119670276</v>
      </c>
      <c r="F19" s="122">
        <v>115.29603194900483</v>
      </c>
      <c r="G19" s="24">
        <v>115.2643536881255</v>
      </c>
      <c r="H19" s="23">
        <v>116.86235314098178</v>
      </c>
      <c r="I19" s="23">
        <v>117.01190255439874</v>
      </c>
      <c r="J19" s="23">
        <v>28.341446546636803</v>
      </c>
      <c r="K19" s="23">
        <v>117.32195973836804</v>
      </c>
      <c r="L19" s="23">
        <v>117.01535511162884</v>
      </c>
      <c r="M19" s="23">
        <v>116.62856367841282</v>
      </c>
      <c r="N19" s="22">
        <v>115.93785253027843</v>
      </c>
      <c r="O19" s="23">
        <v>118.07341058129927</v>
      </c>
      <c r="P19" s="23">
        <v>30.643098317619206</v>
      </c>
      <c r="Q19" s="23">
        <v>116.32259215790086</v>
      </c>
      <c r="R19" s="23">
        <v>116.07429916188673</v>
      </c>
      <c r="S19" s="24">
        <v>116.38315607797765</v>
      </c>
      <c r="T19" s="25">
        <f t="shared" si="0"/>
        <v>1831.4592537119543</v>
      </c>
      <c r="V19" s="2"/>
      <c r="W19" s="19"/>
    </row>
    <row r="20" spans="1:32" ht="39.75" customHeight="1" x14ac:dyDescent="0.25">
      <c r="A20" s="91" t="s">
        <v>14</v>
      </c>
      <c r="B20" s="76">
        <v>114.28605418062637</v>
      </c>
      <c r="C20" s="23">
        <v>112.94276292190004</v>
      </c>
      <c r="D20" s="23">
        <v>28.905119985180669</v>
      </c>
      <c r="E20" s="23">
        <v>115.46097152131888</v>
      </c>
      <c r="F20" s="122">
        <v>114.58394722039804</v>
      </c>
      <c r="G20" s="24">
        <v>114.59661852474976</v>
      </c>
      <c r="H20" s="23">
        <v>115.47347874360726</v>
      </c>
      <c r="I20" s="23">
        <v>115.84681897824052</v>
      </c>
      <c r="J20" s="23">
        <v>28.080981381345275</v>
      </c>
      <c r="K20" s="23">
        <v>116.37253610465275</v>
      </c>
      <c r="L20" s="23">
        <v>116.27859795534843</v>
      </c>
      <c r="M20" s="23">
        <v>115.78357452863486</v>
      </c>
      <c r="N20" s="22">
        <v>114.76037898788861</v>
      </c>
      <c r="O20" s="23">
        <v>117.15485576748026</v>
      </c>
      <c r="P20" s="23">
        <v>30.625600672952316</v>
      </c>
      <c r="Q20" s="23">
        <v>115.90596313683962</v>
      </c>
      <c r="R20" s="23">
        <v>115.13896033524529</v>
      </c>
      <c r="S20" s="24">
        <v>115.44857756880893</v>
      </c>
      <c r="T20" s="25">
        <f t="shared" si="0"/>
        <v>1817.6457985152178</v>
      </c>
      <c r="V20" s="2"/>
      <c r="W20" s="19"/>
    </row>
    <row r="21" spans="1:32" ht="39.950000000000003" customHeight="1" x14ac:dyDescent="0.25">
      <c r="A21" s="92" t="s">
        <v>15</v>
      </c>
      <c r="B21" s="76">
        <v>114.28605418062637</v>
      </c>
      <c r="C21" s="23">
        <v>112.94276292190004</v>
      </c>
      <c r="D21" s="23">
        <v>28.905119985180669</v>
      </c>
      <c r="E21" s="23">
        <v>115.46097152131888</v>
      </c>
      <c r="F21" s="122">
        <v>114.58394722039804</v>
      </c>
      <c r="G21" s="24">
        <v>114.59661852474976</v>
      </c>
      <c r="H21" s="23">
        <v>115.47347874360726</v>
      </c>
      <c r="I21" s="23">
        <v>115.84681897824052</v>
      </c>
      <c r="J21" s="23">
        <v>28.080981381345275</v>
      </c>
      <c r="K21" s="23">
        <v>116.37253610465275</v>
      </c>
      <c r="L21" s="23">
        <v>116.27859795534843</v>
      </c>
      <c r="M21" s="23">
        <v>115.78357452863486</v>
      </c>
      <c r="N21" s="22">
        <v>114.76037898788861</v>
      </c>
      <c r="O21" s="23">
        <v>117.15485576748026</v>
      </c>
      <c r="P21" s="23">
        <v>30.625600672952316</v>
      </c>
      <c r="Q21" s="23">
        <v>115.90596313683962</v>
      </c>
      <c r="R21" s="23">
        <v>115.13896033524529</v>
      </c>
      <c r="S21" s="24">
        <v>115.44857756880893</v>
      </c>
      <c r="T21" s="25">
        <f t="shared" si="0"/>
        <v>1817.6457985152178</v>
      </c>
      <c r="V21" s="2"/>
      <c r="W21" s="19"/>
    </row>
    <row r="22" spans="1:32" ht="39.950000000000003" customHeight="1" x14ac:dyDescent="0.25">
      <c r="A22" s="91" t="s">
        <v>16</v>
      </c>
      <c r="B22" s="76">
        <v>114.28605418062637</v>
      </c>
      <c r="C22" s="23">
        <v>112.94276292190004</v>
      </c>
      <c r="D22" s="23">
        <v>28.905119985180669</v>
      </c>
      <c r="E22" s="23">
        <v>115.46097152131888</v>
      </c>
      <c r="F22" s="122">
        <v>114.58394722039804</v>
      </c>
      <c r="G22" s="24">
        <v>114.59661852474976</v>
      </c>
      <c r="H22" s="23">
        <v>115.47347874360726</v>
      </c>
      <c r="I22" s="23">
        <v>115.84681897824052</v>
      </c>
      <c r="J22" s="23">
        <v>28.080981381345275</v>
      </c>
      <c r="K22" s="23">
        <v>116.37253610465275</v>
      </c>
      <c r="L22" s="23">
        <v>116.27859795534843</v>
      </c>
      <c r="M22" s="23">
        <v>115.78357452863486</v>
      </c>
      <c r="N22" s="22">
        <v>114.76037898788861</v>
      </c>
      <c r="O22" s="23">
        <v>117.15485576748026</v>
      </c>
      <c r="P22" s="23">
        <v>30.625600672952316</v>
      </c>
      <c r="Q22" s="23">
        <v>115.90596313683962</v>
      </c>
      <c r="R22" s="23">
        <v>115.13896033524529</v>
      </c>
      <c r="S22" s="24">
        <v>115.44857756880893</v>
      </c>
      <c r="T22" s="25">
        <f t="shared" si="0"/>
        <v>1817.6457985152178</v>
      </c>
      <c r="V22" s="2"/>
      <c r="W22" s="19"/>
    </row>
    <row r="23" spans="1:32" ht="39.950000000000003" customHeight="1" x14ac:dyDescent="0.25">
      <c r="A23" s="92" t="s">
        <v>17</v>
      </c>
      <c r="B23" s="76">
        <v>114.28605418062637</v>
      </c>
      <c r="C23" s="23">
        <v>112.94276292190004</v>
      </c>
      <c r="D23" s="23">
        <v>28.905119985180669</v>
      </c>
      <c r="E23" s="23">
        <v>115.46097152131888</v>
      </c>
      <c r="F23" s="122">
        <v>114.58394722039804</v>
      </c>
      <c r="G23" s="24">
        <v>114.59661852474976</v>
      </c>
      <c r="H23" s="23">
        <v>115.47347874360726</v>
      </c>
      <c r="I23" s="23">
        <v>115.84681897824052</v>
      </c>
      <c r="J23" s="23">
        <v>28.080981381345275</v>
      </c>
      <c r="K23" s="23">
        <v>116.37253610465275</v>
      </c>
      <c r="L23" s="23">
        <v>116.27859795534843</v>
      </c>
      <c r="M23" s="23">
        <v>115.78357452863486</v>
      </c>
      <c r="N23" s="22">
        <v>114.76037898788861</v>
      </c>
      <c r="O23" s="23">
        <v>117.15485576748026</v>
      </c>
      <c r="P23" s="23">
        <v>30.625600672952316</v>
      </c>
      <c r="Q23" s="23">
        <v>115.90596313683962</v>
      </c>
      <c r="R23" s="23">
        <v>115.13896033524529</v>
      </c>
      <c r="S23" s="24">
        <v>115.44857756880893</v>
      </c>
      <c r="T23" s="25">
        <f t="shared" si="0"/>
        <v>1817.6457985152178</v>
      </c>
      <c r="V23" s="2"/>
      <c r="W23" s="19"/>
    </row>
    <row r="24" spans="1:32" ht="39.950000000000003" customHeight="1" x14ac:dyDescent="0.25">
      <c r="A24" s="91" t="s">
        <v>18</v>
      </c>
      <c r="B24" s="76">
        <v>114.28605418062637</v>
      </c>
      <c r="C24" s="23">
        <v>112.94276292190004</v>
      </c>
      <c r="D24" s="23">
        <v>28.905119985180669</v>
      </c>
      <c r="E24" s="23">
        <v>115.46097152131888</v>
      </c>
      <c r="F24" s="122">
        <v>114.58394722039804</v>
      </c>
      <c r="G24" s="24">
        <v>114.59661852474976</v>
      </c>
      <c r="H24" s="23">
        <v>115.47347874360726</v>
      </c>
      <c r="I24" s="23">
        <v>115.84681897824052</v>
      </c>
      <c r="J24" s="23">
        <v>28.080981381345275</v>
      </c>
      <c r="K24" s="23">
        <v>116.37253610465275</v>
      </c>
      <c r="L24" s="23">
        <v>116.27859795534843</v>
      </c>
      <c r="M24" s="23">
        <v>115.78357452863486</v>
      </c>
      <c r="N24" s="22">
        <v>114.76037898788861</v>
      </c>
      <c r="O24" s="23">
        <v>117.15485576748026</v>
      </c>
      <c r="P24" s="23">
        <v>30.625600672952316</v>
      </c>
      <c r="Q24" s="23">
        <v>115.90596313683962</v>
      </c>
      <c r="R24" s="23">
        <v>115.13896033524529</v>
      </c>
      <c r="S24" s="24">
        <v>115.44857756880893</v>
      </c>
      <c r="T24" s="25">
        <f t="shared" si="0"/>
        <v>1817.6457985152178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801.34599999999978</v>
      </c>
      <c r="C25" s="27">
        <f t="shared" si="1"/>
        <v>791.59990000000005</v>
      </c>
      <c r="D25" s="27">
        <f t="shared" si="1"/>
        <v>203.58520000000001</v>
      </c>
      <c r="E25" s="27">
        <f t="shared" si="1"/>
        <v>810.00919999999996</v>
      </c>
      <c r="F25" s="27">
        <f t="shared" si="1"/>
        <v>803.51179999999988</v>
      </c>
      <c r="G25" s="228">
        <f t="shared" si="1"/>
        <v>803.51179999999965</v>
      </c>
      <c r="H25" s="27">
        <f t="shared" si="1"/>
        <v>811.09209999999996</v>
      </c>
      <c r="I25" s="27">
        <f t="shared" si="1"/>
        <v>813.25790000000018</v>
      </c>
      <c r="J25" s="27">
        <f t="shared" si="1"/>
        <v>197.08780000000002</v>
      </c>
      <c r="K25" s="27">
        <f t="shared" si="1"/>
        <v>816.50659999999993</v>
      </c>
      <c r="L25" s="27">
        <f t="shared" si="1"/>
        <v>815.42369999999994</v>
      </c>
      <c r="M25" s="27">
        <f t="shared" si="1"/>
        <v>812.17499999999995</v>
      </c>
      <c r="N25" s="26">
        <f>SUM(N18:N24)</f>
        <v>805.67759999999998</v>
      </c>
      <c r="O25" s="27">
        <f t="shared" ref="O25:Q25" si="2">SUM(O18:O24)</f>
        <v>821.92109999999991</v>
      </c>
      <c r="P25" s="27">
        <f t="shared" si="2"/>
        <v>214.41419999999999</v>
      </c>
      <c r="Q25" s="27">
        <f t="shared" si="2"/>
        <v>812.17499999999984</v>
      </c>
      <c r="R25" s="27">
        <f>SUM(R18:R24)</f>
        <v>807.84339999999997</v>
      </c>
      <c r="S25" s="28">
        <f t="shared" ref="S25" si="3">SUM(S18:S24)</f>
        <v>810.00919999999985</v>
      </c>
      <c r="T25" s="25">
        <f t="shared" si="0"/>
        <v>12751.147499999997</v>
      </c>
    </row>
    <row r="26" spans="1:32" s="2" customFormat="1" ht="36.75" customHeight="1" x14ac:dyDescent="0.25">
      <c r="A26" s="93" t="s">
        <v>19</v>
      </c>
      <c r="B26" s="208">
        <v>154.69999999999999</v>
      </c>
      <c r="C26" s="30">
        <v>154.69999999999999</v>
      </c>
      <c r="D26" s="30">
        <v>154.69999999999999</v>
      </c>
      <c r="E26" s="30">
        <v>154.69999999999999</v>
      </c>
      <c r="F26" s="30">
        <v>154.69999999999999</v>
      </c>
      <c r="G26" s="229">
        <v>154.69999999999999</v>
      </c>
      <c r="H26" s="30">
        <v>154.69999999999999</v>
      </c>
      <c r="I26" s="30">
        <v>154.69999999999999</v>
      </c>
      <c r="J26" s="30">
        <v>154.69999999999999</v>
      </c>
      <c r="K26" s="30">
        <v>154.69999999999999</v>
      </c>
      <c r="L26" s="30">
        <v>154.69999999999999</v>
      </c>
      <c r="M26" s="30">
        <v>154.69999999999999</v>
      </c>
      <c r="N26" s="29">
        <v>154.69999999999999</v>
      </c>
      <c r="O26" s="30">
        <v>154.69999999999999</v>
      </c>
      <c r="P26" s="30">
        <v>154.69999999999999</v>
      </c>
      <c r="Q26" s="30">
        <v>154.69999999999999</v>
      </c>
      <c r="R26" s="30">
        <v>154.69999999999999</v>
      </c>
      <c r="S26" s="31">
        <v>154.69999999999999</v>
      </c>
      <c r="T26" s="32">
        <f>+((T25/T27)/7)*1000</f>
        <v>154.69999999999999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748</v>
      </c>
      <c r="F27" s="34">
        <v>742</v>
      </c>
      <c r="G27" s="230">
        <v>742</v>
      </c>
      <c r="H27" s="34">
        <v>749</v>
      </c>
      <c r="I27" s="34">
        <v>751</v>
      </c>
      <c r="J27" s="34">
        <v>182</v>
      </c>
      <c r="K27" s="34">
        <v>754</v>
      </c>
      <c r="L27" s="34">
        <v>753</v>
      </c>
      <c r="M27" s="34">
        <v>750</v>
      </c>
      <c r="N27" s="33">
        <v>744</v>
      </c>
      <c r="O27" s="34">
        <v>759</v>
      </c>
      <c r="P27" s="34">
        <v>198</v>
      </c>
      <c r="Q27" s="34">
        <v>750</v>
      </c>
      <c r="R27" s="34">
        <v>746</v>
      </c>
      <c r="S27" s="35">
        <v>748</v>
      </c>
      <c r="T27" s="36">
        <f>SUM(B27:S27)</f>
        <v>11775</v>
      </c>
      <c r="U27" s="2">
        <f>((T25*1000)/T27)/7</f>
        <v>154.69999999999999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114.28605418062637</v>
      </c>
      <c r="C28" s="84">
        <f t="shared" si="4"/>
        <v>112.94276292190004</v>
      </c>
      <c r="D28" s="84">
        <f t="shared" si="4"/>
        <v>28.905119985180669</v>
      </c>
      <c r="E28" s="84">
        <f t="shared" si="4"/>
        <v>115.46097152131888</v>
      </c>
      <c r="F28" s="84">
        <f t="shared" si="4"/>
        <v>114.58394722039804</v>
      </c>
      <c r="G28" s="84">
        <f t="shared" si="4"/>
        <v>114.59661852474976</v>
      </c>
      <c r="H28" s="84">
        <f t="shared" si="4"/>
        <v>115.47347874360726</v>
      </c>
      <c r="I28" s="84">
        <f t="shared" si="4"/>
        <v>115.84681897824052</v>
      </c>
      <c r="J28" s="84">
        <f t="shared" si="4"/>
        <v>28.080981381345275</v>
      </c>
      <c r="K28" s="84">
        <f t="shared" si="4"/>
        <v>116.37253610465275</v>
      </c>
      <c r="L28" s="84">
        <f t="shared" si="4"/>
        <v>116.27859795534843</v>
      </c>
      <c r="M28" s="84">
        <f t="shared" si="4"/>
        <v>115.78357452863486</v>
      </c>
      <c r="N28" s="84">
        <f t="shared" si="4"/>
        <v>114.76037898788861</v>
      </c>
      <c r="O28" s="84">
        <f t="shared" si="4"/>
        <v>117.15485576748026</v>
      </c>
      <c r="P28" s="84">
        <f t="shared" si="4"/>
        <v>30.625600672952316</v>
      </c>
      <c r="Q28" s="84">
        <f t="shared" si="4"/>
        <v>115.90596313683962</v>
      </c>
      <c r="R28" s="84">
        <f t="shared" si="4"/>
        <v>115.13896033524529</v>
      </c>
      <c r="S28" s="231">
        <f t="shared" si="4"/>
        <v>115.44857756880893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801.34599999999989</v>
      </c>
      <c r="C29" s="42">
        <f t="shared" si="5"/>
        <v>791.59990000000005</v>
      </c>
      <c r="D29" s="42">
        <f t="shared" si="5"/>
        <v>203.58519999999999</v>
      </c>
      <c r="E29" s="42">
        <f>((E27*E26)*7)/1000</f>
        <v>810.00919999999996</v>
      </c>
      <c r="F29" s="42">
        <f>((F27*F26)*7)/1000</f>
        <v>803.51179999999988</v>
      </c>
      <c r="G29" s="232">
        <f>((G27*G26)*7)/1000</f>
        <v>803.51179999999988</v>
      </c>
      <c r="H29" s="42">
        <f t="shared" ref="H29" si="6">((H27*H26)*7)/1000</f>
        <v>811.09209999999985</v>
      </c>
      <c r="I29" s="42">
        <f>((I27*I26)*7)/1000</f>
        <v>813.25790000000006</v>
      </c>
      <c r="J29" s="42">
        <f t="shared" ref="J29:M29" si="7">((J27*J26)*7)/1000</f>
        <v>197.08779999999999</v>
      </c>
      <c r="K29" s="42">
        <f t="shared" si="7"/>
        <v>816.50659999999982</v>
      </c>
      <c r="L29" s="42">
        <f t="shared" si="7"/>
        <v>815.42369999999994</v>
      </c>
      <c r="M29" s="42">
        <f t="shared" si="7"/>
        <v>812.17499999999984</v>
      </c>
      <c r="N29" s="41">
        <f>((N27*N26)*7)/1000</f>
        <v>805.67759999999987</v>
      </c>
      <c r="O29" s="42">
        <f>((O27*O26)*7)/1000</f>
        <v>821.92109999999991</v>
      </c>
      <c r="P29" s="42">
        <f t="shared" ref="P29:S29" si="8">((P27*P26)*7)/1000</f>
        <v>214.41419999999999</v>
      </c>
      <c r="Q29" s="42">
        <f t="shared" si="8"/>
        <v>812.17499999999984</v>
      </c>
      <c r="R29" s="43">
        <f t="shared" si="8"/>
        <v>807.84339999999997</v>
      </c>
      <c r="S29" s="44">
        <f t="shared" si="8"/>
        <v>810.00919999999996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154.69999999999999</v>
      </c>
      <c r="C30" s="47">
        <f t="shared" si="9"/>
        <v>154.70000000000002</v>
      </c>
      <c r="D30" s="47">
        <f t="shared" si="9"/>
        <v>154.70000000000002</v>
      </c>
      <c r="E30" s="47">
        <f>+(E25/E27)/7*1000</f>
        <v>154.70000000000002</v>
      </c>
      <c r="F30" s="47">
        <f t="shared" ref="F30:H30" si="10">+(F25/F27)/7*1000</f>
        <v>154.69999999999999</v>
      </c>
      <c r="G30" s="233">
        <f t="shared" si="10"/>
        <v>154.69999999999993</v>
      </c>
      <c r="H30" s="47">
        <f t="shared" si="10"/>
        <v>154.70000000000002</v>
      </c>
      <c r="I30" s="47">
        <f>+(I25/I27)/7*1000</f>
        <v>154.70000000000005</v>
      </c>
      <c r="J30" s="47">
        <f t="shared" ref="J30:M30" si="11">+(J25/J27)/7*1000</f>
        <v>154.70000000000005</v>
      </c>
      <c r="K30" s="47">
        <f t="shared" si="11"/>
        <v>154.70000000000002</v>
      </c>
      <c r="L30" s="47">
        <f t="shared" si="11"/>
        <v>154.70000000000002</v>
      </c>
      <c r="M30" s="47">
        <f t="shared" si="11"/>
        <v>154.70000000000002</v>
      </c>
      <c r="N30" s="46">
        <f>+(N25/N27)/7*1000</f>
        <v>154.70000000000002</v>
      </c>
      <c r="O30" s="47">
        <f t="shared" ref="O30:S30" si="12">+(O25/O27)/7*1000</f>
        <v>154.70000000000002</v>
      </c>
      <c r="P30" s="47">
        <f t="shared" si="12"/>
        <v>154.70000000000002</v>
      </c>
      <c r="Q30" s="47">
        <f t="shared" si="12"/>
        <v>154.69999999999999</v>
      </c>
      <c r="R30" s="47">
        <f t="shared" si="12"/>
        <v>154.70000000000002</v>
      </c>
      <c r="S30" s="48">
        <f t="shared" si="12"/>
        <v>154.69999999999999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95.533199999999994</v>
      </c>
      <c r="C39" s="79">
        <v>95.377099999999999</v>
      </c>
      <c r="D39" s="79">
        <v>22.9467</v>
      </c>
      <c r="E39" s="79">
        <v>93.503900000000002</v>
      </c>
      <c r="F39" s="79">
        <v>91.786799999999999</v>
      </c>
      <c r="G39" s="79">
        <v>94.128299999999996</v>
      </c>
      <c r="H39" s="79"/>
      <c r="I39" s="101">
        <f t="shared" ref="I39:I46" si="13">SUM(B39:H39)</f>
        <v>493.27599999999995</v>
      </c>
      <c r="J39" s="138"/>
      <c r="K39" s="91" t="s">
        <v>12</v>
      </c>
      <c r="L39" s="79">
        <v>7.6</v>
      </c>
      <c r="M39" s="79">
        <v>7.4</v>
      </c>
      <c r="N39" s="79">
        <v>1.7</v>
      </c>
      <c r="O39" s="79">
        <v>7</v>
      </c>
      <c r="P39" s="79">
        <v>6</v>
      </c>
      <c r="Q39" s="79">
        <v>6.2</v>
      </c>
      <c r="R39" s="101">
        <f t="shared" ref="R39:R46" si="14">SUM(L39:Q39)</f>
        <v>35.9</v>
      </c>
      <c r="S39" s="2"/>
      <c r="T39" s="61"/>
      <c r="U39" s="62">
        <v>36</v>
      </c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95.533199999999994</v>
      </c>
      <c r="C40" s="79">
        <v>95.377099999999999</v>
      </c>
      <c r="D40" s="79">
        <v>22.9467</v>
      </c>
      <c r="E40" s="79">
        <v>93.503900000000002</v>
      </c>
      <c r="F40" s="79">
        <v>91.786799999999999</v>
      </c>
      <c r="G40" s="79">
        <v>94.128299999999996</v>
      </c>
      <c r="H40" s="79"/>
      <c r="I40" s="101">
        <f t="shared" si="13"/>
        <v>493.27599999999995</v>
      </c>
      <c r="J40" s="2"/>
      <c r="K40" s="92" t="s">
        <v>13</v>
      </c>
      <c r="L40" s="79">
        <v>7.6</v>
      </c>
      <c r="M40" s="79">
        <v>7.5</v>
      </c>
      <c r="N40" s="79">
        <v>1.7</v>
      </c>
      <c r="O40" s="79">
        <v>7</v>
      </c>
      <c r="P40" s="79">
        <v>6</v>
      </c>
      <c r="Q40" s="79">
        <v>6.2</v>
      </c>
      <c r="R40" s="101">
        <f t="shared" si="14"/>
        <v>36</v>
      </c>
      <c r="S40" s="2"/>
      <c r="T40" s="61"/>
      <c r="U40" s="59">
        <v>36</v>
      </c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7.3</v>
      </c>
      <c r="M41" s="79">
        <v>7.3</v>
      </c>
      <c r="N41" s="79">
        <v>1.6</v>
      </c>
      <c r="O41" s="79">
        <v>7.3</v>
      </c>
      <c r="P41" s="79">
        <v>5.9</v>
      </c>
      <c r="Q41" s="79">
        <v>6.1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7.3</v>
      </c>
      <c r="M42" s="79">
        <v>7.3</v>
      </c>
      <c r="N42" s="79">
        <v>1.6</v>
      </c>
      <c r="O42" s="79">
        <v>7.3</v>
      </c>
      <c r="P42" s="79">
        <v>5.9</v>
      </c>
      <c r="Q42" s="79">
        <v>6.1</v>
      </c>
      <c r="R42" s="101">
        <f t="shared" si="14"/>
        <v>35.5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7.3</v>
      </c>
      <c r="N43" s="79">
        <v>1.6</v>
      </c>
      <c r="O43" s="79">
        <v>7.3</v>
      </c>
      <c r="P43" s="79">
        <v>5.9</v>
      </c>
      <c r="Q43" s="79">
        <v>6.1</v>
      </c>
      <c r="R43" s="101">
        <f t="shared" si="14"/>
        <v>35.6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7.4</v>
      </c>
      <c r="N44" s="79">
        <v>1.6</v>
      </c>
      <c r="O44" s="79">
        <v>7.3</v>
      </c>
      <c r="P44" s="79">
        <v>5.9</v>
      </c>
      <c r="Q44" s="79">
        <v>6.1</v>
      </c>
      <c r="R44" s="101">
        <f t="shared" si="14"/>
        <v>35.700000000000003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7.4</v>
      </c>
      <c r="N45" s="79">
        <v>1.7</v>
      </c>
      <c r="O45" s="79">
        <v>7.4</v>
      </c>
      <c r="P45" s="79">
        <v>6</v>
      </c>
      <c r="Q45" s="79">
        <v>6.2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191.06639999999999</v>
      </c>
      <c r="C46" s="27">
        <f t="shared" si="15"/>
        <v>190.7542</v>
      </c>
      <c r="D46" s="27">
        <f t="shared" si="15"/>
        <v>45.8934</v>
      </c>
      <c r="E46" s="27">
        <f t="shared" si="15"/>
        <v>187.0078</v>
      </c>
      <c r="F46" s="27">
        <f t="shared" si="15"/>
        <v>183.5736</v>
      </c>
      <c r="G46" s="27">
        <f t="shared" si="15"/>
        <v>188.25659999999999</v>
      </c>
      <c r="H46" s="27">
        <f t="shared" si="15"/>
        <v>0</v>
      </c>
      <c r="I46" s="101">
        <f t="shared" si="13"/>
        <v>986.55199999999991</v>
      </c>
      <c r="K46" s="77" t="s">
        <v>10</v>
      </c>
      <c r="L46" s="81">
        <f t="shared" ref="L46:Q46" si="16">SUM(L39:L45)</f>
        <v>52</v>
      </c>
      <c r="M46" s="27">
        <f t="shared" si="16"/>
        <v>51.599999999999994</v>
      </c>
      <c r="N46" s="27">
        <f t="shared" si="16"/>
        <v>11.499999999999998</v>
      </c>
      <c r="O46" s="27">
        <f t="shared" si="16"/>
        <v>50.599999999999994</v>
      </c>
      <c r="P46" s="27">
        <f t="shared" si="16"/>
        <v>41.599999999999994</v>
      </c>
      <c r="Q46" s="27">
        <f t="shared" si="16"/>
        <v>43.000000000000007</v>
      </c>
      <c r="R46" s="101">
        <f t="shared" si="14"/>
        <v>250.29999999999998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156.1</v>
      </c>
      <c r="C47" s="30">
        <v>156.1</v>
      </c>
      <c r="D47" s="30">
        <v>156.1</v>
      </c>
      <c r="E47" s="30">
        <v>156.1</v>
      </c>
      <c r="F47" s="30">
        <v>156.1</v>
      </c>
      <c r="G47" s="30">
        <v>156.1</v>
      </c>
      <c r="H47" s="30"/>
      <c r="I47" s="102">
        <f>+((I46/I48)/7)*1000</f>
        <v>44.599999999999994</v>
      </c>
      <c r="K47" s="110" t="s">
        <v>19</v>
      </c>
      <c r="L47" s="82">
        <v>137.5</v>
      </c>
      <c r="M47" s="30">
        <v>136.5</v>
      </c>
      <c r="N47" s="30">
        <v>137.5</v>
      </c>
      <c r="O47" s="30">
        <v>136.5</v>
      </c>
      <c r="P47" s="30">
        <v>135</v>
      </c>
      <c r="Q47" s="30">
        <v>133.5</v>
      </c>
      <c r="R47" s="102">
        <f>+((R46/R48)/7)*1000</f>
        <v>135.95871808799563</v>
      </c>
      <c r="S47" s="63"/>
      <c r="T47" s="63"/>
    </row>
    <row r="48" spans="1:30" ht="33.75" customHeight="1" x14ac:dyDescent="0.25">
      <c r="A48" s="94" t="s">
        <v>20</v>
      </c>
      <c r="B48" s="83">
        <v>612</v>
      </c>
      <c r="C48" s="34">
        <v>611</v>
      </c>
      <c r="D48" s="34">
        <v>147</v>
      </c>
      <c r="E48" s="34">
        <v>599</v>
      </c>
      <c r="F48" s="34">
        <v>588</v>
      </c>
      <c r="G48" s="34">
        <v>603</v>
      </c>
      <c r="H48" s="34"/>
      <c r="I48" s="103">
        <f>SUM(B48:H48)</f>
        <v>3160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95.533199999999994</v>
      </c>
      <c r="C49" s="38">
        <f t="shared" si="17"/>
        <v>95.377099999999999</v>
      </c>
      <c r="D49" s="38">
        <f t="shared" si="17"/>
        <v>22.9467</v>
      </c>
      <c r="E49" s="38">
        <f t="shared" si="17"/>
        <v>93.503900000000002</v>
      </c>
      <c r="F49" s="38">
        <f t="shared" si="17"/>
        <v>91.786799999999999</v>
      </c>
      <c r="G49" s="38">
        <f t="shared" si="17"/>
        <v>94.128299999999996</v>
      </c>
      <c r="H49" s="38">
        <f t="shared" si="17"/>
        <v>0</v>
      </c>
      <c r="I49" s="104">
        <f>((I46*1000)/I48)/7</f>
        <v>44.6</v>
      </c>
      <c r="K49" s="95" t="s">
        <v>21</v>
      </c>
      <c r="L49" s="84">
        <f t="shared" ref="L49:Q49" si="18">((L48*L47)*7/1000-L39-L40)/5</f>
        <v>7.3549999999999995</v>
      </c>
      <c r="M49" s="38">
        <f t="shared" si="18"/>
        <v>7.3394000000000004</v>
      </c>
      <c r="N49" s="38">
        <f t="shared" si="18"/>
        <v>1.6300000000000003</v>
      </c>
      <c r="O49" s="38">
        <f t="shared" si="18"/>
        <v>7.3283000000000005</v>
      </c>
      <c r="P49" s="38">
        <f t="shared" si="18"/>
        <v>5.9159999999999995</v>
      </c>
      <c r="Q49" s="38">
        <f t="shared" si="18"/>
        <v>6.1173999999999999</v>
      </c>
      <c r="R49" s="113">
        <f>((R46*1000)/R48)/7</f>
        <v>135.95871808799563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668.73239999999998</v>
      </c>
      <c r="C50" s="42">
        <f t="shared" si="19"/>
        <v>667.63969999999995</v>
      </c>
      <c r="D50" s="42">
        <f t="shared" si="19"/>
        <v>160.62690000000001</v>
      </c>
      <c r="E50" s="42">
        <f t="shared" si="19"/>
        <v>654.52729999999997</v>
      </c>
      <c r="F50" s="42">
        <f t="shared" si="19"/>
        <v>642.50760000000002</v>
      </c>
      <c r="G50" s="42">
        <f t="shared" si="19"/>
        <v>658.8981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51.597000000000001</v>
      </c>
      <c r="N50" s="42">
        <f t="shared" si="20"/>
        <v>11.55</v>
      </c>
      <c r="O50" s="42">
        <f t="shared" si="20"/>
        <v>50.641500000000001</v>
      </c>
      <c r="P50" s="42">
        <f t="shared" si="20"/>
        <v>41.58</v>
      </c>
      <c r="Q50" s="42">
        <f t="shared" si="20"/>
        <v>42.987000000000002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44.599999999999994</v>
      </c>
      <c r="C51" s="47">
        <f t="shared" si="21"/>
        <v>44.599999999999994</v>
      </c>
      <c r="D51" s="47">
        <f t="shared" si="21"/>
        <v>44.599999999999994</v>
      </c>
      <c r="E51" s="47">
        <f t="shared" si="21"/>
        <v>44.599999999999994</v>
      </c>
      <c r="F51" s="47">
        <f t="shared" si="21"/>
        <v>44.599999999999994</v>
      </c>
      <c r="G51" s="47">
        <f t="shared" si="21"/>
        <v>44.599999999999994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137.56613756613757</v>
      </c>
      <c r="M51" s="47">
        <f t="shared" si="22"/>
        <v>136.50793650793651</v>
      </c>
      <c r="N51" s="47">
        <f t="shared" si="22"/>
        <v>136.9047619047619</v>
      </c>
      <c r="O51" s="47">
        <f t="shared" si="22"/>
        <v>136.38814016172503</v>
      </c>
      <c r="P51" s="47">
        <f t="shared" si="22"/>
        <v>135.06493506493504</v>
      </c>
      <c r="Q51" s="47">
        <f t="shared" si="22"/>
        <v>133.54037267080747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8.3000000000000007</v>
      </c>
      <c r="F58" s="79">
        <v>8.5</v>
      </c>
      <c r="G58" s="221">
        <v>8.4</v>
      </c>
      <c r="H58" s="22">
        <v>8.6</v>
      </c>
      <c r="I58" s="79">
        <v>8.5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8.6</v>
      </c>
      <c r="P58" s="79">
        <v>2.4</v>
      </c>
      <c r="Q58" s="79">
        <v>8.4</v>
      </c>
      <c r="R58" s="79">
        <v>8.1999999999999993</v>
      </c>
      <c r="S58" s="221">
        <v>8.1999999999999993</v>
      </c>
      <c r="T58" s="101">
        <f t="shared" ref="T58:T65" si="23">SUM(B58:S58)</f>
        <v>132.1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8.3000000000000007</v>
      </c>
      <c r="F59" s="79">
        <v>8.5</v>
      </c>
      <c r="G59" s="221">
        <v>8.4</v>
      </c>
      <c r="H59" s="22">
        <v>8.6</v>
      </c>
      <c r="I59" s="79">
        <v>8.5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8.6</v>
      </c>
      <c r="P59" s="79">
        <v>2.4</v>
      </c>
      <c r="Q59" s="79">
        <v>8.4</v>
      </c>
      <c r="R59" s="79">
        <v>8.1999999999999993</v>
      </c>
      <c r="S59" s="221">
        <v>8.1999999999999993</v>
      </c>
      <c r="T59" s="101">
        <f t="shared" si="23"/>
        <v>132.1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2</v>
      </c>
      <c r="E60" s="79">
        <v>8.3000000000000007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1.9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8.1</v>
      </c>
      <c r="R60" s="79">
        <v>8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8.1</v>
      </c>
      <c r="R61" s="79">
        <v>8</v>
      </c>
      <c r="S61" s="221">
        <v>8.1999999999999993</v>
      </c>
      <c r="T61" s="101">
        <f t="shared" si="23"/>
        <v>130.39999999999998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2.1</v>
      </c>
      <c r="E62" s="79">
        <v>8.4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8.1</v>
      </c>
      <c r="R62" s="79">
        <v>8</v>
      </c>
      <c r="S62" s="221">
        <v>8.1999999999999993</v>
      </c>
      <c r="T62" s="101">
        <f t="shared" si="23"/>
        <v>130.79999999999998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2.1</v>
      </c>
      <c r="E63" s="79">
        <v>8.4</v>
      </c>
      <c r="F63" s="79">
        <v>8.5</v>
      </c>
      <c r="G63" s="221">
        <v>8.4</v>
      </c>
      <c r="H63" s="22">
        <v>8.6</v>
      </c>
      <c r="I63" s="79">
        <v>8.6</v>
      </c>
      <c r="J63" s="79">
        <v>2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8.1999999999999993</v>
      </c>
      <c r="R63" s="79">
        <v>8</v>
      </c>
      <c r="S63" s="221">
        <v>8.3000000000000007</v>
      </c>
      <c r="T63" s="101">
        <f t="shared" si="23"/>
        <v>131.69999999999999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8.1999999999999993</v>
      </c>
      <c r="D64" s="79">
        <v>2.1</v>
      </c>
      <c r="E64" s="79">
        <v>8.4</v>
      </c>
      <c r="F64" s="79">
        <v>8.5</v>
      </c>
      <c r="G64" s="221">
        <v>8.4</v>
      </c>
      <c r="H64" s="22">
        <v>8.6</v>
      </c>
      <c r="I64" s="79">
        <v>8.6</v>
      </c>
      <c r="J64" s="79">
        <v>2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8.1999999999999993</v>
      </c>
      <c r="R64" s="79">
        <v>8</v>
      </c>
      <c r="S64" s="221">
        <v>8.3000000000000007</v>
      </c>
      <c r="T64" s="101">
        <f t="shared" si="23"/>
        <v>131.9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57.800000000000011</v>
      </c>
      <c r="D65" s="27">
        <f t="shared" si="24"/>
        <v>14.499999999999998</v>
      </c>
      <c r="E65" s="27">
        <f t="shared" si="24"/>
        <v>58.4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57.5</v>
      </c>
      <c r="R65" s="27">
        <f t="shared" si="24"/>
        <v>56.4</v>
      </c>
      <c r="S65" s="28">
        <f t="shared" si="24"/>
        <v>57.599999999999994</v>
      </c>
      <c r="T65" s="101">
        <f t="shared" si="23"/>
        <v>919.40000000000009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137.38792588164975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59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60</v>
      </c>
      <c r="R67" s="65">
        <v>59</v>
      </c>
      <c r="S67" s="223">
        <v>61</v>
      </c>
      <c r="T67" s="112">
        <f>SUM(B67:S67)</f>
        <v>956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8.2040000000000006</v>
      </c>
      <c r="D68" s="38">
        <f t="shared" si="25"/>
        <v>2.0580000000000003</v>
      </c>
      <c r="E68" s="38">
        <f t="shared" si="25"/>
        <v>8.3559999999999999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8.5350000000000001</v>
      </c>
      <c r="J68" s="38">
        <f t="shared" si="25"/>
        <v>1.9643999999999999</v>
      </c>
      <c r="K68" s="38">
        <f t="shared" si="25"/>
        <v>8.1019999999999985</v>
      </c>
      <c r="L68" s="38">
        <f t="shared" si="25"/>
        <v>8.1440000000000001</v>
      </c>
      <c r="M68" s="39">
        <f t="shared" si="25"/>
        <v>8.2490000000000006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8.1479999999999997</v>
      </c>
      <c r="R68" s="38">
        <f t="shared" si="25"/>
        <v>7.9948999999999986</v>
      </c>
      <c r="S68" s="39">
        <f t="shared" si="25"/>
        <v>8.2490000000000006</v>
      </c>
      <c r="T68" s="116">
        <f>((T65*1000)/T67)/7</f>
        <v>137.38792588164975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57.82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57.54</v>
      </c>
      <c r="R69" s="42">
        <f t="shared" si="26"/>
        <v>56.374499999999998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139.95157384987897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138.77551020408163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136.90476190476193</v>
      </c>
      <c r="R70" s="47">
        <f t="shared" si="27"/>
        <v>136.56174334140437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90ED-F993-4DD1-A09A-851F0B8FBC11}">
  <dimension ref="A1:AQ239"/>
  <sheetViews>
    <sheetView view="pageBreakPreview" topLeftCell="A13" zoomScale="30" zoomScaleNormal="30" zoomScaleSheetLayoutView="30" workbookViewId="0">
      <selection activeCell="R41" sqref="R41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2"/>
      <c r="Z3" s="2"/>
      <c r="AA3" s="2"/>
      <c r="AB3" s="2"/>
      <c r="AC3" s="2"/>
      <c r="AD3" s="4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9" t="s">
        <v>1</v>
      </c>
      <c r="B9" s="459"/>
      <c r="C9" s="45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9"/>
      <c r="B10" s="459"/>
      <c r="C10" s="4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9" t="s">
        <v>4</v>
      </c>
      <c r="B11" s="459"/>
      <c r="C11" s="459"/>
      <c r="D11" s="1"/>
      <c r="E11" s="457">
        <v>2</v>
      </c>
      <c r="F11" s="1"/>
      <c r="G11" s="1"/>
      <c r="H11" s="1"/>
      <c r="I11" s="1"/>
      <c r="J11" s="1"/>
      <c r="K11" s="533" t="s">
        <v>155</v>
      </c>
      <c r="L11" s="533"/>
      <c r="M11" s="458"/>
      <c r="N11" s="45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9"/>
      <c r="B12" s="459"/>
      <c r="C12" s="459"/>
      <c r="D12" s="1"/>
      <c r="E12" s="5"/>
      <c r="F12" s="1"/>
      <c r="G12" s="1"/>
      <c r="H12" s="1"/>
      <c r="I12" s="1"/>
      <c r="J12" s="1"/>
      <c r="K12" s="458"/>
      <c r="L12" s="458"/>
      <c r="M12" s="458"/>
      <c r="N12" s="45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1"/>
      <c r="X13" s="1"/>
      <c r="Y13" s="1"/>
    </row>
    <row r="14" spans="1:30" s="3" customFormat="1" ht="27" thickBot="1" x14ac:dyDescent="0.3">
      <c r="A14" s="4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114.28605418062637</v>
      </c>
      <c r="C18" s="23">
        <v>112.94276292190004</v>
      </c>
      <c r="D18" s="23">
        <v>28.905119985180669</v>
      </c>
      <c r="E18" s="23">
        <v>115.46097152131888</v>
      </c>
      <c r="F18" s="122">
        <v>114.58394722039804</v>
      </c>
      <c r="G18" s="24">
        <v>114.59661852474976</v>
      </c>
      <c r="H18" s="23">
        <v>115.47347874360726</v>
      </c>
      <c r="I18" s="23">
        <v>115.84681897824052</v>
      </c>
      <c r="J18" s="23">
        <v>28.080981381345275</v>
      </c>
      <c r="K18" s="23">
        <v>116.37253610465275</v>
      </c>
      <c r="L18" s="23">
        <v>116.27859795534843</v>
      </c>
      <c r="M18" s="23">
        <v>115.78357452863486</v>
      </c>
      <c r="N18" s="22">
        <v>114.76037898788861</v>
      </c>
      <c r="O18" s="23">
        <v>117.15485576748026</v>
      </c>
      <c r="P18" s="23">
        <v>30.625600672952316</v>
      </c>
      <c r="Q18" s="23">
        <v>115.90596313683962</v>
      </c>
      <c r="R18" s="23">
        <v>115.13896033524529</v>
      </c>
      <c r="S18" s="24">
        <v>115.44857756880893</v>
      </c>
      <c r="T18" s="25">
        <f t="shared" ref="T18:T25" si="0">SUM(B18:S18)</f>
        <v>1817.6457985152178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114.28605418062637</v>
      </c>
      <c r="C19" s="23">
        <v>112.94276292190004</v>
      </c>
      <c r="D19" s="23">
        <v>28.905119985180669</v>
      </c>
      <c r="E19" s="23">
        <v>115.46097152131888</v>
      </c>
      <c r="F19" s="122">
        <v>114.58394722039804</v>
      </c>
      <c r="G19" s="24">
        <v>114.59661852474976</v>
      </c>
      <c r="H19" s="23">
        <v>115.47347874360726</v>
      </c>
      <c r="I19" s="23">
        <v>115.84681897824052</v>
      </c>
      <c r="J19" s="23">
        <v>28.080981381345275</v>
      </c>
      <c r="K19" s="23">
        <v>116.37253610465275</v>
      </c>
      <c r="L19" s="23">
        <v>116.27859795534843</v>
      </c>
      <c r="M19" s="23">
        <v>115.78357452863486</v>
      </c>
      <c r="N19" s="22">
        <v>114.76037898788861</v>
      </c>
      <c r="O19" s="23">
        <v>117.15485576748026</v>
      </c>
      <c r="P19" s="23">
        <v>30.625600672952316</v>
      </c>
      <c r="Q19" s="23">
        <v>115.90596313683962</v>
      </c>
      <c r="R19" s="23">
        <v>115.13896033524529</v>
      </c>
      <c r="S19" s="24">
        <v>115.44857756880893</v>
      </c>
      <c r="T19" s="25">
        <f t="shared" si="0"/>
        <v>1817.6457985152178</v>
      </c>
      <c r="V19" s="2"/>
      <c r="W19" s="19"/>
    </row>
    <row r="20" spans="1:32" ht="39.75" customHeight="1" x14ac:dyDescent="0.25">
      <c r="A20" s="91" t="s">
        <v>14</v>
      </c>
      <c r="B20" s="76">
        <v>113.82957832774949</v>
      </c>
      <c r="C20" s="23">
        <v>112.42649483124003</v>
      </c>
      <c r="D20" s="23">
        <v>28.970752005927732</v>
      </c>
      <c r="E20" s="23">
        <v>114.86881139147245</v>
      </c>
      <c r="F20" s="122">
        <v>113.71042111184082</v>
      </c>
      <c r="G20" s="24">
        <v>113.27415259010013</v>
      </c>
      <c r="H20" s="23">
        <v>115.29500850255711</v>
      </c>
      <c r="I20" s="23">
        <v>115.1456724087038</v>
      </c>
      <c r="J20" s="23">
        <v>27.575607447461891</v>
      </c>
      <c r="K20" s="23">
        <v>115.79778555813891</v>
      </c>
      <c r="L20" s="23">
        <v>115.83536081786065</v>
      </c>
      <c r="M20" s="23">
        <v>115.38657018854607</v>
      </c>
      <c r="N20" s="22">
        <v>114.50224840484456</v>
      </c>
      <c r="O20" s="23">
        <v>116.77845769300791</v>
      </c>
      <c r="P20" s="23">
        <v>30.222959730819088</v>
      </c>
      <c r="Q20" s="23">
        <v>115.33761474526416</v>
      </c>
      <c r="R20" s="23">
        <v>114.5664158659019</v>
      </c>
      <c r="S20" s="24">
        <v>115.08936897247648</v>
      </c>
      <c r="T20" s="25">
        <f t="shared" si="0"/>
        <v>1808.6132805939135</v>
      </c>
      <c r="V20" s="2"/>
      <c r="W20" s="19"/>
    </row>
    <row r="21" spans="1:32" ht="39.950000000000003" customHeight="1" x14ac:dyDescent="0.25">
      <c r="A21" s="92" t="s">
        <v>15</v>
      </c>
      <c r="B21" s="76">
        <v>113.82957832774949</v>
      </c>
      <c r="C21" s="23">
        <v>112.42649483124003</v>
      </c>
      <c r="D21" s="23">
        <v>28.970752005927732</v>
      </c>
      <c r="E21" s="23">
        <v>114.86881139147245</v>
      </c>
      <c r="F21" s="122">
        <v>113.71042111184082</v>
      </c>
      <c r="G21" s="24">
        <v>113.27415259010013</v>
      </c>
      <c r="H21" s="23">
        <v>115.29500850255711</v>
      </c>
      <c r="I21" s="23">
        <v>115.1456724087038</v>
      </c>
      <c r="J21" s="23">
        <v>27.575607447461891</v>
      </c>
      <c r="K21" s="23">
        <v>115.79778555813891</v>
      </c>
      <c r="L21" s="23">
        <v>115.83536081786065</v>
      </c>
      <c r="M21" s="23">
        <v>115.38657018854607</v>
      </c>
      <c r="N21" s="22">
        <v>114.50224840484456</v>
      </c>
      <c r="O21" s="23">
        <v>116.77845769300791</v>
      </c>
      <c r="P21" s="23">
        <v>30.222959730819088</v>
      </c>
      <c r="Q21" s="23">
        <v>115.33761474526416</v>
      </c>
      <c r="R21" s="23">
        <v>114.5664158659019</v>
      </c>
      <c r="S21" s="24">
        <v>115.08936897247648</v>
      </c>
      <c r="T21" s="25">
        <f t="shared" si="0"/>
        <v>1808.6132805939135</v>
      </c>
      <c r="V21" s="2"/>
      <c r="W21" s="19"/>
    </row>
    <row r="22" spans="1:32" ht="39.950000000000003" customHeight="1" x14ac:dyDescent="0.25">
      <c r="A22" s="91" t="s">
        <v>16</v>
      </c>
      <c r="B22" s="76">
        <v>113.82957832774949</v>
      </c>
      <c r="C22" s="23">
        <v>112.42649483124003</v>
      </c>
      <c r="D22" s="23">
        <v>28.970752005927732</v>
      </c>
      <c r="E22" s="23">
        <v>114.86881139147245</v>
      </c>
      <c r="F22" s="122">
        <v>113.71042111184082</v>
      </c>
      <c r="G22" s="24">
        <v>113.27415259010013</v>
      </c>
      <c r="H22" s="23">
        <v>115.29500850255711</v>
      </c>
      <c r="I22" s="23">
        <v>115.1456724087038</v>
      </c>
      <c r="J22" s="23">
        <v>27.575607447461891</v>
      </c>
      <c r="K22" s="23">
        <v>115.79778555813891</v>
      </c>
      <c r="L22" s="23">
        <v>115.83536081786065</v>
      </c>
      <c r="M22" s="23">
        <v>115.38657018854607</v>
      </c>
      <c r="N22" s="22">
        <v>114.50224840484456</v>
      </c>
      <c r="O22" s="23">
        <v>116.77845769300791</v>
      </c>
      <c r="P22" s="23">
        <v>30.222959730819088</v>
      </c>
      <c r="Q22" s="23">
        <v>115.33761474526416</v>
      </c>
      <c r="R22" s="23">
        <v>114.5664158659019</v>
      </c>
      <c r="S22" s="24">
        <v>115.08936897247648</v>
      </c>
      <c r="T22" s="25">
        <f t="shared" si="0"/>
        <v>1808.6132805939135</v>
      </c>
      <c r="V22" s="2"/>
      <c r="W22" s="19"/>
    </row>
    <row r="23" spans="1:32" ht="39.950000000000003" customHeight="1" x14ac:dyDescent="0.25">
      <c r="A23" s="92" t="s">
        <v>17</v>
      </c>
      <c r="B23" s="76">
        <v>113.82957832774949</v>
      </c>
      <c r="C23" s="23">
        <v>112.42649483124003</v>
      </c>
      <c r="D23" s="23">
        <v>28.970752005927732</v>
      </c>
      <c r="E23" s="23">
        <v>114.86881139147245</v>
      </c>
      <c r="F23" s="122">
        <v>113.71042111184082</v>
      </c>
      <c r="G23" s="24">
        <v>113.27415259010013</v>
      </c>
      <c r="H23" s="23">
        <v>115.29500850255711</v>
      </c>
      <c r="I23" s="23">
        <v>115.1456724087038</v>
      </c>
      <c r="J23" s="23">
        <v>27.575607447461891</v>
      </c>
      <c r="K23" s="23">
        <v>115.79778555813891</v>
      </c>
      <c r="L23" s="23">
        <v>115.83536081786065</v>
      </c>
      <c r="M23" s="23">
        <v>115.38657018854607</v>
      </c>
      <c r="N23" s="22">
        <v>114.50224840484456</v>
      </c>
      <c r="O23" s="23">
        <v>116.77845769300791</v>
      </c>
      <c r="P23" s="23">
        <v>30.222959730819088</v>
      </c>
      <c r="Q23" s="23">
        <v>115.33761474526416</v>
      </c>
      <c r="R23" s="23">
        <v>114.5664158659019</v>
      </c>
      <c r="S23" s="24">
        <v>115.08936897247648</v>
      </c>
      <c r="T23" s="25">
        <f t="shared" si="0"/>
        <v>1808.6132805939135</v>
      </c>
      <c r="V23" s="2"/>
      <c r="W23" s="19"/>
    </row>
    <row r="24" spans="1:32" ht="39.950000000000003" customHeight="1" x14ac:dyDescent="0.25">
      <c r="A24" s="91" t="s">
        <v>18</v>
      </c>
      <c r="B24" s="76">
        <v>113.82957832774949</v>
      </c>
      <c r="C24" s="23">
        <v>112.42649483124003</v>
      </c>
      <c r="D24" s="23">
        <v>28.970752005927732</v>
      </c>
      <c r="E24" s="23">
        <v>114.86881139147245</v>
      </c>
      <c r="F24" s="122">
        <v>113.71042111184082</v>
      </c>
      <c r="G24" s="24">
        <v>113.27415259010013</v>
      </c>
      <c r="H24" s="23">
        <v>115.29500850255711</v>
      </c>
      <c r="I24" s="23">
        <v>115.1456724087038</v>
      </c>
      <c r="J24" s="23">
        <v>27.575607447461891</v>
      </c>
      <c r="K24" s="23">
        <v>115.79778555813891</v>
      </c>
      <c r="L24" s="23">
        <v>115.83536081786065</v>
      </c>
      <c r="M24" s="23">
        <v>115.38657018854607</v>
      </c>
      <c r="N24" s="22">
        <v>114.50224840484456</v>
      </c>
      <c r="O24" s="23">
        <v>116.77845769300791</v>
      </c>
      <c r="P24" s="23">
        <v>30.222959730819088</v>
      </c>
      <c r="Q24" s="23">
        <v>115.33761474526416</v>
      </c>
      <c r="R24" s="23">
        <v>114.5664158659019</v>
      </c>
      <c r="S24" s="24">
        <v>115.08936897247648</v>
      </c>
      <c r="T24" s="25">
        <f t="shared" si="0"/>
        <v>1808.6132805939135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797.72</v>
      </c>
      <c r="C25" s="27">
        <f t="shared" si="1"/>
        <v>788.01800000000014</v>
      </c>
      <c r="D25" s="27">
        <f t="shared" si="1"/>
        <v>202.66399999999999</v>
      </c>
      <c r="E25" s="27">
        <f t="shared" si="1"/>
        <v>805.26600000000008</v>
      </c>
      <c r="F25" s="27">
        <f t="shared" si="1"/>
        <v>797.72</v>
      </c>
      <c r="G25" s="228">
        <f t="shared" si="1"/>
        <v>795.56400000000019</v>
      </c>
      <c r="H25" s="27">
        <f t="shared" si="1"/>
        <v>807.42200000000014</v>
      </c>
      <c r="I25" s="27">
        <f t="shared" si="1"/>
        <v>807.42200000000014</v>
      </c>
      <c r="J25" s="27">
        <f t="shared" si="1"/>
        <v>194.04000000000002</v>
      </c>
      <c r="K25" s="27">
        <f t="shared" si="1"/>
        <v>811.73400000000004</v>
      </c>
      <c r="L25" s="27">
        <f t="shared" si="1"/>
        <v>811.73400000000015</v>
      </c>
      <c r="M25" s="27">
        <f t="shared" si="1"/>
        <v>808.50000000000023</v>
      </c>
      <c r="N25" s="26">
        <f>SUM(N18:N24)</f>
        <v>802.03199999999993</v>
      </c>
      <c r="O25" s="27">
        <f t="shared" ref="O25:Q25" si="2">SUM(O18:O24)</f>
        <v>818.202</v>
      </c>
      <c r="P25" s="27">
        <f t="shared" si="2"/>
        <v>212.3660000000001</v>
      </c>
      <c r="Q25" s="27">
        <f t="shared" si="2"/>
        <v>808.50000000000011</v>
      </c>
      <c r="R25" s="27">
        <f>SUM(R18:R24)</f>
        <v>803.11000000000013</v>
      </c>
      <c r="S25" s="28">
        <f t="shared" ref="S25" si="3">SUM(S18:S24)</f>
        <v>806.34400000000016</v>
      </c>
      <c r="T25" s="25">
        <f t="shared" si="0"/>
        <v>12678.358000000004</v>
      </c>
    </row>
    <row r="26" spans="1:32" s="2" customFormat="1" ht="36.75" customHeight="1" x14ac:dyDescent="0.25">
      <c r="A26" s="93" t="s">
        <v>19</v>
      </c>
      <c r="B26" s="208">
        <v>154.00000000000003</v>
      </c>
      <c r="C26" s="30">
        <v>154.00000000000003</v>
      </c>
      <c r="D26" s="30">
        <v>154.00000000000003</v>
      </c>
      <c r="E26" s="30">
        <v>154.00000000000003</v>
      </c>
      <c r="F26" s="30">
        <v>154.00000000000003</v>
      </c>
      <c r="G26" s="229">
        <v>154.00000000000003</v>
      </c>
      <c r="H26" s="30">
        <v>154.00000000000003</v>
      </c>
      <c r="I26" s="30">
        <v>154.00000000000003</v>
      </c>
      <c r="J26" s="30">
        <v>154.00000000000003</v>
      </c>
      <c r="K26" s="30">
        <v>154.00000000000003</v>
      </c>
      <c r="L26" s="30">
        <v>154.00000000000003</v>
      </c>
      <c r="M26" s="30">
        <v>154.00000000000003</v>
      </c>
      <c r="N26" s="29">
        <v>154.00000000000003</v>
      </c>
      <c r="O26" s="30">
        <v>154.00000000000003</v>
      </c>
      <c r="P26" s="30">
        <v>154.00000000000003</v>
      </c>
      <c r="Q26" s="30">
        <v>154.00000000000003</v>
      </c>
      <c r="R26" s="30">
        <v>154.00000000000003</v>
      </c>
      <c r="S26" s="31">
        <v>154.00000000000003</v>
      </c>
      <c r="T26" s="32">
        <f>+((T25/T27)/7)*1000</f>
        <v>154.00000000000006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747</v>
      </c>
      <c r="F27" s="34">
        <v>740</v>
      </c>
      <c r="G27" s="230">
        <v>738</v>
      </c>
      <c r="H27" s="34">
        <v>749</v>
      </c>
      <c r="I27" s="34">
        <v>749</v>
      </c>
      <c r="J27" s="34">
        <v>180</v>
      </c>
      <c r="K27" s="34">
        <v>753</v>
      </c>
      <c r="L27" s="34">
        <v>753</v>
      </c>
      <c r="M27" s="34">
        <v>750</v>
      </c>
      <c r="N27" s="33">
        <v>744</v>
      </c>
      <c r="O27" s="34">
        <v>759</v>
      </c>
      <c r="P27" s="34">
        <v>197</v>
      </c>
      <c r="Q27" s="34">
        <v>750</v>
      </c>
      <c r="R27" s="34">
        <v>745</v>
      </c>
      <c r="S27" s="35">
        <v>748</v>
      </c>
      <c r="T27" s="36">
        <f>SUM(B27:S27)</f>
        <v>11761</v>
      </c>
      <c r="U27" s="2">
        <f>((T25*1000)/T27)/7</f>
        <v>154.00000000000003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113.82957832774949</v>
      </c>
      <c r="C28" s="84">
        <f t="shared" si="4"/>
        <v>112.42649483124003</v>
      </c>
      <c r="D28" s="84">
        <f t="shared" si="4"/>
        <v>28.970752005927732</v>
      </c>
      <c r="E28" s="84">
        <f t="shared" si="4"/>
        <v>114.86881139147245</v>
      </c>
      <c r="F28" s="84">
        <f t="shared" si="4"/>
        <v>113.71042111184082</v>
      </c>
      <c r="G28" s="84">
        <f t="shared" si="4"/>
        <v>113.27415259010013</v>
      </c>
      <c r="H28" s="84">
        <f t="shared" si="4"/>
        <v>115.29500850255711</v>
      </c>
      <c r="I28" s="84">
        <f t="shared" si="4"/>
        <v>115.1456724087038</v>
      </c>
      <c r="J28" s="84">
        <f t="shared" si="4"/>
        <v>27.575607447461891</v>
      </c>
      <c r="K28" s="84">
        <f t="shared" si="4"/>
        <v>115.79778555813891</v>
      </c>
      <c r="L28" s="84">
        <f t="shared" si="4"/>
        <v>115.83536081786065</v>
      </c>
      <c r="M28" s="84">
        <f t="shared" si="4"/>
        <v>115.38657018854607</v>
      </c>
      <c r="N28" s="84">
        <f t="shared" si="4"/>
        <v>114.50224840484456</v>
      </c>
      <c r="O28" s="84">
        <f t="shared" si="4"/>
        <v>116.77845769300791</v>
      </c>
      <c r="P28" s="84">
        <f t="shared" si="4"/>
        <v>30.222959730819088</v>
      </c>
      <c r="Q28" s="84">
        <f t="shared" si="4"/>
        <v>115.33761474526416</v>
      </c>
      <c r="R28" s="84">
        <f t="shared" si="4"/>
        <v>114.5664158659019</v>
      </c>
      <c r="S28" s="231">
        <f t="shared" si="4"/>
        <v>115.08936897247648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797.72000000000014</v>
      </c>
      <c r="C29" s="42">
        <f t="shared" si="5"/>
        <v>788.01800000000014</v>
      </c>
      <c r="D29" s="42">
        <f t="shared" si="5"/>
        <v>202.66400000000002</v>
      </c>
      <c r="E29" s="42">
        <f>((E27*E26)*7)/1000</f>
        <v>805.26600000000008</v>
      </c>
      <c r="F29" s="42">
        <f>((F27*F26)*7)/1000</f>
        <v>797.72000000000014</v>
      </c>
      <c r="G29" s="232">
        <f>((G27*G26)*7)/1000</f>
        <v>795.56400000000008</v>
      </c>
      <c r="H29" s="42">
        <f t="shared" ref="H29" si="6">((H27*H26)*7)/1000</f>
        <v>807.42200000000014</v>
      </c>
      <c r="I29" s="42">
        <f>((I27*I26)*7)/1000</f>
        <v>807.42200000000014</v>
      </c>
      <c r="J29" s="42">
        <f t="shared" ref="J29:M29" si="7">((J27*J26)*7)/1000</f>
        <v>194.04000000000002</v>
      </c>
      <c r="K29" s="42">
        <f t="shared" si="7"/>
        <v>811.73400000000015</v>
      </c>
      <c r="L29" s="42">
        <f t="shared" si="7"/>
        <v>811.73400000000015</v>
      </c>
      <c r="M29" s="42">
        <f t="shared" si="7"/>
        <v>808.50000000000011</v>
      </c>
      <c r="N29" s="41">
        <f>((N27*N26)*7)/1000</f>
        <v>802.03200000000015</v>
      </c>
      <c r="O29" s="42">
        <f>((O27*O26)*7)/1000</f>
        <v>818.20200000000011</v>
      </c>
      <c r="P29" s="42">
        <f t="shared" ref="P29:S29" si="8">((P27*P26)*7)/1000</f>
        <v>212.36600000000007</v>
      </c>
      <c r="Q29" s="42">
        <f t="shared" si="8"/>
        <v>808.50000000000011</v>
      </c>
      <c r="R29" s="43">
        <f t="shared" si="8"/>
        <v>803.11000000000013</v>
      </c>
      <c r="S29" s="44">
        <f t="shared" si="8"/>
        <v>806.34400000000016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</v>
      </c>
      <c r="C30" s="47">
        <f t="shared" si="9"/>
        <v>154.00000000000006</v>
      </c>
      <c r="D30" s="47">
        <f t="shared" si="9"/>
        <v>153.99999999999997</v>
      </c>
      <c r="E30" s="47">
        <f>+(E25/E27)/7*1000</f>
        <v>154</v>
      </c>
      <c r="F30" s="47">
        <f t="shared" ref="F30:H30" si="10">+(F25/F27)/7*1000</f>
        <v>154</v>
      </c>
      <c r="G30" s="233">
        <f t="shared" si="10"/>
        <v>154.00000000000006</v>
      </c>
      <c r="H30" s="47">
        <f t="shared" si="10"/>
        <v>154.00000000000006</v>
      </c>
      <c r="I30" s="47">
        <f>+(I25/I27)/7*1000</f>
        <v>154.00000000000006</v>
      </c>
      <c r="J30" s="47">
        <f t="shared" ref="J30:M30" si="11">+(J25/J27)/7*1000</f>
        <v>154</v>
      </c>
      <c r="K30" s="47">
        <f t="shared" si="11"/>
        <v>154</v>
      </c>
      <c r="L30" s="47">
        <f t="shared" si="11"/>
        <v>154.00000000000006</v>
      </c>
      <c r="M30" s="47">
        <f t="shared" si="11"/>
        <v>154.00000000000006</v>
      </c>
      <c r="N30" s="46">
        <f>+(N25/N27)/7*1000</f>
        <v>153.99999999999997</v>
      </c>
      <c r="O30" s="47">
        <f t="shared" ref="O30:S30" si="12">+(O25/O27)/7*1000</f>
        <v>154</v>
      </c>
      <c r="P30" s="47">
        <f t="shared" si="12"/>
        <v>154.00000000000009</v>
      </c>
      <c r="Q30" s="47">
        <f t="shared" si="12"/>
        <v>154</v>
      </c>
      <c r="R30" s="47">
        <f t="shared" si="12"/>
        <v>154</v>
      </c>
      <c r="S30" s="48">
        <f t="shared" si="12"/>
        <v>154.00000000000006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95.254900000000006</v>
      </c>
      <c r="C39" s="79">
        <v>94.943100000000001</v>
      </c>
      <c r="D39" s="79">
        <v>22.293700000000001</v>
      </c>
      <c r="E39" s="79">
        <v>93.228200000000001</v>
      </c>
      <c r="F39" s="79">
        <v>91.201499999999996</v>
      </c>
      <c r="G39" s="79">
        <v>93.695900000000009</v>
      </c>
      <c r="H39" s="79"/>
      <c r="I39" s="101">
        <f t="shared" ref="I39:I46" si="13">SUM(B39:H39)</f>
        <v>490.6173</v>
      </c>
      <c r="J39" s="138"/>
      <c r="K39" s="91" t="s">
        <v>12</v>
      </c>
      <c r="L39" s="79">
        <v>6.3</v>
      </c>
      <c r="M39" s="79">
        <v>6.2</v>
      </c>
      <c r="N39" s="79">
        <v>1.6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95.254900000000006</v>
      </c>
      <c r="C40" s="79">
        <v>94.943100000000001</v>
      </c>
      <c r="D40" s="79">
        <v>22.293700000000001</v>
      </c>
      <c r="E40" s="79">
        <v>93.228200000000001</v>
      </c>
      <c r="F40" s="79">
        <v>91.201499999999996</v>
      </c>
      <c r="G40" s="79">
        <v>93.695900000000009</v>
      </c>
      <c r="H40" s="79"/>
      <c r="I40" s="101">
        <f t="shared" si="13"/>
        <v>490.6173</v>
      </c>
      <c r="J40" s="2"/>
      <c r="K40" s="92" t="s">
        <v>13</v>
      </c>
      <c r="L40" s="79">
        <v>6.3</v>
      </c>
      <c r="M40" s="79">
        <v>6.2</v>
      </c>
      <c r="N40" s="79">
        <v>1.6</v>
      </c>
      <c r="O40" s="79">
        <v>6.2</v>
      </c>
      <c r="P40" s="79">
        <v>5.9</v>
      </c>
      <c r="Q40" s="79">
        <v>6.3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1.7</v>
      </c>
      <c r="O42" s="79">
        <v>6.2</v>
      </c>
      <c r="P42" s="79">
        <v>5.8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1.7</v>
      </c>
      <c r="O43" s="79">
        <v>6.2</v>
      </c>
      <c r="P43" s="79">
        <v>5.8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5.8</v>
      </c>
      <c r="Q45" s="79">
        <v>6.2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190.50980000000001</v>
      </c>
      <c r="C46" s="27">
        <f t="shared" si="15"/>
        <v>189.8862</v>
      </c>
      <c r="D46" s="27">
        <f t="shared" si="15"/>
        <v>44.587400000000002</v>
      </c>
      <c r="E46" s="27">
        <f t="shared" si="15"/>
        <v>186.4564</v>
      </c>
      <c r="F46" s="27">
        <f t="shared" si="15"/>
        <v>182.40299999999999</v>
      </c>
      <c r="G46" s="27">
        <f t="shared" si="15"/>
        <v>187.39180000000002</v>
      </c>
      <c r="H46" s="27">
        <f t="shared" si="15"/>
        <v>0</v>
      </c>
      <c r="I46" s="101">
        <f t="shared" si="13"/>
        <v>981.2346</v>
      </c>
      <c r="K46" s="77" t="s">
        <v>10</v>
      </c>
      <c r="L46" s="81">
        <f t="shared" ref="L46:Q46" si="16">SUM(L39:L45)</f>
        <v>44.599999999999994</v>
      </c>
      <c r="M46" s="27">
        <f t="shared" si="16"/>
        <v>43.300000000000004</v>
      </c>
      <c r="N46" s="27">
        <f t="shared" si="16"/>
        <v>11.6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155.9</v>
      </c>
      <c r="C47" s="30">
        <v>155.9</v>
      </c>
      <c r="D47" s="30">
        <v>155.9</v>
      </c>
      <c r="E47" s="30">
        <v>155.9</v>
      </c>
      <c r="F47" s="30">
        <v>155.9</v>
      </c>
      <c r="G47" s="30">
        <v>155.9</v>
      </c>
      <c r="H47" s="30"/>
      <c r="I47" s="102">
        <f>+((I46/I48)/7)*1000</f>
        <v>44.542857142857144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611</v>
      </c>
      <c r="C48" s="34">
        <v>609</v>
      </c>
      <c r="D48" s="34">
        <v>143</v>
      </c>
      <c r="E48" s="34">
        <v>598</v>
      </c>
      <c r="F48" s="34">
        <v>585</v>
      </c>
      <c r="G48" s="34">
        <v>601</v>
      </c>
      <c r="H48" s="34"/>
      <c r="I48" s="103">
        <f>SUM(B48:H48)</f>
        <v>3147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95.254900000000006</v>
      </c>
      <c r="C49" s="38">
        <f t="shared" si="17"/>
        <v>94.943100000000001</v>
      </c>
      <c r="D49" s="38">
        <f t="shared" si="17"/>
        <v>22.293700000000001</v>
      </c>
      <c r="E49" s="38">
        <f t="shared" si="17"/>
        <v>93.228200000000001</v>
      </c>
      <c r="F49" s="38">
        <f t="shared" si="17"/>
        <v>91.201499999999996</v>
      </c>
      <c r="G49" s="38">
        <f t="shared" si="17"/>
        <v>93.695900000000009</v>
      </c>
      <c r="H49" s="38">
        <f t="shared" si="17"/>
        <v>0</v>
      </c>
      <c r="I49" s="104">
        <f>((I46*1000)/I48)/7</f>
        <v>44.542857142857144</v>
      </c>
      <c r="K49" s="95" t="s">
        <v>21</v>
      </c>
      <c r="L49" s="84">
        <f t="shared" ref="L49:Q49" si="18">((L48*L47)*7/1000-L39-L40)/5</f>
        <v>6.3994000000000009</v>
      </c>
      <c r="M49" s="38">
        <f t="shared" si="18"/>
        <v>6.1824999999999992</v>
      </c>
      <c r="N49" s="38">
        <f t="shared" si="18"/>
        <v>1.6868000000000003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6.1417999999999999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666.78430000000003</v>
      </c>
      <c r="C50" s="42">
        <f t="shared" si="19"/>
        <v>664.60170000000005</v>
      </c>
      <c r="D50" s="42">
        <f t="shared" si="19"/>
        <v>156.05590000000001</v>
      </c>
      <c r="E50" s="42">
        <f t="shared" si="19"/>
        <v>652.59739999999999</v>
      </c>
      <c r="F50" s="42">
        <f t="shared" si="19"/>
        <v>638.41049999999996</v>
      </c>
      <c r="G50" s="42">
        <f t="shared" si="19"/>
        <v>655.87130000000002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44.542857142857144</v>
      </c>
      <c r="C51" s="47">
        <f t="shared" si="21"/>
        <v>44.542857142857144</v>
      </c>
      <c r="D51" s="47">
        <f t="shared" si="21"/>
        <v>44.542857142857144</v>
      </c>
      <c r="E51" s="47">
        <f t="shared" si="21"/>
        <v>44.542857142857144</v>
      </c>
      <c r="F51" s="47">
        <f t="shared" si="21"/>
        <v>44.542857142857144</v>
      </c>
      <c r="G51" s="47">
        <f t="shared" si="21"/>
        <v>44.542857142857144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138.50931677018633</v>
      </c>
      <c r="M51" s="47">
        <f t="shared" si="22"/>
        <v>137.46031746031747</v>
      </c>
      <c r="N51" s="47">
        <f t="shared" si="22"/>
        <v>138.0952380952381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</v>
      </c>
      <c r="D58" s="79">
        <v>1.9</v>
      </c>
      <c r="E58" s="79">
        <v>8.1</v>
      </c>
      <c r="F58" s="79">
        <v>8</v>
      </c>
      <c r="G58" s="221">
        <v>8.1</v>
      </c>
      <c r="H58" s="22">
        <v>8.5</v>
      </c>
      <c r="I58" s="79">
        <v>8.4</v>
      </c>
      <c r="J58" s="79">
        <v>1.8</v>
      </c>
      <c r="K58" s="79">
        <v>8.1</v>
      </c>
      <c r="L58" s="79">
        <v>8</v>
      </c>
      <c r="M58" s="221">
        <v>8.1</v>
      </c>
      <c r="N58" s="22">
        <v>8.3000000000000007</v>
      </c>
      <c r="O58" s="79">
        <v>8.4</v>
      </c>
      <c r="P58" s="79">
        <v>2.2000000000000002</v>
      </c>
      <c r="Q58" s="79">
        <v>8</v>
      </c>
      <c r="R58" s="79">
        <v>8</v>
      </c>
      <c r="S58" s="221">
        <v>8.1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</v>
      </c>
      <c r="D59" s="79">
        <v>1.9</v>
      </c>
      <c r="E59" s="79">
        <v>8.1</v>
      </c>
      <c r="F59" s="79">
        <v>8</v>
      </c>
      <c r="G59" s="221">
        <v>8.1</v>
      </c>
      <c r="H59" s="22">
        <v>8.5</v>
      </c>
      <c r="I59" s="79">
        <v>8.4</v>
      </c>
      <c r="J59" s="79">
        <v>1.8</v>
      </c>
      <c r="K59" s="79">
        <v>8.1</v>
      </c>
      <c r="L59" s="79">
        <v>8</v>
      </c>
      <c r="M59" s="221">
        <v>8.1</v>
      </c>
      <c r="N59" s="22">
        <v>8.3000000000000007</v>
      </c>
      <c r="O59" s="79">
        <v>8.4</v>
      </c>
      <c r="P59" s="79">
        <v>2.2000000000000002</v>
      </c>
      <c r="Q59" s="79">
        <v>8</v>
      </c>
      <c r="R59" s="79">
        <v>8</v>
      </c>
      <c r="S59" s="221">
        <v>8.1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8.4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128.1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8.4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7.9</v>
      </c>
      <c r="S61" s="221">
        <v>7.9</v>
      </c>
      <c r="T61" s="101">
        <f t="shared" si="23"/>
        <v>128.1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</v>
      </c>
      <c r="L62" s="79">
        <v>7.9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7.9</v>
      </c>
      <c r="T62" s="101">
        <f t="shared" si="23"/>
        <v>128.80000000000001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129.19999999999999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8.4</v>
      </c>
      <c r="F64" s="79">
        <v>8.1999999999999993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8.1</v>
      </c>
      <c r="L64" s="79">
        <v>8</v>
      </c>
      <c r="M64" s="221">
        <v>8.1</v>
      </c>
      <c r="N64" s="22">
        <v>8.4</v>
      </c>
      <c r="O64" s="79">
        <v>8.5</v>
      </c>
      <c r="P64" s="79">
        <v>2.2999999999999998</v>
      </c>
      <c r="Q64" s="79">
        <v>8</v>
      </c>
      <c r="R64" s="79">
        <v>8</v>
      </c>
      <c r="S64" s="221">
        <v>8</v>
      </c>
      <c r="T64" s="101">
        <f t="shared" si="23"/>
        <v>129.6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57.2</v>
      </c>
      <c r="D65" s="27">
        <f t="shared" si="24"/>
        <v>13.6</v>
      </c>
      <c r="E65" s="27">
        <f t="shared" si="24"/>
        <v>57.79999999999999</v>
      </c>
      <c r="F65" s="27">
        <f t="shared" si="24"/>
        <v>56.800000000000011</v>
      </c>
      <c r="G65" s="28">
        <f t="shared" si="24"/>
        <v>57</v>
      </c>
      <c r="H65" s="26">
        <f t="shared" si="24"/>
        <v>59.3</v>
      </c>
      <c r="I65" s="27">
        <f t="shared" si="24"/>
        <v>59.1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56.400000000000006</v>
      </c>
      <c r="N65" s="26">
        <f t="shared" si="24"/>
        <v>58.4</v>
      </c>
      <c r="O65" s="27">
        <f t="shared" si="24"/>
        <v>59.3</v>
      </c>
      <c r="P65" s="27">
        <f t="shared" si="24"/>
        <v>15.5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138.34101382488478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8.2091999999999992</v>
      </c>
      <c r="D68" s="38">
        <f t="shared" si="25"/>
        <v>1.9643999999999999</v>
      </c>
      <c r="E68" s="38">
        <f t="shared" si="25"/>
        <v>8.3239999999999998</v>
      </c>
      <c r="F68" s="38">
        <f t="shared" si="25"/>
        <v>8.168000000000001</v>
      </c>
      <c r="G68" s="39">
        <f t="shared" si="25"/>
        <v>8.1587999999999994</v>
      </c>
      <c r="H68" s="37">
        <f t="shared" si="25"/>
        <v>8.470600000000001</v>
      </c>
      <c r="I68" s="38">
        <f t="shared" si="25"/>
        <v>8.4679000000000002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8.3559999999999999</v>
      </c>
      <c r="O68" s="38">
        <f t="shared" si="25"/>
        <v>8.5106000000000002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7.9522999999999993</v>
      </c>
      <c r="T68" s="116">
        <f>((T65*1000)/T67)/7</f>
        <v>138.34101382488478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140.88669950738915</v>
      </c>
      <c r="D70" s="47">
        <f>+(D65/D67)/7*1000</f>
        <v>138.77551020408163</v>
      </c>
      <c r="E70" s="47">
        <f t="shared" ref="E70:R70" si="27">+(E65/E67)/7*1000</f>
        <v>139.95157384987891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138.87587822014049</v>
      </c>
      <c r="I70" s="47">
        <f t="shared" si="27"/>
        <v>138.40749414519908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136.56174334140439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138.39285714285714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272E-6242-4751-A657-1CFC2B183CD0}">
  <dimension ref="A1:AQ239"/>
  <sheetViews>
    <sheetView view="pageBreakPreview" topLeftCell="A19" zoomScale="30" zoomScaleNormal="30" zoomScaleSheetLayoutView="30" workbookViewId="0">
      <selection activeCell="T27" sqref="T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0"/>
      <c r="Y3" s="2"/>
      <c r="Z3" s="2"/>
      <c r="AA3" s="2"/>
      <c r="AB3" s="2"/>
      <c r="AC3" s="2"/>
      <c r="AD3" s="4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0" t="s">
        <v>1</v>
      </c>
      <c r="B9" s="460"/>
      <c r="C9" s="46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0"/>
      <c r="B10" s="460"/>
      <c r="C10" s="4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0" t="s">
        <v>4</v>
      </c>
      <c r="B11" s="460"/>
      <c r="C11" s="460"/>
      <c r="D11" s="1"/>
      <c r="E11" s="461">
        <v>2</v>
      </c>
      <c r="F11" s="1"/>
      <c r="G11" s="1"/>
      <c r="H11" s="1"/>
      <c r="I11" s="1"/>
      <c r="J11" s="1"/>
      <c r="K11" s="533" t="s">
        <v>156</v>
      </c>
      <c r="L11" s="533"/>
      <c r="M11" s="462"/>
      <c r="N11" s="4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0"/>
      <c r="B12" s="460"/>
      <c r="C12" s="460"/>
      <c r="D12" s="1"/>
      <c r="E12" s="5"/>
      <c r="F12" s="1"/>
      <c r="G12" s="1"/>
      <c r="H12" s="1"/>
      <c r="I12" s="1"/>
      <c r="J12" s="1"/>
      <c r="K12" s="462"/>
      <c r="L12" s="462"/>
      <c r="M12" s="462"/>
      <c r="N12" s="4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0"/>
      <c r="B13" s="460"/>
      <c r="C13" s="460"/>
      <c r="D13" s="460"/>
      <c r="E13" s="460"/>
      <c r="F13" s="460"/>
      <c r="G13" s="460"/>
      <c r="H13" s="460"/>
      <c r="I13" s="460"/>
      <c r="J13" s="460"/>
      <c r="K13" s="460"/>
      <c r="L13" s="462"/>
      <c r="M13" s="462"/>
      <c r="N13" s="462"/>
      <c r="O13" s="462"/>
      <c r="P13" s="462"/>
      <c r="Q13" s="462"/>
      <c r="R13" s="462"/>
      <c r="S13" s="462"/>
      <c r="T13" s="462"/>
      <c r="U13" s="462"/>
      <c r="V13" s="462"/>
      <c r="W13" s="1"/>
      <c r="X13" s="1"/>
      <c r="Y13" s="1"/>
    </row>
    <row r="14" spans="1:30" s="3" customFormat="1" ht="27" thickBot="1" x14ac:dyDescent="0.3">
      <c r="A14" s="4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113.82957832774949</v>
      </c>
      <c r="C18" s="23">
        <v>112.42649483124003</v>
      </c>
      <c r="D18" s="23">
        <v>28.970752005927732</v>
      </c>
      <c r="E18" s="23">
        <v>114.86881139147245</v>
      </c>
      <c r="F18" s="122">
        <v>113.71042111184082</v>
      </c>
      <c r="G18" s="24">
        <v>113.27415259010013</v>
      </c>
      <c r="H18" s="23">
        <v>115.29500850255711</v>
      </c>
      <c r="I18" s="23">
        <v>115.1456724087038</v>
      </c>
      <c r="J18" s="23">
        <v>27.575607447461891</v>
      </c>
      <c r="K18" s="23">
        <v>115.79778555813891</v>
      </c>
      <c r="L18" s="23">
        <v>115.83536081786065</v>
      </c>
      <c r="M18" s="23">
        <v>115.38657018854607</v>
      </c>
      <c r="N18" s="22">
        <v>114.50224840484456</v>
      </c>
      <c r="O18" s="23">
        <v>116.77845769300791</v>
      </c>
      <c r="P18" s="23">
        <v>30.222959730819088</v>
      </c>
      <c r="Q18" s="23">
        <v>115.33761474526416</v>
      </c>
      <c r="R18" s="23">
        <v>114.5664158659019</v>
      </c>
      <c r="S18" s="24">
        <v>115.08936897247648</v>
      </c>
      <c r="T18" s="25">
        <f t="shared" ref="T18:T25" si="0">SUM(B18:S18)</f>
        <v>1808.6132805939135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113.82957832774949</v>
      </c>
      <c r="C19" s="23">
        <v>112.42649483124003</v>
      </c>
      <c r="D19" s="23">
        <v>28.970752005927732</v>
      </c>
      <c r="E19" s="23">
        <v>114.86881139147245</v>
      </c>
      <c r="F19" s="122">
        <v>113.71042111184082</v>
      </c>
      <c r="G19" s="24">
        <v>113.27415259010013</v>
      </c>
      <c r="H19" s="23">
        <v>115.29500850255711</v>
      </c>
      <c r="I19" s="23">
        <v>115.1456724087038</v>
      </c>
      <c r="J19" s="23">
        <v>27.575607447461891</v>
      </c>
      <c r="K19" s="23">
        <v>115.79778555813891</v>
      </c>
      <c r="L19" s="23">
        <v>115.83536081786065</v>
      </c>
      <c r="M19" s="23">
        <v>115.38657018854607</v>
      </c>
      <c r="N19" s="22">
        <v>114.50224840484456</v>
      </c>
      <c r="O19" s="23">
        <v>116.77845769300791</v>
      </c>
      <c r="P19" s="23">
        <v>30.222959730819088</v>
      </c>
      <c r="Q19" s="23">
        <v>115.33761474526416</v>
      </c>
      <c r="R19" s="23">
        <v>114.5664158659019</v>
      </c>
      <c r="S19" s="24">
        <v>115.08936897247648</v>
      </c>
      <c r="T19" s="25">
        <f t="shared" si="0"/>
        <v>1808.6132805939135</v>
      </c>
      <c r="V19" s="2"/>
      <c r="W19" s="19"/>
    </row>
    <row r="20" spans="1:32" ht="39.75" customHeight="1" x14ac:dyDescent="0.25">
      <c r="A20" s="91" t="s">
        <v>14</v>
      </c>
      <c r="B20" s="76">
        <v>112.96888866890023</v>
      </c>
      <c r="C20" s="23">
        <v>111.17084206750401</v>
      </c>
      <c r="D20" s="23">
        <v>28.519459197628912</v>
      </c>
      <c r="E20" s="23">
        <v>114.05455544341103</v>
      </c>
      <c r="F20" s="122">
        <v>113.0165515552637</v>
      </c>
      <c r="G20" s="24">
        <v>112.54761896395999</v>
      </c>
      <c r="H20" s="23">
        <v>114.09855659897714</v>
      </c>
      <c r="I20" s="23">
        <v>114.58725103651848</v>
      </c>
      <c r="J20" s="23">
        <v>27.576157021015252</v>
      </c>
      <c r="K20" s="23">
        <v>114.96984577674445</v>
      </c>
      <c r="L20" s="23">
        <v>115.16929567285577</v>
      </c>
      <c r="M20" s="23">
        <v>114.27641192458157</v>
      </c>
      <c r="N20" s="22">
        <v>113.77222063806221</v>
      </c>
      <c r="O20" s="23">
        <v>115.86445692279685</v>
      </c>
      <c r="P20" s="23">
        <v>30.16337610767237</v>
      </c>
      <c r="Q20" s="23">
        <v>114.29599410189432</v>
      </c>
      <c r="R20" s="23">
        <v>113.96103365363925</v>
      </c>
      <c r="S20" s="24">
        <v>114.39529241100942</v>
      </c>
      <c r="T20" s="25">
        <f t="shared" si="0"/>
        <v>1795.4078077624349</v>
      </c>
      <c r="V20" s="2"/>
      <c r="W20" s="19"/>
    </row>
    <row r="21" spans="1:32" ht="39.950000000000003" customHeight="1" x14ac:dyDescent="0.25">
      <c r="A21" s="92" t="s">
        <v>15</v>
      </c>
      <c r="B21" s="76">
        <v>112.96888866890023</v>
      </c>
      <c r="C21" s="23">
        <v>111.17084206750401</v>
      </c>
      <c r="D21" s="23">
        <v>28.519459197628912</v>
      </c>
      <c r="E21" s="23">
        <v>114.05455544341103</v>
      </c>
      <c r="F21" s="122">
        <v>113.0165515552637</v>
      </c>
      <c r="G21" s="24">
        <v>112.54761896395999</v>
      </c>
      <c r="H21" s="23">
        <v>114.09855659897714</v>
      </c>
      <c r="I21" s="23">
        <v>114.58725103651848</v>
      </c>
      <c r="J21" s="23">
        <v>27.576157021015252</v>
      </c>
      <c r="K21" s="23">
        <v>114.96984577674445</v>
      </c>
      <c r="L21" s="23">
        <v>115.16929567285577</v>
      </c>
      <c r="M21" s="23">
        <v>114.27641192458157</v>
      </c>
      <c r="N21" s="22">
        <v>113.77222063806221</v>
      </c>
      <c r="O21" s="23">
        <v>115.86445692279685</v>
      </c>
      <c r="P21" s="23">
        <v>30.16337610767237</v>
      </c>
      <c r="Q21" s="23">
        <v>114.29599410189432</v>
      </c>
      <c r="R21" s="23">
        <v>113.96103365363925</v>
      </c>
      <c r="S21" s="24">
        <v>114.39529241100942</v>
      </c>
      <c r="T21" s="25">
        <f t="shared" si="0"/>
        <v>1795.4078077624349</v>
      </c>
      <c r="V21" s="2"/>
      <c r="W21" s="19"/>
    </row>
    <row r="22" spans="1:32" ht="39.950000000000003" customHeight="1" x14ac:dyDescent="0.25">
      <c r="A22" s="91" t="s">
        <v>16</v>
      </c>
      <c r="B22" s="76">
        <v>112.96888866890023</v>
      </c>
      <c r="C22" s="23">
        <v>111.17084206750401</v>
      </c>
      <c r="D22" s="23">
        <v>28.519459197628912</v>
      </c>
      <c r="E22" s="23">
        <v>114.05455544341103</v>
      </c>
      <c r="F22" s="122">
        <v>113.0165515552637</v>
      </c>
      <c r="G22" s="24">
        <v>112.54761896395999</v>
      </c>
      <c r="H22" s="23">
        <v>114.09855659897714</v>
      </c>
      <c r="I22" s="23">
        <v>114.58725103651848</v>
      </c>
      <c r="J22" s="23">
        <v>27.576157021015252</v>
      </c>
      <c r="K22" s="23">
        <v>114.96984577674445</v>
      </c>
      <c r="L22" s="23">
        <v>115.16929567285577</v>
      </c>
      <c r="M22" s="23">
        <v>114.27641192458157</v>
      </c>
      <c r="N22" s="22">
        <v>113.77222063806221</v>
      </c>
      <c r="O22" s="23">
        <v>115.86445692279685</v>
      </c>
      <c r="P22" s="23">
        <v>30.16337610767237</v>
      </c>
      <c r="Q22" s="23">
        <v>114.29599410189432</v>
      </c>
      <c r="R22" s="23">
        <v>113.96103365363925</v>
      </c>
      <c r="S22" s="24">
        <v>114.39529241100942</v>
      </c>
      <c r="T22" s="25">
        <f t="shared" si="0"/>
        <v>1795.4078077624349</v>
      </c>
      <c r="V22" s="2"/>
      <c r="W22" s="19"/>
    </row>
    <row r="23" spans="1:32" ht="39.950000000000003" customHeight="1" x14ac:dyDescent="0.25">
      <c r="A23" s="92" t="s">
        <v>17</v>
      </c>
      <c r="B23" s="76">
        <v>112.96888866890023</v>
      </c>
      <c r="C23" s="23">
        <v>111.17084206750401</v>
      </c>
      <c r="D23" s="23">
        <v>28.519459197628912</v>
      </c>
      <c r="E23" s="23">
        <v>114.05455544341103</v>
      </c>
      <c r="F23" s="122">
        <v>113.0165515552637</v>
      </c>
      <c r="G23" s="24">
        <v>112.54761896395999</v>
      </c>
      <c r="H23" s="23">
        <v>114.09855659897714</v>
      </c>
      <c r="I23" s="23">
        <v>114.58725103651848</v>
      </c>
      <c r="J23" s="23">
        <v>27.576157021015252</v>
      </c>
      <c r="K23" s="23">
        <v>114.96984577674445</v>
      </c>
      <c r="L23" s="23">
        <v>115.16929567285577</v>
      </c>
      <c r="M23" s="23">
        <v>114.27641192458157</v>
      </c>
      <c r="N23" s="22">
        <v>113.77222063806221</v>
      </c>
      <c r="O23" s="23">
        <v>115.86445692279685</v>
      </c>
      <c r="P23" s="23">
        <v>30.16337610767237</v>
      </c>
      <c r="Q23" s="23">
        <v>114.29599410189432</v>
      </c>
      <c r="R23" s="23">
        <v>113.96103365363925</v>
      </c>
      <c r="S23" s="24">
        <v>114.39529241100942</v>
      </c>
      <c r="T23" s="25">
        <f t="shared" si="0"/>
        <v>1795.4078077624349</v>
      </c>
      <c r="V23" s="2"/>
      <c r="W23" s="19"/>
    </row>
    <row r="24" spans="1:32" ht="39.950000000000003" customHeight="1" x14ac:dyDescent="0.25">
      <c r="A24" s="91" t="s">
        <v>18</v>
      </c>
      <c r="B24" s="76">
        <v>112.96888866890023</v>
      </c>
      <c r="C24" s="23">
        <v>111.17084206750401</v>
      </c>
      <c r="D24" s="23">
        <v>28.519459197628912</v>
      </c>
      <c r="E24" s="23">
        <v>114.05455544341103</v>
      </c>
      <c r="F24" s="122">
        <v>113.0165515552637</v>
      </c>
      <c r="G24" s="24">
        <v>112.54761896395999</v>
      </c>
      <c r="H24" s="23">
        <v>114.09855659897714</v>
      </c>
      <c r="I24" s="23">
        <v>114.58725103651848</v>
      </c>
      <c r="J24" s="23">
        <v>27.576157021015252</v>
      </c>
      <c r="K24" s="23">
        <v>114.96984577674445</v>
      </c>
      <c r="L24" s="23">
        <v>115.16929567285577</v>
      </c>
      <c r="M24" s="23">
        <v>114.27641192458157</v>
      </c>
      <c r="N24" s="22">
        <v>113.77222063806221</v>
      </c>
      <c r="O24" s="23">
        <v>115.86445692279685</v>
      </c>
      <c r="P24" s="23">
        <v>30.16337610767237</v>
      </c>
      <c r="Q24" s="23">
        <v>114.29599410189432</v>
      </c>
      <c r="R24" s="23">
        <v>113.96103365363925</v>
      </c>
      <c r="S24" s="24">
        <v>114.39529241100942</v>
      </c>
      <c r="T24" s="25">
        <f t="shared" si="0"/>
        <v>1795.4078077624349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792.50360000000023</v>
      </c>
      <c r="C25" s="27">
        <f t="shared" si="1"/>
        <v>780.70720000000017</v>
      </c>
      <c r="D25" s="27">
        <f t="shared" si="1"/>
        <v>200.53880000000004</v>
      </c>
      <c r="E25" s="27">
        <f t="shared" si="1"/>
        <v>800.0104</v>
      </c>
      <c r="F25" s="27">
        <f t="shared" si="1"/>
        <v>792.50360000000023</v>
      </c>
      <c r="G25" s="228">
        <f t="shared" si="1"/>
        <v>789.28640000000007</v>
      </c>
      <c r="H25" s="27">
        <f t="shared" si="1"/>
        <v>801.08279999999979</v>
      </c>
      <c r="I25" s="27">
        <f t="shared" si="1"/>
        <v>803.22760000000005</v>
      </c>
      <c r="J25" s="27">
        <f t="shared" si="1"/>
        <v>193.03200000000007</v>
      </c>
      <c r="K25" s="27">
        <f t="shared" si="1"/>
        <v>806.44480000000021</v>
      </c>
      <c r="L25" s="27">
        <f t="shared" si="1"/>
        <v>807.51720000000023</v>
      </c>
      <c r="M25" s="27">
        <f t="shared" si="1"/>
        <v>802.15519999999992</v>
      </c>
      <c r="N25" s="26">
        <f>SUM(N18:N24)</f>
        <v>797.8656000000002</v>
      </c>
      <c r="O25" s="27">
        <f t="shared" ref="O25:Q25" si="2">SUM(O18:O24)</f>
        <v>812.8792000000002</v>
      </c>
      <c r="P25" s="27">
        <f t="shared" si="2"/>
        <v>211.26280000000006</v>
      </c>
      <c r="Q25" s="27">
        <f t="shared" si="2"/>
        <v>802.15519999999981</v>
      </c>
      <c r="R25" s="27">
        <f>SUM(R18:R24)</f>
        <v>798.93799999999999</v>
      </c>
      <c r="S25" s="28">
        <f t="shared" ref="S25" si="3">SUM(S18:S24)</f>
        <v>802.15520000000015</v>
      </c>
      <c r="T25" s="25">
        <f t="shared" si="0"/>
        <v>12594.265600000002</v>
      </c>
    </row>
    <row r="26" spans="1:32" s="2" customFormat="1" ht="36.75" customHeight="1" x14ac:dyDescent="0.25">
      <c r="A26" s="93" t="s">
        <v>19</v>
      </c>
      <c r="B26" s="208">
        <v>153.20000000000002</v>
      </c>
      <c r="C26" s="30">
        <v>153.20000000000002</v>
      </c>
      <c r="D26" s="30">
        <v>153.20000000000002</v>
      </c>
      <c r="E26" s="30">
        <v>153.20000000000002</v>
      </c>
      <c r="F26" s="30">
        <v>153.20000000000002</v>
      </c>
      <c r="G26" s="229">
        <v>153.20000000000002</v>
      </c>
      <c r="H26" s="30">
        <v>153.20000000000002</v>
      </c>
      <c r="I26" s="30">
        <v>153.20000000000002</v>
      </c>
      <c r="J26" s="30">
        <v>153.20000000000002</v>
      </c>
      <c r="K26" s="30">
        <v>153.20000000000002</v>
      </c>
      <c r="L26" s="30">
        <v>153.20000000000002</v>
      </c>
      <c r="M26" s="30">
        <v>153.20000000000002</v>
      </c>
      <c r="N26" s="29">
        <v>153.20000000000002</v>
      </c>
      <c r="O26" s="30">
        <v>153.20000000000002</v>
      </c>
      <c r="P26" s="30">
        <v>153.20000000000002</v>
      </c>
      <c r="Q26" s="30">
        <v>153.20000000000002</v>
      </c>
      <c r="R26" s="30">
        <v>153.20000000000002</v>
      </c>
      <c r="S26" s="31">
        <v>153.20000000000002</v>
      </c>
      <c r="T26" s="32">
        <f>+((T25/T27)/7)*1000</f>
        <v>153.20000000000002</v>
      </c>
    </row>
    <row r="27" spans="1:32" s="2" customFormat="1" ht="33" customHeight="1" x14ac:dyDescent="0.25">
      <c r="A27" s="94" t="s">
        <v>20</v>
      </c>
      <c r="B27" s="209">
        <v>739</v>
      </c>
      <c r="C27" s="34">
        <v>728</v>
      </c>
      <c r="D27" s="34">
        <v>187</v>
      </c>
      <c r="E27" s="34">
        <v>746</v>
      </c>
      <c r="F27" s="34">
        <v>739</v>
      </c>
      <c r="G27" s="230">
        <v>736</v>
      </c>
      <c r="H27" s="34">
        <v>747</v>
      </c>
      <c r="I27" s="34">
        <v>749</v>
      </c>
      <c r="J27" s="34">
        <v>180</v>
      </c>
      <c r="K27" s="34">
        <v>752</v>
      </c>
      <c r="L27" s="34">
        <v>753</v>
      </c>
      <c r="M27" s="34">
        <v>748</v>
      </c>
      <c r="N27" s="33">
        <v>744</v>
      </c>
      <c r="O27" s="34">
        <v>758</v>
      </c>
      <c r="P27" s="34">
        <v>197</v>
      </c>
      <c r="Q27" s="34">
        <v>748</v>
      </c>
      <c r="R27" s="34">
        <v>745</v>
      </c>
      <c r="S27" s="35">
        <v>748</v>
      </c>
      <c r="T27" s="36">
        <f>SUM(B27:S27)</f>
        <v>11744</v>
      </c>
      <c r="U27" s="2">
        <f>((T25*1000)/T27)/7</f>
        <v>153.20000000000005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112.96888866890023</v>
      </c>
      <c r="C28" s="84">
        <f t="shared" si="4"/>
        <v>111.17084206750401</v>
      </c>
      <c r="D28" s="84">
        <f t="shared" si="4"/>
        <v>28.519459197628912</v>
      </c>
      <c r="E28" s="84">
        <f t="shared" si="4"/>
        <v>114.05455544341103</v>
      </c>
      <c r="F28" s="84">
        <f t="shared" si="4"/>
        <v>113.0165515552637</v>
      </c>
      <c r="G28" s="84">
        <f t="shared" si="4"/>
        <v>112.54761896395999</v>
      </c>
      <c r="H28" s="84">
        <f t="shared" si="4"/>
        <v>114.09855659897714</v>
      </c>
      <c r="I28" s="84">
        <f t="shared" si="4"/>
        <v>114.58725103651848</v>
      </c>
      <c r="J28" s="84">
        <f t="shared" si="4"/>
        <v>27.576157021015252</v>
      </c>
      <c r="K28" s="84">
        <f t="shared" si="4"/>
        <v>114.96984577674445</v>
      </c>
      <c r="L28" s="84">
        <f t="shared" si="4"/>
        <v>115.16929567285577</v>
      </c>
      <c r="M28" s="84">
        <f t="shared" si="4"/>
        <v>114.27641192458157</v>
      </c>
      <c r="N28" s="84">
        <f t="shared" si="4"/>
        <v>113.77222063806221</v>
      </c>
      <c r="O28" s="84">
        <f t="shared" si="4"/>
        <v>115.86445692279685</v>
      </c>
      <c r="P28" s="84">
        <f t="shared" si="4"/>
        <v>30.16337610767237</v>
      </c>
      <c r="Q28" s="84">
        <f t="shared" si="4"/>
        <v>114.29599410189432</v>
      </c>
      <c r="R28" s="84">
        <f t="shared" si="4"/>
        <v>113.96103365363925</v>
      </c>
      <c r="S28" s="231">
        <f t="shared" si="4"/>
        <v>114.39529241100942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792.50360000000012</v>
      </c>
      <c r="C29" s="42">
        <f t="shared" si="5"/>
        <v>780.70720000000006</v>
      </c>
      <c r="D29" s="42">
        <f t="shared" si="5"/>
        <v>200.53880000000001</v>
      </c>
      <c r="E29" s="42">
        <f>((E27*E26)*7)/1000</f>
        <v>800.01040000000012</v>
      </c>
      <c r="F29" s="42">
        <f>((F27*F26)*7)/1000</f>
        <v>792.50360000000012</v>
      </c>
      <c r="G29" s="232">
        <f>((G27*G26)*7)/1000</f>
        <v>789.28640000000019</v>
      </c>
      <c r="H29" s="42">
        <f t="shared" ref="H29" si="6">((H27*H26)*7)/1000</f>
        <v>801.08280000000002</v>
      </c>
      <c r="I29" s="42">
        <f>((I27*I26)*7)/1000</f>
        <v>803.22760000000005</v>
      </c>
      <c r="J29" s="42">
        <f t="shared" ref="J29:M29" si="7">((J27*J26)*7)/1000</f>
        <v>193.03200000000004</v>
      </c>
      <c r="K29" s="42">
        <f t="shared" si="7"/>
        <v>806.4448000000001</v>
      </c>
      <c r="L29" s="42">
        <f t="shared" si="7"/>
        <v>807.51720000000012</v>
      </c>
      <c r="M29" s="42">
        <f t="shared" si="7"/>
        <v>802.15520000000004</v>
      </c>
      <c r="N29" s="41">
        <f>((N27*N26)*7)/1000</f>
        <v>797.86560000000009</v>
      </c>
      <c r="O29" s="42">
        <f>((O27*O26)*7)/1000</f>
        <v>812.87920000000008</v>
      </c>
      <c r="P29" s="42">
        <f t="shared" ref="P29:S29" si="8">((P27*P26)*7)/1000</f>
        <v>211.26280000000006</v>
      </c>
      <c r="Q29" s="42">
        <f t="shared" si="8"/>
        <v>802.15520000000004</v>
      </c>
      <c r="R29" s="43">
        <f t="shared" si="8"/>
        <v>798.9380000000001</v>
      </c>
      <c r="S29" s="44">
        <f t="shared" si="8"/>
        <v>802.15520000000004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153.20000000000002</v>
      </c>
      <c r="C30" s="47">
        <f t="shared" si="9"/>
        <v>153.20000000000002</v>
      </c>
      <c r="D30" s="47">
        <f t="shared" si="9"/>
        <v>153.20000000000002</v>
      </c>
      <c r="E30" s="47">
        <f>+(E25/E27)/7*1000</f>
        <v>153.19999999999999</v>
      </c>
      <c r="F30" s="47">
        <f t="shared" ref="F30:H30" si="10">+(F25/F27)/7*1000</f>
        <v>153.20000000000002</v>
      </c>
      <c r="G30" s="233">
        <f t="shared" si="10"/>
        <v>153.19999999999999</v>
      </c>
      <c r="H30" s="47">
        <f t="shared" si="10"/>
        <v>153.19999999999999</v>
      </c>
      <c r="I30" s="47">
        <f>+(I25/I27)/7*1000</f>
        <v>153.19999999999999</v>
      </c>
      <c r="J30" s="47">
        <f t="shared" ref="J30:M30" si="11">+(J25/J27)/7*1000</f>
        <v>153.20000000000005</v>
      </c>
      <c r="K30" s="47">
        <f t="shared" si="11"/>
        <v>153.20000000000002</v>
      </c>
      <c r="L30" s="47">
        <f t="shared" si="11"/>
        <v>153.20000000000002</v>
      </c>
      <c r="M30" s="47">
        <f t="shared" si="11"/>
        <v>153.19999999999999</v>
      </c>
      <c r="N30" s="46">
        <f>+(N25/N27)/7*1000</f>
        <v>153.20000000000002</v>
      </c>
      <c r="O30" s="47">
        <f t="shared" ref="O30:S30" si="12">+(O25/O27)/7*1000</f>
        <v>153.20000000000002</v>
      </c>
      <c r="P30" s="47">
        <f t="shared" si="12"/>
        <v>153.20000000000002</v>
      </c>
      <c r="Q30" s="47">
        <f t="shared" si="12"/>
        <v>153.19999999999999</v>
      </c>
      <c r="R30" s="47">
        <f t="shared" si="12"/>
        <v>153.19999999999999</v>
      </c>
      <c r="S30" s="48">
        <f t="shared" si="12"/>
        <v>153.20000000000002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94.509899999999988</v>
      </c>
      <c r="C39" s="79">
        <v>94.509899999999988</v>
      </c>
      <c r="D39" s="79">
        <v>21.953699999999994</v>
      </c>
      <c r="E39" s="79">
        <v>92.797200000000004</v>
      </c>
      <c r="F39" s="79">
        <v>90.617399999999989</v>
      </c>
      <c r="G39" s="79">
        <v>93.264299999999977</v>
      </c>
      <c r="H39" s="79"/>
      <c r="I39" s="101">
        <f t="shared" ref="I39:I46" si="13">SUM(B39:H39)</f>
        <v>487.65239999999994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5.8</v>
      </c>
      <c r="Q39" s="79">
        <v>6.2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94.509899999999988</v>
      </c>
      <c r="C40" s="79">
        <v>94.509899999999988</v>
      </c>
      <c r="D40" s="79">
        <v>21.953699999999994</v>
      </c>
      <c r="E40" s="79">
        <v>92.797200000000004</v>
      </c>
      <c r="F40" s="79">
        <v>90.617399999999989</v>
      </c>
      <c r="G40" s="79">
        <v>93.264299999999977</v>
      </c>
      <c r="H40" s="79"/>
      <c r="I40" s="101">
        <f t="shared" si="13"/>
        <v>487.65239999999994</v>
      </c>
      <c r="J40" s="2"/>
      <c r="K40" s="92" t="s">
        <v>13</v>
      </c>
      <c r="L40" s="79">
        <v>6.4</v>
      </c>
      <c r="M40" s="79">
        <v>6.2</v>
      </c>
      <c r="N40" s="79">
        <v>1.7</v>
      </c>
      <c r="O40" s="79">
        <v>6.2</v>
      </c>
      <c r="P40" s="79">
        <v>5.8</v>
      </c>
      <c r="Q40" s="79">
        <v>6.2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1.6</v>
      </c>
      <c r="O42" s="79">
        <v>6.2</v>
      </c>
      <c r="P42" s="79">
        <v>5.8</v>
      </c>
      <c r="Q42" s="79">
        <v>6.2</v>
      </c>
      <c r="R42" s="101">
        <f t="shared" si="14"/>
        <v>32.300000000000004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189.01979999999998</v>
      </c>
      <c r="C46" s="27">
        <f t="shared" si="15"/>
        <v>189.01979999999998</v>
      </c>
      <c r="D46" s="27">
        <f t="shared" si="15"/>
        <v>43.907399999999988</v>
      </c>
      <c r="E46" s="27">
        <f t="shared" si="15"/>
        <v>185.59440000000001</v>
      </c>
      <c r="F46" s="27">
        <f t="shared" si="15"/>
        <v>181.23479999999998</v>
      </c>
      <c r="G46" s="27">
        <f t="shared" si="15"/>
        <v>186.52859999999995</v>
      </c>
      <c r="H46" s="27">
        <f t="shared" si="15"/>
        <v>0</v>
      </c>
      <c r="I46" s="101">
        <f t="shared" si="13"/>
        <v>975.30479999999989</v>
      </c>
      <c r="K46" s="77" t="s">
        <v>10</v>
      </c>
      <c r="L46" s="81">
        <f t="shared" ref="L46:Q46" si="16">SUM(L39:L45)</f>
        <v>44.6</v>
      </c>
      <c r="M46" s="27">
        <f t="shared" si="16"/>
        <v>43.300000000000004</v>
      </c>
      <c r="N46" s="27">
        <f t="shared" si="16"/>
        <v>11.599999999999998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155.69999999999999</v>
      </c>
      <c r="C47" s="30">
        <v>155.69999999999999</v>
      </c>
      <c r="D47" s="30">
        <v>155.69999999999999</v>
      </c>
      <c r="E47" s="30">
        <v>155.69999999999999</v>
      </c>
      <c r="F47" s="30">
        <v>155.69999999999999</v>
      </c>
      <c r="G47" s="30">
        <v>155.69999999999999</v>
      </c>
      <c r="H47" s="30"/>
      <c r="I47" s="102">
        <f>+((I46/I48)/7)*1000</f>
        <v>44.48571428571428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607</v>
      </c>
      <c r="C48" s="34">
        <v>607</v>
      </c>
      <c r="D48" s="34">
        <v>141</v>
      </c>
      <c r="E48" s="34">
        <v>596</v>
      </c>
      <c r="F48" s="34">
        <v>582</v>
      </c>
      <c r="G48" s="34">
        <v>599</v>
      </c>
      <c r="H48" s="34"/>
      <c r="I48" s="103">
        <f>SUM(B48:H48)</f>
        <v>3132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94.509899999999988</v>
      </c>
      <c r="C49" s="38">
        <f t="shared" si="17"/>
        <v>94.509899999999988</v>
      </c>
      <c r="D49" s="38">
        <f t="shared" si="17"/>
        <v>21.953699999999994</v>
      </c>
      <c r="E49" s="38">
        <f t="shared" si="17"/>
        <v>92.797200000000004</v>
      </c>
      <c r="F49" s="38">
        <f t="shared" si="17"/>
        <v>90.617399999999989</v>
      </c>
      <c r="G49" s="38">
        <f t="shared" si="17"/>
        <v>93.264299999999977</v>
      </c>
      <c r="H49" s="38">
        <f t="shared" si="17"/>
        <v>0</v>
      </c>
      <c r="I49" s="104">
        <f>((I46*1000)/I48)/7</f>
        <v>44.48571428571428</v>
      </c>
      <c r="K49" s="95" t="s">
        <v>21</v>
      </c>
      <c r="L49" s="84">
        <f t="shared" ref="L49:Q49" si="18">((L48*L47)*7/1000-L39-L40)/5</f>
        <v>6.3594000000000008</v>
      </c>
      <c r="M49" s="38">
        <f t="shared" si="18"/>
        <v>6.1824999999999992</v>
      </c>
      <c r="N49" s="38">
        <f t="shared" si="18"/>
        <v>1.6468000000000003</v>
      </c>
      <c r="O49" s="38">
        <f t="shared" si="18"/>
        <v>6.1824999999999992</v>
      </c>
      <c r="P49" s="38">
        <f t="shared" si="18"/>
        <v>5.8672000000000004</v>
      </c>
      <c r="Q49" s="38">
        <f t="shared" si="18"/>
        <v>6.1817999999999991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661.56929999999988</v>
      </c>
      <c r="C50" s="42">
        <f t="shared" si="19"/>
        <v>661.56929999999988</v>
      </c>
      <c r="D50" s="42">
        <f t="shared" si="19"/>
        <v>153.67589999999996</v>
      </c>
      <c r="E50" s="42">
        <f t="shared" si="19"/>
        <v>649.58040000000005</v>
      </c>
      <c r="F50" s="42">
        <f t="shared" si="19"/>
        <v>634.32179999999994</v>
      </c>
      <c r="G50" s="42">
        <f t="shared" si="19"/>
        <v>652.85009999999988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44.48571428571428</v>
      </c>
      <c r="C51" s="47">
        <f t="shared" si="21"/>
        <v>44.48571428571428</v>
      </c>
      <c r="D51" s="47">
        <f t="shared" si="21"/>
        <v>44.485714285714273</v>
      </c>
      <c r="E51" s="47">
        <f t="shared" si="21"/>
        <v>44.485714285714288</v>
      </c>
      <c r="F51" s="47">
        <f t="shared" si="21"/>
        <v>44.48571428571428</v>
      </c>
      <c r="G51" s="47">
        <f t="shared" si="21"/>
        <v>44.485714285714273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138.50931677018636</v>
      </c>
      <c r="M51" s="47">
        <f t="shared" si="22"/>
        <v>137.46031746031747</v>
      </c>
      <c r="N51" s="47">
        <f t="shared" si="22"/>
        <v>138.09523809523807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8.4</v>
      </c>
      <c r="F58" s="79">
        <v>8.1999999999999993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8.1</v>
      </c>
      <c r="L58" s="79">
        <v>8</v>
      </c>
      <c r="M58" s="221">
        <v>8.1</v>
      </c>
      <c r="N58" s="22">
        <v>8.4</v>
      </c>
      <c r="O58" s="79">
        <v>8.5</v>
      </c>
      <c r="P58" s="79">
        <v>2.2999999999999998</v>
      </c>
      <c r="Q58" s="79">
        <v>8</v>
      </c>
      <c r="R58" s="79">
        <v>8</v>
      </c>
      <c r="S58" s="221">
        <v>8</v>
      </c>
      <c r="T58" s="101">
        <f t="shared" ref="T58:T65" si="23">SUM(B58:S58)</f>
        <v>129.6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8.4</v>
      </c>
      <c r="F59" s="79">
        <v>8.1999999999999993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8.1</v>
      </c>
      <c r="L59" s="79">
        <v>8</v>
      </c>
      <c r="M59" s="221">
        <v>8.1</v>
      </c>
      <c r="N59" s="22">
        <v>8.4</v>
      </c>
      <c r="O59" s="79">
        <v>8.5</v>
      </c>
      <c r="P59" s="79">
        <v>2.2999999999999998</v>
      </c>
      <c r="Q59" s="79">
        <v>8</v>
      </c>
      <c r="R59" s="79">
        <v>8</v>
      </c>
      <c r="S59" s="221">
        <v>8</v>
      </c>
      <c r="T59" s="101">
        <f t="shared" si="23"/>
        <v>129.6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1.9</v>
      </c>
      <c r="E60" s="79">
        <v>8.1999999999999993</v>
      </c>
      <c r="F60" s="79">
        <v>8</v>
      </c>
      <c r="G60" s="221">
        <v>8.1</v>
      </c>
      <c r="H60" s="22">
        <v>8.4</v>
      </c>
      <c r="I60" s="79">
        <v>8.4</v>
      </c>
      <c r="J60" s="79">
        <v>1.7</v>
      </c>
      <c r="K60" s="79">
        <v>8</v>
      </c>
      <c r="L60" s="79">
        <v>7.9</v>
      </c>
      <c r="M60" s="221">
        <v>7.9</v>
      </c>
      <c r="N60" s="22">
        <v>8.3000000000000007</v>
      </c>
      <c r="O60" s="79">
        <v>8.4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127.50000000000003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8.1999999999999993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7.9</v>
      </c>
      <c r="N61" s="22">
        <v>8.3000000000000007</v>
      </c>
      <c r="O61" s="79">
        <v>8.4</v>
      </c>
      <c r="P61" s="79">
        <v>2.2000000000000002</v>
      </c>
      <c r="Q61" s="79">
        <v>8</v>
      </c>
      <c r="R61" s="79">
        <v>7.9</v>
      </c>
      <c r="S61" s="221">
        <v>8</v>
      </c>
      <c r="T61" s="101">
        <f t="shared" si="23"/>
        <v>128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8.1999999999999993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7.9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1.9</v>
      </c>
      <c r="E63" s="79">
        <v>8.1999999999999993</v>
      </c>
      <c r="F63" s="79">
        <v>8.1</v>
      </c>
      <c r="G63" s="221">
        <v>8.1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8.1999999999999993</v>
      </c>
      <c r="F64" s="79">
        <v>8.1</v>
      </c>
      <c r="G64" s="221">
        <v>8.1999999999999993</v>
      </c>
      <c r="H64" s="22">
        <v>8.5</v>
      </c>
      <c r="I64" s="79">
        <v>8.5</v>
      </c>
      <c r="J64" s="79">
        <v>1.8</v>
      </c>
      <c r="K64" s="79">
        <v>8.1</v>
      </c>
      <c r="L64" s="79">
        <v>8</v>
      </c>
      <c r="M64" s="221">
        <v>8</v>
      </c>
      <c r="N64" s="22">
        <v>8.4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57.300000000000011</v>
      </c>
      <c r="D65" s="27">
        <f t="shared" si="24"/>
        <v>13.600000000000001</v>
      </c>
      <c r="E65" s="27">
        <f t="shared" si="24"/>
        <v>57.800000000000011</v>
      </c>
      <c r="F65" s="27">
        <f t="shared" si="24"/>
        <v>56.800000000000004</v>
      </c>
      <c r="G65" s="28">
        <f t="shared" si="24"/>
        <v>57</v>
      </c>
      <c r="H65" s="26">
        <f t="shared" si="24"/>
        <v>59.4</v>
      </c>
      <c r="I65" s="27">
        <f t="shared" si="24"/>
        <v>59.199999999999996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55.9</v>
      </c>
      <c r="N65" s="26">
        <f t="shared" si="24"/>
        <v>58.4</v>
      </c>
      <c r="O65" s="27">
        <f t="shared" si="24"/>
        <v>59.3</v>
      </c>
      <c r="P65" s="27">
        <f t="shared" si="24"/>
        <v>15.599999999999998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138.32565284178185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8.2040000000000006</v>
      </c>
      <c r="F68" s="38">
        <f t="shared" si="25"/>
        <v>8.0879999999999992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1.7879999999999998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2.1936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138.32565284178185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141.13300492610838</v>
      </c>
      <c r="D70" s="47">
        <f>+(D65/D67)/7*1000</f>
        <v>138.77551020408166</v>
      </c>
      <c r="E70" s="47">
        <f t="shared" ref="E70:R70" si="27">+(E65/E67)/7*1000</f>
        <v>139.95157384987897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139.11007025761123</v>
      </c>
      <c r="I70" s="47">
        <f t="shared" si="27"/>
        <v>138.64168618266979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135.3510895883777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139.28571428571425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71D8-3332-48F4-B04E-CEE548355016}">
  <dimension ref="A1:AQ239"/>
  <sheetViews>
    <sheetView view="pageBreakPreview" topLeftCell="A37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2"/>
      <c r="Z3" s="2"/>
      <c r="AA3" s="2"/>
      <c r="AB3" s="2"/>
      <c r="AC3" s="2"/>
      <c r="AD3" s="4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5" t="s">
        <v>1</v>
      </c>
      <c r="B9" s="465"/>
      <c r="C9" s="46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5"/>
      <c r="B10" s="465"/>
      <c r="C10" s="4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5" t="s">
        <v>4</v>
      </c>
      <c r="B11" s="465"/>
      <c r="C11" s="465"/>
      <c r="D11" s="1"/>
      <c r="E11" s="463">
        <v>2</v>
      </c>
      <c r="F11" s="1"/>
      <c r="G11" s="1"/>
      <c r="H11" s="1"/>
      <c r="I11" s="1"/>
      <c r="J11" s="1"/>
      <c r="K11" s="533" t="s">
        <v>157</v>
      </c>
      <c r="L11" s="533"/>
      <c r="M11" s="464"/>
      <c r="N11" s="4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5"/>
      <c r="B12" s="465"/>
      <c r="C12" s="465"/>
      <c r="D12" s="1"/>
      <c r="E12" s="5"/>
      <c r="F12" s="1"/>
      <c r="G12" s="1"/>
      <c r="H12" s="1"/>
      <c r="I12" s="1"/>
      <c r="J12" s="1"/>
      <c r="K12" s="464"/>
      <c r="L12" s="464"/>
      <c r="M12" s="464"/>
      <c r="N12" s="4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5"/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1"/>
      <c r="X13" s="1"/>
      <c r="Y13" s="1"/>
    </row>
    <row r="14" spans="1:30" s="3" customFormat="1" ht="27" thickBot="1" x14ac:dyDescent="0.3">
      <c r="A14" s="4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112.96888866890023</v>
      </c>
      <c r="C18" s="23">
        <v>111.17084206750401</v>
      </c>
      <c r="D18" s="23">
        <v>28.519459197628912</v>
      </c>
      <c r="E18" s="23">
        <v>114.05455544341103</v>
      </c>
      <c r="F18" s="122">
        <v>113.0165515552637</v>
      </c>
      <c r="G18" s="24">
        <v>112.54761896395999</v>
      </c>
      <c r="H18" s="23">
        <v>114.09855659897714</v>
      </c>
      <c r="I18" s="23">
        <v>114.58725103651848</v>
      </c>
      <c r="J18" s="23">
        <v>27.576157021015252</v>
      </c>
      <c r="K18" s="23">
        <v>114.96984577674445</v>
      </c>
      <c r="L18" s="23">
        <v>115.16929567285577</v>
      </c>
      <c r="M18" s="23">
        <v>114.27641192458157</v>
      </c>
      <c r="N18" s="22">
        <v>113.77222063806221</v>
      </c>
      <c r="O18" s="23">
        <v>115.86445692279685</v>
      </c>
      <c r="P18" s="23">
        <v>30.16337610767237</v>
      </c>
      <c r="Q18" s="23">
        <v>114.29599410189432</v>
      </c>
      <c r="R18" s="23">
        <v>113.96103365363925</v>
      </c>
      <c r="S18" s="24">
        <v>114.39529241100942</v>
      </c>
      <c r="T18" s="25">
        <f t="shared" ref="T18:T25" si="0">SUM(B18:S18)</f>
        <v>1795.4078077624349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112.96888866890023</v>
      </c>
      <c r="C19" s="23">
        <v>111.17084206750401</v>
      </c>
      <c r="D19" s="23">
        <v>28.519459197628912</v>
      </c>
      <c r="E19" s="23">
        <v>114.05455544341103</v>
      </c>
      <c r="F19" s="122">
        <v>113.0165515552637</v>
      </c>
      <c r="G19" s="24">
        <v>112.54761896395999</v>
      </c>
      <c r="H19" s="23">
        <v>114.09855659897714</v>
      </c>
      <c r="I19" s="23">
        <v>114.58725103651848</v>
      </c>
      <c r="J19" s="23">
        <v>27.576157021015252</v>
      </c>
      <c r="K19" s="23">
        <v>114.96984577674445</v>
      </c>
      <c r="L19" s="23">
        <v>115.16929567285577</v>
      </c>
      <c r="M19" s="23">
        <v>114.27641192458157</v>
      </c>
      <c r="N19" s="22">
        <v>113.77222063806221</v>
      </c>
      <c r="O19" s="23">
        <v>115.86445692279685</v>
      </c>
      <c r="P19" s="23">
        <v>30.16337610767237</v>
      </c>
      <c r="Q19" s="23">
        <v>114.29599410189432</v>
      </c>
      <c r="R19" s="23">
        <v>113.96103365363925</v>
      </c>
      <c r="S19" s="24">
        <v>114.39529241100942</v>
      </c>
      <c r="T19" s="25">
        <f t="shared" si="0"/>
        <v>1795.4078077624349</v>
      </c>
      <c r="V19" s="2"/>
      <c r="W19" s="19"/>
    </row>
    <row r="20" spans="1:32" ht="39.75" customHeight="1" x14ac:dyDescent="0.25">
      <c r="A20" s="91" t="s">
        <v>14</v>
      </c>
      <c r="B20" s="76">
        <v>112.2721245324399</v>
      </c>
      <c r="C20" s="23">
        <v>110.85774317299838</v>
      </c>
      <c r="D20" s="23">
        <v>27.850456320948432</v>
      </c>
      <c r="E20" s="23">
        <v>113.33137782263559</v>
      </c>
      <c r="F20" s="122">
        <v>112.25305937789452</v>
      </c>
      <c r="G20" s="24">
        <v>111.58719241441604</v>
      </c>
      <c r="H20" s="23">
        <v>113.10041736040917</v>
      </c>
      <c r="I20" s="23">
        <v>113.54501958539258</v>
      </c>
      <c r="J20" s="23">
        <v>26.734257191593894</v>
      </c>
      <c r="K20" s="23">
        <v>114.03206168930221</v>
      </c>
      <c r="L20" s="23">
        <v>114.59236173085768</v>
      </c>
      <c r="M20" s="23">
        <v>113.88271523016738</v>
      </c>
      <c r="N20" s="22">
        <v>113.23095174477513</v>
      </c>
      <c r="O20" s="23">
        <v>115.38109723088125</v>
      </c>
      <c r="P20" s="23">
        <v>29.539849556931053</v>
      </c>
      <c r="Q20" s="23">
        <v>113.87488235924229</v>
      </c>
      <c r="R20" s="23">
        <v>113.3687865385443</v>
      </c>
      <c r="S20" s="24">
        <v>113.62180303559622</v>
      </c>
      <c r="T20" s="25">
        <f t="shared" si="0"/>
        <v>1783.0561568950263</v>
      </c>
      <c r="V20" s="2"/>
      <c r="W20" s="19"/>
    </row>
    <row r="21" spans="1:32" ht="39.950000000000003" customHeight="1" x14ac:dyDescent="0.25">
      <c r="A21" s="92" t="s">
        <v>15</v>
      </c>
      <c r="B21" s="76">
        <v>112.2721245324399</v>
      </c>
      <c r="C21" s="23">
        <v>110.85774317299838</v>
      </c>
      <c r="D21" s="23">
        <v>27.850456320948432</v>
      </c>
      <c r="E21" s="23">
        <v>113.33137782263559</v>
      </c>
      <c r="F21" s="122">
        <v>112.25305937789452</v>
      </c>
      <c r="G21" s="24">
        <v>111.58719241441604</v>
      </c>
      <c r="H21" s="23">
        <v>113.10041736040917</v>
      </c>
      <c r="I21" s="23">
        <v>113.54501958539258</v>
      </c>
      <c r="J21" s="23">
        <v>26.734257191593894</v>
      </c>
      <c r="K21" s="23">
        <v>114.03206168930221</v>
      </c>
      <c r="L21" s="23">
        <v>114.59236173085768</v>
      </c>
      <c r="M21" s="23">
        <v>113.88271523016738</v>
      </c>
      <c r="N21" s="22">
        <v>113.23095174477513</v>
      </c>
      <c r="O21" s="23">
        <v>115.38109723088125</v>
      </c>
      <c r="P21" s="23">
        <v>29.539849556931053</v>
      </c>
      <c r="Q21" s="23">
        <v>113.87488235924229</v>
      </c>
      <c r="R21" s="23">
        <v>113.3687865385443</v>
      </c>
      <c r="S21" s="24">
        <v>113.62180303559622</v>
      </c>
      <c r="T21" s="25">
        <f t="shared" si="0"/>
        <v>1783.0561568950263</v>
      </c>
      <c r="V21" s="2"/>
      <c r="W21" s="19"/>
    </row>
    <row r="22" spans="1:32" ht="39.950000000000003" customHeight="1" x14ac:dyDescent="0.25">
      <c r="A22" s="91" t="s">
        <v>16</v>
      </c>
      <c r="B22" s="76">
        <v>112.2721245324399</v>
      </c>
      <c r="C22" s="23">
        <v>110.85774317299838</v>
      </c>
      <c r="D22" s="23">
        <v>27.850456320948432</v>
      </c>
      <c r="E22" s="23">
        <v>113.33137782263559</v>
      </c>
      <c r="F22" s="122">
        <v>112.25305937789452</v>
      </c>
      <c r="G22" s="24">
        <v>111.58719241441604</v>
      </c>
      <c r="H22" s="23">
        <v>113.10041736040917</v>
      </c>
      <c r="I22" s="23">
        <v>113.54501958539258</v>
      </c>
      <c r="J22" s="23">
        <v>26.734257191593894</v>
      </c>
      <c r="K22" s="23">
        <v>114.03206168930221</v>
      </c>
      <c r="L22" s="23">
        <v>114.59236173085768</v>
      </c>
      <c r="M22" s="23">
        <v>113.88271523016738</v>
      </c>
      <c r="N22" s="22">
        <v>113.23095174477513</v>
      </c>
      <c r="O22" s="23">
        <v>115.38109723088125</v>
      </c>
      <c r="P22" s="23">
        <v>29.539849556931053</v>
      </c>
      <c r="Q22" s="23">
        <v>113.87488235924229</v>
      </c>
      <c r="R22" s="23">
        <v>113.3687865385443</v>
      </c>
      <c r="S22" s="24">
        <v>113.62180303559622</v>
      </c>
      <c r="T22" s="25">
        <f t="shared" si="0"/>
        <v>1783.0561568950263</v>
      </c>
      <c r="V22" s="2"/>
      <c r="W22" s="19"/>
    </row>
    <row r="23" spans="1:32" ht="39.950000000000003" customHeight="1" x14ac:dyDescent="0.25">
      <c r="A23" s="92" t="s">
        <v>17</v>
      </c>
      <c r="B23" s="76">
        <v>112.2721245324399</v>
      </c>
      <c r="C23" s="23">
        <v>110.85774317299838</v>
      </c>
      <c r="D23" s="23">
        <v>27.850456320948432</v>
      </c>
      <c r="E23" s="23">
        <v>113.33137782263559</v>
      </c>
      <c r="F23" s="122">
        <v>112.25305937789452</v>
      </c>
      <c r="G23" s="24">
        <v>111.58719241441604</v>
      </c>
      <c r="H23" s="23">
        <v>113.10041736040917</v>
      </c>
      <c r="I23" s="23">
        <v>113.54501958539258</v>
      </c>
      <c r="J23" s="23">
        <v>26.734257191593894</v>
      </c>
      <c r="K23" s="23">
        <v>114.03206168930221</v>
      </c>
      <c r="L23" s="23">
        <v>114.59236173085768</v>
      </c>
      <c r="M23" s="23">
        <v>113.88271523016738</v>
      </c>
      <c r="N23" s="22">
        <v>113.23095174477513</v>
      </c>
      <c r="O23" s="23">
        <v>115.38109723088125</v>
      </c>
      <c r="P23" s="23">
        <v>29.539849556931053</v>
      </c>
      <c r="Q23" s="23">
        <v>113.87488235924229</v>
      </c>
      <c r="R23" s="23">
        <v>113.3687865385443</v>
      </c>
      <c r="S23" s="24">
        <v>113.62180303559622</v>
      </c>
      <c r="T23" s="25">
        <f t="shared" si="0"/>
        <v>1783.0561568950263</v>
      </c>
      <c r="V23" s="2"/>
      <c r="W23" s="19"/>
    </row>
    <row r="24" spans="1:32" ht="39.950000000000003" customHeight="1" x14ac:dyDescent="0.25">
      <c r="A24" s="91" t="s">
        <v>18</v>
      </c>
      <c r="B24" s="76">
        <v>112.2721245324399</v>
      </c>
      <c r="C24" s="23">
        <v>110.85774317299838</v>
      </c>
      <c r="D24" s="23">
        <v>27.850456320948432</v>
      </c>
      <c r="E24" s="23">
        <v>113.33137782263559</v>
      </c>
      <c r="F24" s="122">
        <v>112.25305937789452</v>
      </c>
      <c r="G24" s="24">
        <v>111.58719241441604</v>
      </c>
      <c r="H24" s="23">
        <v>113.10041736040917</v>
      </c>
      <c r="I24" s="23">
        <v>113.54501958539258</v>
      </c>
      <c r="J24" s="23">
        <v>26.734257191593894</v>
      </c>
      <c r="K24" s="23">
        <v>114.03206168930221</v>
      </c>
      <c r="L24" s="23">
        <v>114.59236173085768</v>
      </c>
      <c r="M24" s="23">
        <v>113.88271523016738</v>
      </c>
      <c r="N24" s="22">
        <v>113.23095174477513</v>
      </c>
      <c r="O24" s="23">
        <v>115.38109723088125</v>
      </c>
      <c r="P24" s="23">
        <v>29.539849556931053</v>
      </c>
      <c r="Q24" s="23">
        <v>113.87488235924229</v>
      </c>
      <c r="R24" s="23">
        <v>113.3687865385443</v>
      </c>
      <c r="S24" s="24">
        <v>113.62180303559622</v>
      </c>
      <c r="T24" s="25">
        <f t="shared" si="0"/>
        <v>1783.0561568950263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787.2983999999999</v>
      </c>
      <c r="C25" s="27">
        <f t="shared" si="1"/>
        <v>776.63040000000001</v>
      </c>
      <c r="D25" s="27">
        <f t="shared" si="1"/>
        <v>196.2912</v>
      </c>
      <c r="E25" s="27">
        <f t="shared" si="1"/>
        <v>794.76599999999996</v>
      </c>
      <c r="F25" s="27">
        <f t="shared" si="1"/>
        <v>787.2983999999999</v>
      </c>
      <c r="G25" s="228">
        <f t="shared" si="1"/>
        <v>783.03120000000013</v>
      </c>
      <c r="H25" s="27">
        <f t="shared" si="1"/>
        <v>793.69920000000025</v>
      </c>
      <c r="I25" s="27">
        <f t="shared" si="1"/>
        <v>796.89959999999974</v>
      </c>
      <c r="J25" s="27">
        <f t="shared" si="1"/>
        <v>188.82359999999994</v>
      </c>
      <c r="K25" s="27">
        <f t="shared" si="1"/>
        <v>800.09999999999991</v>
      </c>
      <c r="L25" s="27">
        <f t="shared" si="1"/>
        <v>803.30039999999985</v>
      </c>
      <c r="M25" s="27">
        <f t="shared" si="1"/>
        <v>797.96640000000002</v>
      </c>
      <c r="N25" s="26">
        <f>SUM(N18:N24)</f>
        <v>793.69919999999991</v>
      </c>
      <c r="O25" s="27">
        <f t="shared" ref="O25:Q25" si="2">SUM(O18:O24)</f>
        <v>808.63439999999991</v>
      </c>
      <c r="P25" s="27">
        <f t="shared" si="2"/>
        <v>208.02599999999998</v>
      </c>
      <c r="Q25" s="27">
        <f t="shared" si="2"/>
        <v>797.96640000000014</v>
      </c>
      <c r="R25" s="27">
        <f>SUM(R18:R24)</f>
        <v>794.76600000000008</v>
      </c>
      <c r="S25" s="28">
        <f t="shared" ref="S25" si="3">SUM(S18:S24)</f>
        <v>796.89959999999996</v>
      </c>
      <c r="T25" s="25">
        <f t="shared" si="0"/>
        <v>12506.096399999999</v>
      </c>
    </row>
    <row r="26" spans="1:32" s="2" customFormat="1" ht="36.75" customHeight="1" x14ac:dyDescent="0.25">
      <c r="A26" s="93" t="s">
        <v>19</v>
      </c>
      <c r="B26" s="208">
        <v>152.4</v>
      </c>
      <c r="C26" s="30">
        <v>152.4</v>
      </c>
      <c r="D26" s="30">
        <v>152.4</v>
      </c>
      <c r="E26" s="30">
        <v>152.4</v>
      </c>
      <c r="F26" s="30">
        <v>152.4</v>
      </c>
      <c r="G26" s="229">
        <v>152.4</v>
      </c>
      <c r="H26" s="30">
        <v>152.4</v>
      </c>
      <c r="I26" s="30">
        <v>152.4</v>
      </c>
      <c r="J26" s="30">
        <v>152.4</v>
      </c>
      <c r="K26" s="30">
        <v>152.4</v>
      </c>
      <c r="L26" s="30">
        <v>152.4</v>
      </c>
      <c r="M26" s="30">
        <v>152.4</v>
      </c>
      <c r="N26" s="29">
        <v>152.4</v>
      </c>
      <c r="O26" s="30">
        <v>152.4</v>
      </c>
      <c r="P26" s="30">
        <v>152.4</v>
      </c>
      <c r="Q26" s="30">
        <v>152.4</v>
      </c>
      <c r="R26" s="30">
        <v>152.4</v>
      </c>
      <c r="S26" s="31">
        <v>152.4</v>
      </c>
      <c r="T26" s="32">
        <f>+((T25/T27)/7)*1000</f>
        <v>152.4</v>
      </c>
    </row>
    <row r="27" spans="1:32" s="2" customFormat="1" ht="33" customHeight="1" x14ac:dyDescent="0.25">
      <c r="A27" s="94" t="s">
        <v>20</v>
      </c>
      <c r="B27" s="209">
        <v>738</v>
      </c>
      <c r="C27" s="34">
        <v>728</v>
      </c>
      <c r="D27" s="34">
        <v>184</v>
      </c>
      <c r="E27" s="34">
        <v>745</v>
      </c>
      <c r="F27" s="34">
        <v>738</v>
      </c>
      <c r="G27" s="230">
        <v>734</v>
      </c>
      <c r="H27" s="34">
        <v>744</v>
      </c>
      <c r="I27" s="34">
        <v>747</v>
      </c>
      <c r="J27" s="34">
        <v>177</v>
      </c>
      <c r="K27" s="34">
        <v>750</v>
      </c>
      <c r="L27" s="34">
        <v>753</v>
      </c>
      <c r="M27" s="34">
        <v>748</v>
      </c>
      <c r="N27" s="33">
        <v>744</v>
      </c>
      <c r="O27" s="34">
        <v>758</v>
      </c>
      <c r="P27" s="34">
        <v>195</v>
      </c>
      <c r="Q27" s="34">
        <v>748</v>
      </c>
      <c r="R27" s="34">
        <v>745</v>
      </c>
      <c r="S27" s="35">
        <v>747</v>
      </c>
      <c r="T27" s="36">
        <f>SUM(B27:S27)</f>
        <v>11723</v>
      </c>
      <c r="U27" s="2">
        <f>((T25*1000)/T27)/7</f>
        <v>152.4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112.2721245324399</v>
      </c>
      <c r="C28" s="84">
        <f t="shared" si="4"/>
        <v>110.85774317299838</v>
      </c>
      <c r="D28" s="84">
        <f t="shared" si="4"/>
        <v>27.850456320948432</v>
      </c>
      <c r="E28" s="84">
        <f t="shared" si="4"/>
        <v>113.33137782263559</v>
      </c>
      <c r="F28" s="84">
        <f t="shared" si="4"/>
        <v>112.25305937789452</v>
      </c>
      <c r="G28" s="84">
        <f t="shared" si="4"/>
        <v>111.58719241441604</v>
      </c>
      <c r="H28" s="84">
        <f t="shared" si="4"/>
        <v>113.10041736040917</v>
      </c>
      <c r="I28" s="84">
        <f t="shared" si="4"/>
        <v>113.54501958539258</v>
      </c>
      <c r="J28" s="84">
        <f t="shared" si="4"/>
        <v>26.734257191593894</v>
      </c>
      <c r="K28" s="84">
        <f t="shared" si="4"/>
        <v>114.03206168930221</v>
      </c>
      <c r="L28" s="84">
        <f t="shared" si="4"/>
        <v>114.59236173085768</v>
      </c>
      <c r="M28" s="84">
        <f t="shared" si="4"/>
        <v>113.88271523016738</v>
      </c>
      <c r="N28" s="84">
        <f t="shared" si="4"/>
        <v>113.23095174477513</v>
      </c>
      <c r="O28" s="84">
        <f t="shared" si="4"/>
        <v>115.38109723088125</v>
      </c>
      <c r="P28" s="84">
        <f t="shared" si="4"/>
        <v>29.539849556931053</v>
      </c>
      <c r="Q28" s="84">
        <f t="shared" si="4"/>
        <v>113.87488235924229</v>
      </c>
      <c r="R28" s="84">
        <f t="shared" si="4"/>
        <v>113.3687865385443</v>
      </c>
      <c r="S28" s="231">
        <f t="shared" si="4"/>
        <v>113.62180303559622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787.29840000000002</v>
      </c>
      <c r="C29" s="42">
        <f t="shared" si="5"/>
        <v>776.63040000000001</v>
      </c>
      <c r="D29" s="42">
        <f t="shared" si="5"/>
        <v>196.2912</v>
      </c>
      <c r="E29" s="42">
        <f>((E27*E26)*7)/1000</f>
        <v>794.76599999999996</v>
      </c>
      <c r="F29" s="42">
        <f>((F27*F26)*7)/1000</f>
        <v>787.29840000000002</v>
      </c>
      <c r="G29" s="232">
        <f>((G27*G26)*7)/1000</f>
        <v>783.03120000000013</v>
      </c>
      <c r="H29" s="42">
        <f t="shared" ref="H29" si="6">((H27*H26)*7)/1000</f>
        <v>793.69920000000002</v>
      </c>
      <c r="I29" s="42">
        <f>((I27*I26)*7)/1000</f>
        <v>796.89959999999996</v>
      </c>
      <c r="J29" s="42">
        <f t="shared" ref="J29:M29" si="7">((J27*J26)*7)/1000</f>
        <v>188.8236</v>
      </c>
      <c r="K29" s="42">
        <f t="shared" si="7"/>
        <v>800.1</v>
      </c>
      <c r="L29" s="42">
        <f t="shared" si="7"/>
        <v>803.30039999999997</v>
      </c>
      <c r="M29" s="42">
        <f t="shared" si="7"/>
        <v>797.96640000000002</v>
      </c>
      <c r="N29" s="41">
        <f>((N27*N26)*7)/1000</f>
        <v>793.69920000000002</v>
      </c>
      <c r="O29" s="42">
        <f>((O27*O26)*7)/1000</f>
        <v>808.63440000000003</v>
      </c>
      <c r="P29" s="42">
        <f t="shared" ref="P29:S29" si="8">((P27*P26)*7)/1000</f>
        <v>208.02600000000001</v>
      </c>
      <c r="Q29" s="42">
        <f t="shared" si="8"/>
        <v>797.96640000000002</v>
      </c>
      <c r="R29" s="43">
        <f t="shared" si="8"/>
        <v>794.76599999999996</v>
      </c>
      <c r="S29" s="44">
        <f t="shared" si="8"/>
        <v>796.89959999999996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152.4</v>
      </c>
      <c r="C30" s="47">
        <f t="shared" si="9"/>
        <v>152.4</v>
      </c>
      <c r="D30" s="47">
        <f t="shared" si="9"/>
        <v>152.4</v>
      </c>
      <c r="E30" s="47">
        <f>+(E25/E27)/7*1000</f>
        <v>152.4</v>
      </c>
      <c r="F30" s="47">
        <f t="shared" ref="F30:H30" si="10">+(F25/F27)/7*1000</f>
        <v>152.4</v>
      </c>
      <c r="G30" s="233">
        <f t="shared" si="10"/>
        <v>152.40000000000003</v>
      </c>
      <c r="H30" s="47">
        <f t="shared" si="10"/>
        <v>152.40000000000006</v>
      </c>
      <c r="I30" s="47">
        <f>+(I25/I27)/7*1000</f>
        <v>152.39999999999995</v>
      </c>
      <c r="J30" s="47">
        <f t="shared" ref="J30:M30" si="11">+(J25/J27)/7*1000</f>
        <v>152.39999999999995</v>
      </c>
      <c r="K30" s="47">
        <f t="shared" si="11"/>
        <v>152.4</v>
      </c>
      <c r="L30" s="47">
        <f t="shared" si="11"/>
        <v>152.39999999999995</v>
      </c>
      <c r="M30" s="47">
        <f t="shared" si="11"/>
        <v>152.4</v>
      </c>
      <c r="N30" s="46">
        <f>+(N25/N27)/7*1000</f>
        <v>152.4</v>
      </c>
      <c r="O30" s="47">
        <f t="shared" ref="O30:S30" si="12">+(O25/O27)/7*1000</f>
        <v>152.4</v>
      </c>
      <c r="P30" s="47">
        <f t="shared" si="12"/>
        <v>152.4</v>
      </c>
      <c r="Q30" s="47">
        <f t="shared" si="12"/>
        <v>152.40000000000003</v>
      </c>
      <c r="R30" s="47">
        <f t="shared" si="12"/>
        <v>152.40000000000003</v>
      </c>
      <c r="S30" s="48">
        <f t="shared" si="12"/>
        <v>152.4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93.861600000000024</v>
      </c>
      <c r="C39" s="79">
        <v>94.01700000000001</v>
      </c>
      <c r="D39" s="79">
        <v>20.668200000000002</v>
      </c>
      <c r="E39" s="79">
        <v>91.996799999999993</v>
      </c>
      <c r="F39" s="79">
        <v>90.287400000000005</v>
      </c>
      <c r="G39" s="79">
        <v>93.084600000000009</v>
      </c>
      <c r="H39" s="79"/>
      <c r="I39" s="101">
        <f t="shared" ref="I39:I46" si="13">SUM(B39:H39)</f>
        <v>483.91560000000004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93.861600000000024</v>
      </c>
      <c r="C40" s="79">
        <v>94.01700000000001</v>
      </c>
      <c r="D40" s="79">
        <v>20.668200000000002</v>
      </c>
      <c r="E40" s="79">
        <v>91.996799999999993</v>
      </c>
      <c r="F40" s="79">
        <v>90.287400000000005</v>
      </c>
      <c r="G40" s="79">
        <v>93.084600000000009</v>
      </c>
      <c r="H40" s="79"/>
      <c r="I40" s="101">
        <f t="shared" si="13"/>
        <v>483.91560000000004</v>
      </c>
      <c r="J40" s="2"/>
      <c r="K40" s="92" t="s">
        <v>13</v>
      </c>
      <c r="L40" s="79">
        <v>7.4</v>
      </c>
      <c r="M40" s="79">
        <v>6.2</v>
      </c>
      <c r="N40" s="79">
        <v>1.7</v>
      </c>
      <c r="O40" s="79">
        <v>6.2</v>
      </c>
      <c r="P40" s="79">
        <v>5.9</v>
      </c>
      <c r="Q40" s="79">
        <v>6.2</v>
      </c>
      <c r="R40" s="101">
        <f t="shared" si="14"/>
        <v>33.6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7.4</v>
      </c>
      <c r="M41" s="79">
        <v>6.1</v>
      </c>
      <c r="N41" s="79">
        <v>1.4</v>
      </c>
      <c r="O41" s="79">
        <v>6.1</v>
      </c>
      <c r="P41" s="79">
        <v>5.8</v>
      </c>
      <c r="Q41" s="79">
        <v>6.1</v>
      </c>
      <c r="R41" s="101">
        <f t="shared" si="14"/>
        <v>32.9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7.4</v>
      </c>
      <c r="M42" s="79">
        <v>6.2</v>
      </c>
      <c r="N42" s="79">
        <v>1.4</v>
      </c>
      <c r="O42" s="79">
        <v>6.2</v>
      </c>
      <c r="P42" s="79">
        <v>5.8</v>
      </c>
      <c r="Q42" s="79">
        <v>6.2</v>
      </c>
      <c r="R42" s="101">
        <f t="shared" si="14"/>
        <v>33.200000000000003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6.2</v>
      </c>
      <c r="N43" s="79">
        <v>1.5</v>
      </c>
      <c r="O43" s="79">
        <v>6.2</v>
      </c>
      <c r="P43" s="79">
        <v>5.8</v>
      </c>
      <c r="Q43" s="79">
        <v>6.2</v>
      </c>
      <c r="R43" s="101">
        <f t="shared" si="14"/>
        <v>33.300000000000004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6.2</v>
      </c>
      <c r="N44" s="79">
        <v>1.5</v>
      </c>
      <c r="O44" s="79">
        <v>6.2</v>
      </c>
      <c r="P44" s="79">
        <v>5.8</v>
      </c>
      <c r="Q44" s="79">
        <v>6.2</v>
      </c>
      <c r="R44" s="101">
        <f t="shared" si="14"/>
        <v>33.300000000000004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6.2</v>
      </c>
      <c r="N45" s="79">
        <v>1.5</v>
      </c>
      <c r="O45" s="79">
        <v>6.2</v>
      </c>
      <c r="P45" s="79">
        <v>5.9</v>
      </c>
      <c r="Q45" s="79">
        <v>6.2</v>
      </c>
      <c r="R45" s="101">
        <f t="shared" si="14"/>
        <v>33.400000000000006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187.72320000000005</v>
      </c>
      <c r="C46" s="27">
        <f t="shared" si="15"/>
        <v>188.03400000000002</v>
      </c>
      <c r="D46" s="27">
        <f t="shared" si="15"/>
        <v>41.336400000000005</v>
      </c>
      <c r="E46" s="27">
        <f t="shared" si="15"/>
        <v>183.99359999999999</v>
      </c>
      <c r="F46" s="27">
        <f t="shared" si="15"/>
        <v>180.57480000000001</v>
      </c>
      <c r="G46" s="27">
        <f t="shared" si="15"/>
        <v>186.16920000000002</v>
      </c>
      <c r="H46" s="27">
        <f t="shared" si="15"/>
        <v>0</v>
      </c>
      <c r="I46" s="101">
        <f t="shared" si="13"/>
        <v>967.83120000000008</v>
      </c>
      <c r="K46" s="77" t="s">
        <v>10</v>
      </c>
      <c r="L46" s="81">
        <f t="shared" ref="L46:Q46" si="16">SUM(L39:L45)</f>
        <v>50.8</v>
      </c>
      <c r="M46" s="27">
        <f t="shared" si="16"/>
        <v>43.300000000000004</v>
      </c>
      <c r="N46" s="27">
        <f t="shared" si="16"/>
        <v>10.7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232.3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155.4</v>
      </c>
      <c r="C47" s="30">
        <v>155.4</v>
      </c>
      <c r="D47" s="30">
        <v>155.4</v>
      </c>
      <c r="E47" s="30">
        <v>155.4</v>
      </c>
      <c r="F47" s="30">
        <v>155.4</v>
      </c>
      <c r="G47" s="30">
        <v>155.4</v>
      </c>
      <c r="H47" s="30"/>
      <c r="I47" s="102">
        <f>+((I46/I48)/7)*1000</f>
        <v>44.4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140.6174334140436</v>
      </c>
      <c r="S47" s="63"/>
      <c r="T47" s="63"/>
    </row>
    <row r="48" spans="1:30" ht="33.75" customHeight="1" x14ac:dyDescent="0.25">
      <c r="A48" s="94" t="s">
        <v>20</v>
      </c>
      <c r="B48" s="83">
        <v>604</v>
      </c>
      <c r="C48" s="34">
        <v>605</v>
      </c>
      <c r="D48" s="34">
        <v>133</v>
      </c>
      <c r="E48" s="34">
        <v>592</v>
      </c>
      <c r="F48" s="34">
        <v>581</v>
      </c>
      <c r="G48" s="34">
        <v>599</v>
      </c>
      <c r="H48" s="34"/>
      <c r="I48" s="103">
        <f>SUM(B48:H48)</f>
        <v>3114</v>
      </c>
      <c r="J48" s="64"/>
      <c r="K48" s="94" t="s">
        <v>20</v>
      </c>
      <c r="L48" s="106">
        <v>46</v>
      </c>
      <c r="M48" s="65">
        <v>45</v>
      </c>
      <c r="N48" s="65">
        <v>11</v>
      </c>
      <c r="O48" s="65">
        <v>45</v>
      </c>
      <c r="P48" s="65">
        <v>43</v>
      </c>
      <c r="Q48" s="65">
        <v>46</v>
      </c>
      <c r="R48" s="112">
        <f>SUM(L48:Q48)</f>
        <v>236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93.861600000000024</v>
      </c>
      <c r="C49" s="38">
        <f t="shared" si="17"/>
        <v>94.01700000000001</v>
      </c>
      <c r="D49" s="38">
        <f t="shared" si="17"/>
        <v>20.668200000000002</v>
      </c>
      <c r="E49" s="38">
        <f t="shared" si="17"/>
        <v>91.996799999999993</v>
      </c>
      <c r="F49" s="38">
        <f t="shared" si="17"/>
        <v>90.287400000000005</v>
      </c>
      <c r="G49" s="38">
        <f t="shared" si="17"/>
        <v>93.084600000000009</v>
      </c>
      <c r="H49" s="38">
        <f t="shared" si="17"/>
        <v>0</v>
      </c>
      <c r="I49" s="104">
        <f>((I46*1000)/I48)/7</f>
        <v>44.4</v>
      </c>
      <c r="K49" s="95" t="s">
        <v>21</v>
      </c>
      <c r="L49" s="84">
        <f t="shared" ref="L49:Q49" si="18">((L48*L47)*7/1000-L39-L40)/5</f>
        <v>6.1594000000000007</v>
      </c>
      <c r="M49" s="38">
        <f t="shared" si="18"/>
        <v>6.1824999999999992</v>
      </c>
      <c r="N49" s="38">
        <f t="shared" si="18"/>
        <v>1.4529000000000001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6.1817999999999991</v>
      </c>
      <c r="R49" s="113">
        <f>((R46*1000)/R48)/7</f>
        <v>140.61743341404357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657.03120000000013</v>
      </c>
      <c r="C50" s="42">
        <f t="shared" si="19"/>
        <v>658.11900000000003</v>
      </c>
      <c r="D50" s="42">
        <f t="shared" si="19"/>
        <v>144.67740000000001</v>
      </c>
      <c r="E50" s="42">
        <f t="shared" si="19"/>
        <v>643.97759999999994</v>
      </c>
      <c r="F50" s="42">
        <f t="shared" si="19"/>
        <v>632.01179999999999</v>
      </c>
      <c r="G50" s="42">
        <f t="shared" si="19"/>
        <v>651.59220000000005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10.6645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44.400000000000006</v>
      </c>
      <c r="C51" s="47">
        <f t="shared" si="21"/>
        <v>44.4</v>
      </c>
      <c r="D51" s="47">
        <f t="shared" si="21"/>
        <v>44.4</v>
      </c>
      <c r="E51" s="47">
        <f t="shared" si="21"/>
        <v>44.399999999999991</v>
      </c>
      <c r="F51" s="47">
        <f t="shared" si="21"/>
        <v>44.4</v>
      </c>
      <c r="G51" s="47">
        <f t="shared" si="21"/>
        <v>44.4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157.7639751552795</v>
      </c>
      <c r="M51" s="47">
        <f t="shared" si="22"/>
        <v>137.46031746031747</v>
      </c>
      <c r="N51" s="47">
        <f t="shared" si="22"/>
        <v>138.96103896103895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8.1999999999999993</v>
      </c>
      <c r="F58" s="79">
        <v>8.1</v>
      </c>
      <c r="G58" s="221">
        <v>8.1999999999999993</v>
      </c>
      <c r="H58" s="22">
        <v>8.5</v>
      </c>
      <c r="I58" s="79">
        <v>8.5</v>
      </c>
      <c r="J58" s="79">
        <v>1.8</v>
      </c>
      <c r="K58" s="79">
        <v>8.1</v>
      </c>
      <c r="L58" s="79">
        <v>8</v>
      </c>
      <c r="M58" s="221">
        <v>8</v>
      </c>
      <c r="N58" s="22">
        <v>8.4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8.1999999999999993</v>
      </c>
      <c r="F59" s="79">
        <v>8.1</v>
      </c>
      <c r="G59" s="221">
        <v>8.1999999999999993</v>
      </c>
      <c r="H59" s="22">
        <v>8.5</v>
      </c>
      <c r="I59" s="79">
        <v>8.5</v>
      </c>
      <c r="J59" s="79">
        <v>1.8</v>
      </c>
      <c r="K59" s="79">
        <v>8.1</v>
      </c>
      <c r="L59" s="79">
        <v>8</v>
      </c>
      <c r="M59" s="221">
        <v>8</v>
      </c>
      <c r="N59" s="22">
        <v>8.4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128.4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8.3000000000000007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8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8.1999999999999993</v>
      </c>
      <c r="D63" s="79">
        <v>1.9</v>
      </c>
      <c r="E63" s="79">
        <v>8.3000000000000007</v>
      </c>
      <c r="F63" s="79">
        <v>8.1</v>
      </c>
      <c r="G63" s="221">
        <v>8.1</v>
      </c>
      <c r="H63" s="22">
        <v>8.5</v>
      </c>
      <c r="I63" s="79">
        <v>8.4</v>
      </c>
      <c r="J63" s="79">
        <v>1.8</v>
      </c>
      <c r="K63" s="79">
        <v>8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8.1999999999999993</v>
      </c>
      <c r="C64" s="79">
        <v>8.1999999999999993</v>
      </c>
      <c r="D64" s="79">
        <v>1.9</v>
      </c>
      <c r="E64" s="79">
        <v>8.3000000000000007</v>
      </c>
      <c r="F64" s="79">
        <v>8.1</v>
      </c>
      <c r="G64" s="221">
        <v>8.1</v>
      </c>
      <c r="H64" s="22">
        <v>8.5</v>
      </c>
      <c r="I64" s="79">
        <v>8.4</v>
      </c>
      <c r="J64" s="79">
        <v>1.8</v>
      </c>
      <c r="K64" s="79">
        <v>8</v>
      </c>
      <c r="L64" s="79">
        <v>7.9</v>
      </c>
      <c r="M64" s="221">
        <v>8</v>
      </c>
      <c r="N64" s="22">
        <v>8.3000000000000007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57.600000000000009</v>
      </c>
      <c r="C65" s="27">
        <f t="shared" ref="C65:S65" si="24">SUM(C58:C64)</f>
        <v>57.400000000000006</v>
      </c>
      <c r="D65" s="27">
        <f t="shared" si="24"/>
        <v>13.500000000000002</v>
      </c>
      <c r="E65" s="27">
        <f t="shared" si="24"/>
        <v>57.899999999999991</v>
      </c>
      <c r="F65" s="27">
        <f t="shared" si="24"/>
        <v>56.7</v>
      </c>
      <c r="G65" s="28">
        <f t="shared" si="24"/>
        <v>56.900000000000006</v>
      </c>
      <c r="H65" s="26">
        <f t="shared" si="24"/>
        <v>59.5</v>
      </c>
      <c r="I65" s="27">
        <f t="shared" si="24"/>
        <v>58.999999999999993</v>
      </c>
      <c r="J65" s="27">
        <f t="shared" si="24"/>
        <v>12.600000000000001</v>
      </c>
      <c r="K65" s="27">
        <f t="shared" si="24"/>
        <v>56.2</v>
      </c>
      <c r="L65" s="27">
        <f t="shared" si="24"/>
        <v>55.499999999999993</v>
      </c>
      <c r="M65" s="28">
        <f t="shared" si="24"/>
        <v>56</v>
      </c>
      <c r="N65" s="26">
        <f t="shared" si="24"/>
        <v>58.3</v>
      </c>
      <c r="O65" s="27">
        <f t="shared" si="24"/>
        <v>59.5</v>
      </c>
      <c r="P65" s="27">
        <f t="shared" si="24"/>
        <v>15.399999999999999</v>
      </c>
      <c r="Q65" s="27">
        <f t="shared" si="24"/>
        <v>56</v>
      </c>
      <c r="R65" s="27">
        <f t="shared" si="24"/>
        <v>56</v>
      </c>
      <c r="S65" s="28">
        <f t="shared" si="24"/>
        <v>56</v>
      </c>
      <c r="T65" s="101">
        <f t="shared" si="23"/>
        <v>899.99999999999989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138.24884792626727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8.2840000000000007</v>
      </c>
      <c r="F68" s="38">
        <f t="shared" si="25"/>
        <v>8.1280000000000001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7.9923000000000002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138.24884792626727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139.46731234866829</v>
      </c>
      <c r="C70" s="47">
        <f>+(C65/C67)/7*1000</f>
        <v>141.37931034482759</v>
      </c>
      <c r="D70" s="47">
        <f>+(D65/D67)/7*1000</f>
        <v>137.75510204081635</v>
      </c>
      <c r="E70" s="47">
        <f t="shared" ref="E70:R70" si="27">+(E65/E67)/7*1000</f>
        <v>140.19370460048424</v>
      </c>
      <c r="F70" s="47">
        <f t="shared" si="27"/>
        <v>139.65517241379311</v>
      </c>
      <c r="G70" s="48">
        <f t="shared" si="27"/>
        <v>137.772397094431</v>
      </c>
      <c r="H70" s="46">
        <f t="shared" si="27"/>
        <v>139.34426229508196</v>
      </c>
      <c r="I70" s="47">
        <f t="shared" si="27"/>
        <v>138.17330210772832</v>
      </c>
      <c r="J70" s="47">
        <f t="shared" si="27"/>
        <v>138.46153846153848</v>
      </c>
      <c r="K70" s="47">
        <f t="shared" si="27"/>
        <v>136.07748184019371</v>
      </c>
      <c r="L70" s="47">
        <f t="shared" si="27"/>
        <v>136.69950738916253</v>
      </c>
      <c r="M70" s="48">
        <f t="shared" si="27"/>
        <v>135.59322033898306</v>
      </c>
      <c r="N70" s="46">
        <f t="shared" si="27"/>
        <v>138.8095238095238</v>
      </c>
      <c r="O70" s="47">
        <f t="shared" si="27"/>
        <v>139.34426229508196</v>
      </c>
      <c r="P70" s="47">
        <f t="shared" si="27"/>
        <v>137.49999999999997</v>
      </c>
      <c r="Q70" s="47">
        <f t="shared" si="27"/>
        <v>137.93103448275861</v>
      </c>
      <c r="R70" s="47">
        <f t="shared" si="27"/>
        <v>137.93103448275861</v>
      </c>
      <c r="S70" s="48">
        <f>+(S65/S67)/7*1000</f>
        <v>135.59322033898306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D5F1-CFDA-492D-AE15-FB4EA2D124BE}">
  <dimension ref="A1:AQ239"/>
  <sheetViews>
    <sheetView view="pageBreakPreview" topLeftCell="A28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2"/>
      <c r="Z3" s="2"/>
      <c r="AA3" s="2"/>
      <c r="AB3" s="2"/>
      <c r="AC3" s="2"/>
      <c r="AD3" s="4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6" t="s">
        <v>1</v>
      </c>
      <c r="B9" s="466"/>
      <c r="C9" s="46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6"/>
      <c r="B10" s="466"/>
      <c r="C10" s="4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6" t="s">
        <v>4</v>
      </c>
      <c r="B11" s="466"/>
      <c r="C11" s="466"/>
      <c r="D11" s="1"/>
      <c r="E11" s="467">
        <v>2</v>
      </c>
      <c r="F11" s="1"/>
      <c r="G11" s="1"/>
      <c r="H11" s="1"/>
      <c r="I11" s="1"/>
      <c r="J11" s="1"/>
      <c r="K11" s="533" t="s">
        <v>158</v>
      </c>
      <c r="L11" s="533"/>
      <c r="M11" s="468"/>
      <c r="N11" s="4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6"/>
      <c r="B12" s="466"/>
      <c r="C12" s="466"/>
      <c r="D12" s="1"/>
      <c r="E12" s="5"/>
      <c r="F12" s="1"/>
      <c r="G12" s="1"/>
      <c r="H12" s="1"/>
      <c r="I12" s="1"/>
      <c r="J12" s="1"/>
      <c r="K12" s="468"/>
      <c r="L12" s="468"/>
      <c r="M12" s="468"/>
      <c r="N12" s="4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6"/>
      <c r="B13" s="466"/>
      <c r="C13" s="466"/>
      <c r="D13" s="466"/>
      <c r="E13" s="466"/>
      <c r="F13" s="466"/>
      <c r="G13" s="466"/>
      <c r="H13" s="466"/>
      <c r="I13" s="466"/>
      <c r="J13" s="466"/>
      <c r="K13" s="466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1"/>
      <c r="X13" s="1"/>
      <c r="Y13" s="1"/>
    </row>
    <row r="14" spans="1:30" s="3" customFormat="1" ht="27" thickBot="1" x14ac:dyDescent="0.3">
      <c r="A14" s="4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112.2721245324399</v>
      </c>
      <c r="C18" s="23">
        <v>110.85774317299838</v>
      </c>
      <c r="D18" s="23">
        <v>27.850456320948432</v>
      </c>
      <c r="E18" s="23">
        <v>113.33137782263559</v>
      </c>
      <c r="F18" s="122">
        <v>112.25305937789452</v>
      </c>
      <c r="G18" s="24">
        <v>111.58719241441604</v>
      </c>
      <c r="H18" s="23">
        <v>113.10041736040917</v>
      </c>
      <c r="I18" s="23">
        <v>113.54501958539258</v>
      </c>
      <c r="J18" s="23">
        <v>26.734257191593894</v>
      </c>
      <c r="K18" s="23">
        <v>114.03206168930221</v>
      </c>
      <c r="L18" s="23">
        <v>114.59236173085768</v>
      </c>
      <c r="M18" s="23">
        <v>113.88271523016738</v>
      </c>
      <c r="N18" s="22">
        <v>113.23095174477513</v>
      </c>
      <c r="O18" s="23">
        <v>115.38109723088125</v>
      </c>
      <c r="P18" s="23">
        <v>29.539849556931053</v>
      </c>
      <c r="Q18" s="23">
        <v>113.87488235924229</v>
      </c>
      <c r="R18" s="23">
        <v>113.3687865385443</v>
      </c>
      <c r="S18" s="24">
        <v>113.62180303559622</v>
      </c>
      <c r="T18" s="25">
        <f t="shared" ref="T18:T25" si="0">SUM(B18:S18)</f>
        <v>1783.0561568950263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112.2721245324399</v>
      </c>
      <c r="C19" s="23">
        <v>110.85774317299838</v>
      </c>
      <c r="D19" s="23">
        <v>27.850456320948432</v>
      </c>
      <c r="E19" s="23">
        <v>113.33137782263559</v>
      </c>
      <c r="F19" s="122">
        <v>112.25305937789452</v>
      </c>
      <c r="G19" s="24">
        <v>111.58719241441604</v>
      </c>
      <c r="H19" s="23">
        <v>113.10041736040917</v>
      </c>
      <c r="I19" s="23">
        <v>113.54501958539258</v>
      </c>
      <c r="J19" s="23">
        <v>26.734257191593894</v>
      </c>
      <c r="K19" s="23">
        <v>114.03206168930221</v>
      </c>
      <c r="L19" s="23">
        <v>114.59236173085768</v>
      </c>
      <c r="M19" s="23">
        <v>113.88271523016738</v>
      </c>
      <c r="N19" s="22">
        <v>113.23095174477513</v>
      </c>
      <c r="O19" s="23">
        <v>115.38109723088125</v>
      </c>
      <c r="P19" s="23">
        <v>29.539849556931053</v>
      </c>
      <c r="Q19" s="23">
        <v>113.87488235924229</v>
      </c>
      <c r="R19" s="23">
        <v>113.3687865385443</v>
      </c>
      <c r="S19" s="24">
        <v>113.62180303559622</v>
      </c>
      <c r="T19" s="25">
        <f t="shared" si="0"/>
        <v>1783.0561568950263</v>
      </c>
      <c r="V19" s="2"/>
      <c r="W19" s="19"/>
    </row>
    <row r="20" spans="1:32" ht="39.75" customHeight="1" x14ac:dyDescent="0.25">
      <c r="A20" s="91" t="s">
        <v>14</v>
      </c>
      <c r="B20" s="76">
        <v>110.87531018702404</v>
      </c>
      <c r="C20" s="23">
        <v>110.16762273080062</v>
      </c>
      <c r="D20" s="23">
        <v>27.699737471620626</v>
      </c>
      <c r="E20" s="23">
        <v>112.36176887094578</v>
      </c>
      <c r="F20" s="122">
        <v>111.73189624884219</v>
      </c>
      <c r="G20" s="24">
        <v>110.9370430342336</v>
      </c>
      <c r="H20" s="23">
        <v>112.66639305583631</v>
      </c>
      <c r="I20" s="23">
        <v>112.91303216584296</v>
      </c>
      <c r="J20" s="23">
        <v>26.872777123362447</v>
      </c>
      <c r="K20" s="23">
        <v>113.35493532427911</v>
      </c>
      <c r="L20" s="23">
        <v>113.76753530765696</v>
      </c>
      <c r="M20" s="23">
        <v>112.99019390793305</v>
      </c>
      <c r="N20" s="22">
        <v>112.61417930208995</v>
      </c>
      <c r="O20" s="23">
        <v>114.72548110764751</v>
      </c>
      <c r="P20" s="23">
        <v>27.872940177227584</v>
      </c>
      <c r="Q20" s="23">
        <v>112.99332705630309</v>
      </c>
      <c r="R20" s="23">
        <v>112.77128538458228</v>
      </c>
      <c r="S20" s="24">
        <v>113.09455878576151</v>
      </c>
      <c r="T20" s="25">
        <f t="shared" si="0"/>
        <v>1770.4100172419896</v>
      </c>
      <c r="V20" s="2"/>
      <c r="W20" s="19"/>
    </row>
    <row r="21" spans="1:32" ht="39.950000000000003" customHeight="1" x14ac:dyDescent="0.25">
      <c r="A21" s="92" t="s">
        <v>15</v>
      </c>
      <c r="B21" s="76">
        <v>110.87531018702404</v>
      </c>
      <c r="C21" s="23">
        <v>110.16762273080062</v>
      </c>
      <c r="D21" s="23">
        <v>27.699737471620626</v>
      </c>
      <c r="E21" s="23">
        <v>112.36176887094578</v>
      </c>
      <c r="F21" s="122">
        <v>111.73189624884219</v>
      </c>
      <c r="G21" s="24">
        <v>110.9370430342336</v>
      </c>
      <c r="H21" s="23">
        <v>112.66639305583631</v>
      </c>
      <c r="I21" s="23">
        <v>112.91303216584296</v>
      </c>
      <c r="J21" s="23">
        <v>26.872777123362447</v>
      </c>
      <c r="K21" s="23">
        <v>113.35493532427911</v>
      </c>
      <c r="L21" s="23">
        <v>113.76753530765696</v>
      </c>
      <c r="M21" s="23">
        <v>112.99019390793305</v>
      </c>
      <c r="N21" s="22">
        <v>112.61417930208995</v>
      </c>
      <c r="O21" s="23">
        <v>114.72548110764751</v>
      </c>
      <c r="P21" s="23">
        <v>27.872940177227584</v>
      </c>
      <c r="Q21" s="23">
        <v>112.99332705630309</v>
      </c>
      <c r="R21" s="23">
        <v>112.77128538458228</v>
      </c>
      <c r="S21" s="24">
        <v>113.09455878576151</v>
      </c>
      <c r="T21" s="25">
        <f t="shared" si="0"/>
        <v>1770.4100172419896</v>
      </c>
      <c r="V21" s="2"/>
      <c r="W21" s="19"/>
    </row>
    <row r="22" spans="1:32" ht="39.950000000000003" customHeight="1" x14ac:dyDescent="0.25">
      <c r="A22" s="91" t="s">
        <v>16</v>
      </c>
      <c r="B22" s="76">
        <v>110.87531018702404</v>
      </c>
      <c r="C22" s="23">
        <v>110.16762273080062</v>
      </c>
      <c r="D22" s="23">
        <v>27.699737471620626</v>
      </c>
      <c r="E22" s="23">
        <v>112.36176887094578</v>
      </c>
      <c r="F22" s="122">
        <v>111.73189624884219</v>
      </c>
      <c r="G22" s="24">
        <v>110.9370430342336</v>
      </c>
      <c r="H22" s="23">
        <v>112.66639305583631</v>
      </c>
      <c r="I22" s="23">
        <v>112.91303216584296</v>
      </c>
      <c r="J22" s="23">
        <v>26.872777123362447</v>
      </c>
      <c r="K22" s="23">
        <v>113.35493532427911</v>
      </c>
      <c r="L22" s="23">
        <v>113.76753530765696</v>
      </c>
      <c r="M22" s="23">
        <v>112.99019390793305</v>
      </c>
      <c r="N22" s="22">
        <v>112.61417930208995</v>
      </c>
      <c r="O22" s="23">
        <v>114.72548110764751</v>
      </c>
      <c r="P22" s="23">
        <v>27.872940177227584</v>
      </c>
      <c r="Q22" s="23">
        <v>112.99332705630309</v>
      </c>
      <c r="R22" s="23">
        <v>112.77128538458228</v>
      </c>
      <c r="S22" s="24">
        <v>113.09455878576151</v>
      </c>
      <c r="T22" s="25">
        <f t="shared" si="0"/>
        <v>1770.4100172419896</v>
      </c>
      <c r="V22" s="2"/>
      <c r="W22" s="19"/>
    </row>
    <row r="23" spans="1:32" ht="39.950000000000003" customHeight="1" x14ac:dyDescent="0.25">
      <c r="A23" s="92" t="s">
        <v>17</v>
      </c>
      <c r="B23" s="76">
        <v>110.87531018702404</v>
      </c>
      <c r="C23" s="23">
        <v>110.16762273080062</v>
      </c>
      <c r="D23" s="23">
        <v>27.699737471620626</v>
      </c>
      <c r="E23" s="23">
        <v>112.36176887094578</v>
      </c>
      <c r="F23" s="122">
        <v>111.73189624884219</v>
      </c>
      <c r="G23" s="24">
        <v>110.9370430342336</v>
      </c>
      <c r="H23" s="23">
        <v>112.66639305583631</v>
      </c>
      <c r="I23" s="23">
        <v>112.91303216584296</v>
      </c>
      <c r="J23" s="23">
        <v>26.872777123362447</v>
      </c>
      <c r="K23" s="23">
        <v>113.35493532427911</v>
      </c>
      <c r="L23" s="23">
        <v>113.76753530765696</v>
      </c>
      <c r="M23" s="23">
        <v>112.99019390793305</v>
      </c>
      <c r="N23" s="22">
        <v>112.61417930208995</v>
      </c>
      <c r="O23" s="23">
        <v>114.72548110764751</v>
      </c>
      <c r="P23" s="23">
        <v>27.872940177227584</v>
      </c>
      <c r="Q23" s="23">
        <v>112.99332705630309</v>
      </c>
      <c r="R23" s="23">
        <v>112.77128538458228</v>
      </c>
      <c r="S23" s="24">
        <v>113.09455878576151</v>
      </c>
      <c r="T23" s="25">
        <f t="shared" si="0"/>
        <v>1770.4100172419896</v>
      </c>
      <c r="V23" s="2"/>
      <c r="W23" s="19"/>
    </row>
    <row r="24" spans="1:32" ht="39.950000000000003" customHeight="1" x14ac:dyDescent="0.25">
      <c r="A24" s="91" t="s">
        <v>18</v>
      </c>
      <c r="B24" s="76">
        <v>110.87531018702404</v>
      </c>
      <c r="C24" s="23">
        <v>110.16762273080062</v>
      </c>
      <c r="D24" s="23">
        <v>27.699737471620626</v>
      </c>
      <c r="E24" s="23">
        <v>112.36176887094578</v>
      </c>
      <c r="F24" s="122">
        <v>111.73189624884219</v>
      </c>
      <c r="G24" s="24">
        <v>110.9370430342336</v>
      </c>
      <c r="H24" s="23">
        <v>112.66639305583631</v>
      </c>
      <c r="I24" s="23">
        <v>112.91303216584296</v>
      </c>
      <c r="J24" s="23">
        <v>26.872777123362447</v>
      </c>
      <c r="K24" s="23">
        <v>113.35493532427911</v>
      </c>
      <c r="L24" s="23">
        <v>113.76753530765696</v>
      </c>
      <c r="M24" s="23">
        <v>112.99019390793305</v>
      </c>
      <c r="N24" s="22">
        <v>112.61417930208995</v>
      </c>
      <c r="O24" s="23">
        <v>114.72548110764751</v>
      </c>
      <c r="P24" s="23">
        <v>27.872940177227584</v>
      </c>
      <c r="Q24" s="23">
        <v>112.99332705630309</v>
      </c>
      <c r="R24" s="23">
        <v>112.77128538458228</v>
      </c>
      <c r="S24" s="24">
        <v>113.09455878576151</v>
      </c>
      <c r="T24" s="25">
        <f t="shared" si="0"/>
        <v>1770.4100172419896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778.9208000000001</v>
      </c>
      <c r="C25" s="27">
        <f t="shared" si="1"/>
        <v>772.55359999999996</v>
      </c>
      <c r="D25" s="27">
        <f t="shared" si="1"/>
        <v>194.1996</v>
      </c>
      <c r="E25" s="27">
        <f t="shared" si="1"/>
        <v>788.47159999999997</v>
      </c>
      <c r="F25" s="27">
        <f t="shared" si="1"/>
        <v>783.16560000000004</v>
      </c>
      <c r="G25" s="228">
        <f t="shared" si="1"/>
        <v>777.85960000000011</v>
      </c>
      <c r="H25" s="27">
        <f t="shared" si="1"/>
        <v>789.53279999999995</v>
      </c>
      <c r="I25" s="27">
        <f t="shared" si="1"/>
        <v>791.65520000000004</v>
      </c>
      <c r="J25" s="27">
        <f t="shared" si="1"/>
        <v>187.83240000000004</v>
      </c>
      <c r="K25" s="27">
        <f t="shared" si="1"/>
        <v>794.83880000000011</v>
      </c>
      <c r="L25" s="27">
        <f t="shared" si="1"/>
        <v>798.02240000000018</v>
      </c>
      <c r="M25" s="27">
        <f t="shared" si="1"/>
        <v>792.71640000000014</v>
      </c>
      <c r="N25" s="26">
        <f>SUM(N18:N24)</f>
        <v>789.53279999999995</v>
      </c>
      <c r="O25" s="27">
        <f t="shared" ref="O25:Q25" si="2">SUM(O18:O24)</f>
        <v>804.38960000000009</v>
      </c>
      <c r="P25" s="27">
        <f t="shared" si="2"/>
        <v>198.4444</v>
      </c>
      <c r="Q25" s="27">
        <f t="shared" si="2"/>
        <v>792.71640000000002</v>
      </c>
      <c r="R25" s="27">
        <f>SUM(R18:R24)</f>
        <v>790.59399999999994</v>
      </c>
      <c r="S25" s="28">
        <f t="shared" ref="S25" si="3">SUM(S18:S24)</f>
        <v>792.71639999999991</v>
      </c>
      <c r="T25" s="25">
        <f t="shared" si="0"/>
        <v>12418.162400000001</v>
      </c>
    </row>
    <row r="26" spans="1:32" s="2" customFormat="1" ht="36.75" customHeight="1" x14ac:dyDescent="0.25">
      <c r="A26" s="93" t="s">
        <v>19</v>
      </c>
      <c r="B26" s="208">
        <v>151.6</v>
      </c>
      <c r="C26" s="30">
        <v>151.6</v>
      </c>
      <c r="D26" s="30">
        <v>151.6</v>
      </c>
      <c r="E26" s="30">
        <v>151.6</v>
      </c>
      <c r="F26" s="30">
        <v>151.6</v>
      </c>
      <c r="G26" s="229">
        <v>151.6</v>
      </c>
      <c r="H26" s="30">
        <v>151.6</v>
      </c>
      <c r="I26" s="30">
        <v>151.6</v>
      </c>
      <c r="J26" s="30">
        <v>151.6</v>
      </c>
      <c r="K26" s="30">
        <v>151.6</v>
      </c>
      <c r="L26" s="30">
        <v>151.6</v>
      </c>
      <c r="M26" s="30">
        <v>151.6</v>
      </c>
      <c r="N26" s="29">
        <v>151.6</v>
      </c>
      <c r="O26" s="30">
        <v>151.6</v>
      </c>
      <c r="P26" s="30">
        <v>151.6</v>
      </c>
      <c r="Q26" s="30">
        <v>151.6</v>
      </c>
      <c r="R26" s="30">
        <v>151.6</v>
      </c>
      <c r="S26" s="31">
        <v>151.6</v>
      </c>
      <c r="T26" s="32">
        <f>+((T25/T27)/7)*1000</f>
        <v>151.60000000000002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728</v>
      </c>
      <c r="D27" s="34">
        <v>183</v>
      </c>
      <c r="E27" s="34">
        <v>743</v>
      </c>
      <c r="F27" s="34">
        <v>738</v>
      </c>
      <c r="G27" s="230">
        <v>733</v>
      </c>
      <c r="H27" s="34">
        <v>744</v>
      </c>
      <c r="I27" s="34">
        <v>746</v>
      </c>
      <c r="J27" s="34">
        <v>177</v>
      </c>
      <c r="K27" s="34">
        <v>749</v>
      </c>
      <c r="L27" s="34">
        <v>752</v>
      </c>
      <c r="M27" s="34">
        <v>747</v>
      </c>
      <c r="N27" s="33">
        <v>744</v>
      </c>
      <c r="O27" s="34">
        <v>758</v>
      </c>
      <c r="P27" s="34">
        <v>187</v>
      </c>
      <c r="Q27" s="34">
        <v>747</v>
      </c>
      <c r="R27" s="34">
        <v>745</v>
      </c>
      <c r="S27" s="35">
        <v>747</v>
      </c>
      <c r="T27" s="36">
        <f>SUM(B27:S27)</f>
        <v>11702</v>
      </c>
      <c r="U27" s="2">
        <f>((T25*1000)/T27)/7</f>
        <v>151.6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110.87531018702404</v>
      </c>
      <c r="C28" s="84">
        <f t="shared" si="4"/>
        <v>110.16762273080062</v>
      </c>
      <c r="D28" s="84">
        <f t="shared" si="4"/>
        <v>27.699737471620626</v>
      </c>
      <c r="E28" s="84">
        <f t="shared" si="4"/>
        <v>112.36176887094578</v>
      </c>
      <c r="F28" s="84">
        <f t="shared" si="4"/>
        <v>111.73189624884219</v>
      </c>
      <c r="G28" s="84">
        <f t="shared" si="4"/>
        <v>110.9370430342336</v>
      </c>
      <c r="H28" s="84">
        <f t="shared" si="4"/>
        <v>112.66639305583631</v>
      </c>
      <c r="I28" s="84">
        <f t="shared" si="4"/>
        <v>112.91303216584296</v>
      </c>
      <c r="J28" s="84">
        <f t="shared" si="4"/>
        <v>26.872777123362447</v>
      </c>
      <c r="K28" s="84">
        <f t="shared" si="4"/>
        <v>113.35493532427911</v>
      </c>
      <c r="L28" s="84">
        <f t="shared" si="4"/>
        <v>113.76753530765696</v>
      </c>
      <c r="M28" s="84">
        <f t="shared" si="4"/>
        <v>112.99019390793305</v>
      </c>
      <c r="N28" s="84">
        <f t="shared" si="4"/>
        <v>112.61417930208995</v>
      </c>
      <c r="O28" s="84">
        <f t="shared" si="4"/>
        <v>114.72548110764751</v>
      </c>
      <c r="P28" s="84">
        <f t="shared" si="4"/>
        <v>27.872940177227584</v>
      </c>
      <c r="Q28" s="84">
        <f t="shared" si="4"/>
        <v>112.99332705630309</v>
      </c>
      <c r="R28" s="84">
        <f t="shared" si="4"/>
        <v>112.77128538458228</v>
      </c>
      <c r="S28" s="231">
        <f t="shared" si="4"/>
        <v>113.09455878576151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778.92079999999999</v>
      </c>
      <c r="C29" s="42">
        <f t="shared" si="5"/>
        <v>772.55359999999996</v>
      </c>
      <c r="D29" s="42">
        <f t="shared" si="5"/>
        <v>194.1996</v>
      </c>
      <c r="E29" s="42">
        <f>((E27*E26)*7)/1000</f>
        <v>788.47159999999997</v>
      </c>
      <c r="F29" s="42">
        <f>((F27*F26)*7)/1000</f>
        <v>783.16559999999993</v>
      </c>
      <c r="G29" s="232">
        <f>((G27*G26)*7)/1000</f>
        <v>777.8596</v>
      </c>
      <c r="H29" s="42">
        <f t="shared" ref="H29" si="6">((H27*H26)*7)/1000</f>
        <v>789.53279999999995</v>
      </c>
      <c r="I29" s="42">
        <f>((I27*I26)*7)/1000</f>
        <v>791.65519999999992</v>
      </c>
      <c r="J29" s="42">
        <f t="shared" ref="J29:M29" si="7">((J27*J26)*7)/1000</f>
        <v>187.83240000000001</v>
      </c>
      <c r="K29" s="42">
        <f t="shared" si="7"/>
        <v>794.83879999999988</v>
      </c>
      <c r="L29" s="42">
        <f t="shared" si="7"/>
        <v>798.02240000000006</v>
      </c>
      <c r="M29" s="42">
        <f t="shared" si="7"/>
        <v>792.71640000000002</v>
      </c>
      <c r="N29" s="41">
        <f>((N27*N26)*7)/1000</f>
        <v>789.53279999999995</v>
      </c>
      <c r="O29" s="42">
        <f>((O27*O26)*7)/1000</f>
        <v>804.38959999999997</v>
      </c>
      <c r="P29" s="42">
        <f t="shared" ref="P29:S29" si="8">((P27*P26)*7)/1000</f>
        <v>198.4444</v>
      </c>
      <c r="Q29" s="42">
        <f t="shared" si="8"/>
        <v>792.71640000000002</v>
      </c>
      <c r="R29" s="43">
        <f t="shared" si="8"/>
        <v>790.59400000000005</v>
      </c>
      <c r="S29" s="44">
        <f t="shared" si="8"/>
        <v>792.71640000000002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151.60000000000002</v>
      </c>
      <c r="C30" s="47">
        <f t="shared" si="9"/>
        <v>151.6</v>
      </c>
      <c r="D30" s="47">
        <f t="shared" si="9"/>
        <v>151.6</v>
      </c>
      <c r="E30" s="47">
        <f>+(E25/E27)/7*1000</f>
        <v>151.6</v>
      </c>
      <c r="F30" s="47">
        <f t="shared" ref="F30:H30" si="10">+(F25/F27)/7*1000</f>
        <v>151.60000000000002</v>
      </c>
      <c r="G30" s="233">
        <f t="shared" si="10"/>
        <v>151.60000000000002</v>
      </c>
      <c r="H30" s="47">
        <f t="shared" si="10"/>
        <v>151.6</v>
      </c>
      <c r="I30" s="47">
        <f>+(I25/I27)/7*1000</f>
        <v>151.60000000000002</v>
      </c>
      <c r="J30" s="47">
        <f t="shared" ref="J30:M30" si="11">+(J25/J27)/7*1000</f>
        <v>151.60000000000002</v>
      </c>
      <c r="K30" s="47">
        <f t="shared" si="11"/>
        <v>151.60000000000002</v>
      </c>
      <c r="L30" s="47">
        <f t="shared" si="11"/>
        <v>151.60000000000002</v>
      </c>
      <c r="M30" s="47">
        <f t="shared" si="11"/>
        <v>151.60000000000002</v>
      </c>
      <c r="N30" s="46">
        <f>+(N25/N27)/7*1000</f>
        <v>151.6</v>
      </c>
      <c r="O30" s="47">
        <f t="shared" ref="O30:S30" si="12">+(O25/O27)/7*1000</f>
        <v>151.60000000000002</v>
      </c>
      <c r="P30" s="47">
        <f t="shared" si="12"/>
        <v>151.6</v>
      </c>
      <c r="Q30" s="47">
        <f t="shared" si="12"/>
        <v>151.6</v>
      </c>
      <c r="R30" s="47">
        <f t="shared" si="12"/>
        <v>151.6</v>
      </c>
      <c r="S30" s="48">
        <f t="shared" si="12"/>
        <v>151.6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90.888599999999997</v>
      </c>
      <c r="C39" s="79">
        <v>93.525300000000001</v>
      </c>
      <c r="D39" s="79">
        <v>18.9222</v>
      </c>
      <c r="E39" s="79">
        <v>89.337599999999995</v>
      </c>
      <c r="F39" s="79">
        <v>90.268200000000007</v>
      </c>
      <c r="G39" s="79">
        <v>93.059999999999988</v>
      </c>
      <c r="H39" s="79"/>
      <c r="I39" s="101">
        <f t="shared" ref="I39:I46" si="13">SUM(B39:H39)</f>
        <v>476.00190000000003</v>
      </c>
      <c r="J39" s="138"/>
      <c r="K39" s="91" t="s">
        <v>12</v>
      </c>
      <c r="L39" s="79">
        <v>7.4</v>
      </c>
      <c r="M39" s="79">
        <v>6.2</v>
      </c>
      <c r="N39" s="79">
        <v>1.5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33.400000000000006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7.4</v>
      </c>
      <c r="M40" s="79">
        <v>6.2</v>
      </c>
      <c r="N40" s="79">
        <v>1.5</v>
      </c>
      <c r="O40" s="79">
        <v>6.2</v>
      </c>
      <c r="P40" s="79">
        <v>5.9</v>
      </c>
      <c r="Q40" s="79">
        <v>6.2</v>
      </c>
      <c r="R40" s="101">
        <f t="shared" si="14"/>
        <v>33.400000000000006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1.3</v>
      </c>
      <c r="O41" s="79">
        <v>6.2</v>
      </c>
      <c r="P41" s="79">
        <v>5.8</v>
      </c>
      <c r="Q41" s="79">
        <v>6.2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1.3</v>
      </c>
      <c r="O42" s="79">
        <v>6.2</v>
      </c>
      <c r="P42" s="79">
        <v>5.9</v>
      </c>
      <c r="Q42" s="79">
        <v>6.2</v>
      </c>
      <c r="R42" s="101">
        <f t="shared" si="14"/>
        <v>32.200000000000003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32.599999999999994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90.888599999999997</v>
      </c>
      <c r="C46" s="27">
        <f t="shared" si="15"/>
        <v>93.525300000000001</v>
      </c>
      <c r="D46" s="27">
        <f t="shared" si="15"/>
        <v>18.9222</v>
      </c>
      <c r="E46" s="27">
        <f t="shared" si="15"/>
        <v>89.337599999999995</v>
      </c>
      <c r="F46" s="27">
        <f t="shared" si="15"/>
        <v>90.268200000000007</v>
      </c>
      <c r="G46" s="27">
        <f t="shared" si="15"/>
        <v>93.059999999999988</v>
      </c>
      <c r="H46" s="27">
        <f t="shared" si="15"/>
        <v>0</v>
      </c>
      <c r="I46" s="101">
        <f t="shared" si="13"/>
        <v>476.00190000000003</v>
      </c>
      <c r="K46" s="77" t="s">
        <v>10</v>
      </c>
      <c r="L46" s="81">
        <f t="shared" ref="L46:Q46" si="16">SUM(L39:L45)</f>
        <v>46.8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155.1</v>
      </c>
      <c r="C47" s="30">
        <v>155.1</v>
      </c>
      <c r="D47" s="30">
        <v>155.1</v>
      </c>
      <c r="E47" s="30">
        <v>155.1</v>
      </c>
      <c r="F47" s="30">
        <v>155.1</v>
      </c>
      <c r="G47" s="30">
        <v>155.1</v>
      </c>
      <c r="H47" s="30"/>
      <c r="I47" s="102">
        <f>+((I46/I48)/7)*1000</f>
        <v>22.157142857142858</v>
      </c>
      <c r="K47" s="110" t="s">
        <v>19</v>
      </c>
      <c r="L47" s="82">
        <v>139.5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138.96656534954406</v>
      </c>
      <c r="S47" s="63"/>
      <c r="T47" s="63"/>
    </row>
    <row r="48" spans="1:30" ht="33.75" customHeight="1" x14ac:dyDescent="0.25">
      <c r="A48" s="94" t="s">
        <v>20</v>
      </c>
      <c r="B48" s="83">
        <v>586</v>
      </c>
      <c r="C48" s="34">
        <v>603</v>
      </c>
      <c r="D48" s="34">
        <v>122</v>
      </c>
      <c r="E48" s="34">
        <v>576</v>
      </c>
      <c r="F48" s="34">
        <v>582</v>
      </c>
      <c r="G48" s="34">
        <v>600</v>
      </c>
      <c r="H48" s="34"/>
      <c r="I48" s="103">
        <f>SUM(B48:H48)</f>
        <v>3069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90.888599999999997</v>
      </c>
      <c r="C49" s="38">
        <f t="shared" si="17"/>
        <v>93.525300000000001</v>
      </c>
      <c r="D49" s="38">
        <f t="shared" si="17"/>
        <v>18.9222</v>
      </c>
      <c r="E49" s="38">
        <f t="shared" si="17"/>
        <v>89.337599999999995</v>
      </c>
      <c r="F49" s="38">
        <f t="shared" si="17"/>
        <v>90.268200000000007</v>
      </c>
      <c r="G49" s="38">
        <f t="shared" si="17"/>
        <v>93.059999999999988</v>
      </c>
      <c r="H49" s="38">
        <f t="shared" si="17"/>
        <v>0</v>
      </c>
      <c r="I49" s="104">
        <f>((I46*1000)/I48)/7</f>
        <v>22.157142857142855</v>
      </c>
      <c r="K49" s="95" t="s">
        <v>21</v>
      </c>
      <c r="L49" s="84">
        <f t="shared" ref="L49:Q49" si="18">((L48*L47)*7/1000-L39-L40)/5</f>
        <v>6.0237999999999996</v>
      </c>
      <c r="M49" s="38">
        <f t="shared" si="18"/>
        <v>6.2454999999999989</v>
      </c>
      <c r="N49" s="38">
        <f t="shared" si="18"/>
        <v>1.3530000000000002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138.96656534954406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636.22019999999998</v>
      </c>
      <c r="C50" s="42">
        <f t="shared" si="19"/>
        <v>654.6771</v>
      </c>
      <c r="D50" s="42">
        <f t="shared" si="19"/>
        <v>132.4554</v>
      </c>
      <c r="E50" s="42">
        <f t="shared" si="19"/>
        <v>625.36320000000001</v>
      </c>
      <c r="F50" s="42">
        <f t="shared" si="19"/>
        <v>631.87740000000008</v>
      </c>
      <c r="G50" s="42">
        <f t="shared" si="19"/>
        <v>651.41999999999996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44.918999999999997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22.157142857142855</v>
      </c>
      <c r="C51" s="47">
        <f t="shared" si="21"/>
        <v>22.157142857142858</v>
      </c>
      <c r="D51" s="47">
        <f t="shared" si="21"/>
        <v>22.157142857142855</v>
      </c>
      <c r="E51" s="47">
        <f t="shared" si="21"/>
        <v>22.157142857142855</v>
      </c>
      <c r="F51" s="47">
        <f t="shared" si="21"/>
        <v>22.157142857142858</v>
      </c>
      <c r="G51" s="47">
        <f t="shared" si="21"/>
        <v>22.157142857142855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145.34161490683229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8.1999999999999993</v>
      </c>
      <c r="C58" s="79">
        <v>8.1999999999999993</v>
      </c>
      <c r="D58" s="79">
        <v>1.9</v>
      </c>
      <c r="E58" s="79">
        <v>8.3000000000000007</v>
      </c>
      <c r="F58" s="79">
        <v>8.1</v>
      </c>
      <c r="G58" s="221">
        <v>8.1</v>
      </c>
      <c r="H58" s="22">
        <v>8.5</v>
      </c>
      <c r="I58" s="79">
        <v>8.4</v>
      </c>
      <c r="J58" s="79">
        <v>1.8</v>
      </c>
      <c r="K58" s="79">
        <v>8</v>
      </c>
      <c r="L58" s="79">
        <v>7.9</v>
      </c>
      <c r="M58" s="221">
        <v>8</v>
      </c>
      <c r="N58" s="22">
        <v>8.3000000000000007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8.1999999999999993</v>
      </c>
      <c r="C59" s="79">
        <v>8.1999999999999993</v>
      </c>
      <c r="D59" s="79">
        <v>1.9</v>
      </c>
      <c r="E59" s="79">
        <v>8.3000000000000007</v>
      </c>
      <c r="F59" s="79">
        <v>8.1</v>
      </c>
      <c r="G59" s="221">
        <v>8.1</v>
      </c>
      <c r="H59" s="22">
        <v>8.5</v>
      </c>
      <c r="I59" s="79">
        <v>8.4</v>
      </c>
      <c r="J59" s="79">
        <v>1.8</v>
      </c>
      <c r="K59" s="79">
        <v>8</v>
      </c>
      <c r="L59" s="79">
        <v>7.9</v>
      </c>
      <c r="M59" s="221">
        <v>8</v>
      </c>
      <c r="N59" s="22">
        <v>8.3000000000000007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8.3000000000000007</v>
      </c>
      <c r="F60" s="79">
        <v>8.1999999999999993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8.1999999999999993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8.5</v>
      </c>
      <c r="P61" s="79">
        <v>2.2000000000000002</v>
      </c>
      <c r="Q61" s="79">
        <v>8.1</v>
      </c>
      <c r="R61" s="79">
        <v>8</v>
      </c>
      <c r="S61" s="221">
        <v>8.1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2.2999999999999998</v>
      </c>
      <c r="Q62" s="79">
        <v>8.1</v>
      </c>
      <c r="R62" s="79">
        <v>8</v>
      </c>
      <c r="S62" s="221">
        <v>8.1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2.2999999999999998</v>
      </c>
      <c r="Q63" s="79">
        <v>8.1</v>
      </c>
      <c r="R63" s="79">
        <v>8.1</v>
      </c>
      <c r="S63" s="221">
        <v>8.1</v>
      </c>
      <c r="T63" s="101">
        <f t="shared" si="23"/>
        <v>130.69999999999996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8.4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130.79999999999995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</v>
      </c>
      <c r="E65" s="27">
        <f t="shared" si="24"/>
        <v>58.199999999999996</v>
      </c>
      <c r="F65" s="27">
        <f t="shared" si="24"/>
        <v>57.2</v>
      </c>
      <c r="G65" s="28">
        <f t="shared" si="24"/>
        <v>57.399999999999991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56.800000000000011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15.700000000000003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8.3666</v>
      </c>
      <c r="C68" s="38">
        <f t="shared" si="25"/>
        <v>8.2503999999999991</v>
      </c>
      <c r="D68" s="38">
        <f t="shared" si="25"/>
        <v>1.984</v>
      </c>
      <c r="E68" s="38">
        <f t="shared" si="25"/>
        <v>8.3265999999999991</v>
      </c>
      <c r="F68" s="38">
        <f t="shared" si="25"/>
        <v>8.2091999999999992</v>
      </c>
      <c r="G68" s="39">
        <f t="shared" si="25"/>
        <v>8.2413999999999987</v>
      </c>
      <c r="H68" s="37">
        <f t="shared" si="25"/>
        <v>8.5560000000000009</v>
      </c>
      <c r="I68" s="38">
        <f t="shared" si="25"/>
        <v>8.5533000000000001</v>
      </c>
      <c r="J68" s="38">
        <f t="shared" si="25"/>
        <v>1.8461999999999996</v>
      </c>
      <c r="K68" s="38">
        <f t="shared" si="25"/>
        <v>8.1575000000000006</v>
      </c>
      <c r="L68" s="38">
        <f t="shared" si="25"/>
        <v>8.0456000000000003</v>
      </c>
      <c r="M68" s="39">
        <f t="shared" si="25"/>
        <v>8.0748999999999995</v>
      </c>
      <c r="N68" s="37">
        <f t="shared" si="25"/>
        <v>8.4400000000000013</v>
      </c>
      <c r="O68" s="38">
        <f t="shared" si="25"/>
        <v>8.5560000000000009</v>
      </c>
      <c r="P68" s="38">
        <f t="shared" si="25"/>
        <v>2.2560000000000002</v>
      </c>
      <c r="Q68" s="38">
        <f t="shared" si="25"/>
        <v>8.0868000000000002</v>
      </c>
      <c r="R68" s="38">
        <f t="shared" si="25"/>
        <v>8.0462000000000007</v>
      </c>
      <c r="S68" s="39">
        <f t="shared" si="25"/>
        <v>8.0748999999999995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139.79591836734693</v>
      </c>
      <c r="E70" s="47">
        <f t="shared" ref="E70:R70" si="27">+(E65/E67)/7*1000</f>
        <v>140.92009685230022</v>
      </c>
      <c r="F70" s="47">
        <f t="shared" si="27"/>
        <v>140.88669950738915</v>
      </c>
      <c r="G70" s="48">
        <f t="shared" si="27"/>
        <v>138.9830508474576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140.17857142857144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1E5-B31C-4E0E-93D1-3F8570B00E23}">
  <dimension ref="A1:AQ239"/>
  <sheetViews>
    <sheetView view="pageBreakPreview" topLeftCell="A4" zoomScale="30" zoomScaleNormal="30" zoomScaleSheetLayoutView="30" workbookViewId="0">
      <selection activeCell="V50" sqref="V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2"/>
      <c r="Z3" s="2"/>
      <c r="AA3" s="2"/>
      <c r="AB3" s="2"/>
      <c r="AC3" s="2"/>
      <c r="AD3" s="4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1" t="s">
        <v>1</v>
      </c>
      <c r="B9" s="471"/>
      <c r="C9" s="47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1"/>
      <c r="B10" s="471"/>
      <c r="C10" s="4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1" t="s">
        <v>4</v>
      </c>
      <c r="B11" s="471"/>
      <c r="C11" s="471"/>
      <c r="D11" s="1"/>
      <c r="E11" s="469">
        <v>2</v>
      </c>
      <c r="F11" s="1"/>
      <c r="G11" s="1"/>
      <c r="H11" s="1"/>
      <c r="I11" s="1"/>
      <c r="J11" s="1"/>
      <c r="K11" s="533" t="s">
        <v>159</v>
      </c>
      <c r="L11" s="533"/>
      <c r="M11" s="470"/>
      <c r="N11" s="4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1"/>
      <c r="B12" s="471"/>
      <c r="C12" s="471"/>
      <c r="D12" s="1"/>
      <c r="E12" s="5"/>
      <c r="F12" s="1"/>
      <c r="G12" s="1"/>
      <c r="H12" s="1"/>
      <c r="I12" s="1"/>
      <c r="J12" s="1"/>
      <c r="K12" s="470"/>
      <c r="L12" s="470"/>
      <c r="M12" s="470"/>
      <c r="N12" s="4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1"/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1"/>
      <c r="X13" s="1"/>
      <c r="Y13" s="1"/>
    </row>
    <row r="14" spans="1:30" s="3" customFormat="1" ht="27" thickBot="1" x14ac:dyDescent="0.3">
      <c r="A14" s="4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110.87531018702404</v>
      </c>
      <c r="C18" s="23">
        <v>110.16762273080062</v>
      </c>
      <c r="D18" s="23">
        <v>27.699737471620626</v>
      </c>
      <c r="E18" s="23">
        <v>112.36176887094578</v>
      </c>
      <c r="F18" s="122">
        <v>111.73189624884219</v>
      </c>
      <c r="G18" s="24">
        <v>110.9370430342336</v>
      </c>
      <c r="H18" s="23">
        <v>112.66639305583631</v>
      </c>
      <c r="I18" s="23">
        <v>112.91303216584296</v>
      </c>
      <c r="J18" s="23">
        <v>26.872777123362447</v>
      </c>
      <c r="K18" s="23">
        <v>113.35493532427911</v>
      </c>
      <c r="L18" s="23">
        <v>113.76753530765696</v>
      </c>
      <c r="M18" s="23">
        <v>112.99019390793305</v>
      </c>
      <c r="N18" s="22">
        <v>112.61417930208995</v>
      </c>
      <c r="O18" s="23">
        <v>114.72548110764751</v>
      </c>
      <c r="P18" s="23">
        <v>27.872940177227584</v>
      </c>
      <c r="Q18" s="23">
        <v>112.99332705630309</v>
      </c>
      <c r="R18" s="23">
        <v>112.77128538458228</v>
      </c>
      <c r="S18" s="24">
        <v>113.09455878576151</v>
      </c>
      <c r="T18" s="25">
        <f t="shared" ref="T18:T25" si="0">SUM(B18:S18)</f>
        <v>1770.4100172419896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110.87531018702404</v>
      </c>
      <c r="C19" s="23">
        <v>110.16762273080062</v>
      </c>
      <c r="D19" s="23">
        <v>27.699737471620626</v>
      </c>
      <c r="E19" s="23">
        <v>112.36176887094578</v>
      </c>
      <c r="F19" s="122">
        <v>111.73189624884219</v>
      </c>
      <c r="G19" s="24">
        <v>110.9370430342336</v>
      </c>
      <c r="H19" s="23">
        <v>112.66639305583631</v>
      </c>
      <c r="I19" s="23">
        <v>112.91303216584296</v>
      </c>
      <c r="J19" s="23">
        <v>26.872777123362447</v>
      </c>
      <c r="K19" s="23">
        <v>113.35493532427911</v>
      </c>
      <c r="L19" s="23">
        <v>113.76753530765696</v>
      </c>
      <c r="M19" s="23">
        <v>112.99019390793305</v>
      </c>
      <c r="N19" s="22">
        <v>112.61417930208995</v>
      </c>
      <c r="O19" s="23">
        <v>114.72548110764751</v>
      </c>
      <c r="P19" s="23">
        <v>27.872940177227584</v>
      </c>
      <c r="Q19" s="23">
        <v>112.99332705630309</v>
      </c>
      <c r="R19" s="23">
        <v>112.77128538458228</v>
      </c>
      <c r="S19" s="24">
        <v>113.09455878576151</v>
      </c>
      <c r="T19" s="25">
        <f t="shared" si="0"/>
        <v>1770.4100172419896</v>
      </c>
      <c r="V19" s="2"/>
      <c r="W19" s="19"/>
    </row>
    <row r="20" spans="1:32" ht="39.75" customHeight="1" x14ac:dyDescent="0.25">
      <c r="A20" s="91" t="s">
        <v>14</v>
      </c>
      <c r="B20" s="76">
        <v>110.61195592519036</v>
      </c>
      <c r="C20" s="23">
        <v>109.41719090767974</v>
      </c>
      <c r="D20" s="23">
        <v>27.343945011351742</v>
      </c>
      <c r="E20" s="23">
        <v>111.70633245162169</v>
      </c>
      <c r="F20" s="122">
        <v>110.69156150046311</v>
      </c>
      <c r="G20" s="24">
        <v>110.16502278630654</v>
      </c>
      <c r="H20" s="23">
        <v>111.58448277766544</v>
      </c>
      <c r="I20" s="23">
        <v>112.33030713366277</v>
      </c>
      <c r="J20" s="23">
        <v>26.196889150655011</v>
      </c>
      <c r="K20" s="23">
        <v>112.78690587028832</v>
      </c>
      <c r="L20" s="23">
        <v>113.04410587693717</v>
      </c>
      <c r="M20" s="23">
        <v>112.51056243682676</v>
      </c>
      <c r="N20" s="22">
        <v>111.81648827916402</v>
      </c>
      <c r="O20" s="23">
        <v>114.13876755694098</v>
      </c>
      <c r="P20" s="23">
        <v>28.119143929108965</v>
      </c>
      <c r="Q20" s="23">
        <v>112.50930917747876</v>
      </c>
      <c r="R20" s="23">
        <v>111.54252584616708</v>
      </c>
      <c r="S20" s="24">
        <v>112.4688164856954</v>
      </c>
      <c r="T20" s="25">
        <f t="shared" si="0"/>
        <v>1758.9843131032044</v>
      </c>
      <c r="V20" s="2"/>
      <c r="W20" s="19"/>
    </row>
    <row r="21" spans="1:32" ht="39.950000000000003" customHeight="1" x14ac:dyDescent="0.25">
      <c r="A21" s="92" t="s">
        <v>15</v>
      </c>
      <c r="B21" s="76">
        <v>110.61195592519036</v>
      </c>
      <c r="C21" s="23">
        <v>109.41719090767974</v>
      </c>
      <c r="D21" s="23">
        <v>27.343945011351742</v>
      </c>
      <c r="E21" s="23">
        <v>111.70633245162169</v>
      </c>
      <c r="F21" s="122">
        <v>110.69156150046311</v>
      </c>
      <c r="G21" s="24">
        <v>110.16502278630654</v>
      </c>
      <c r="H21" s="23">
        <v>111.58448277766544</v>
      </c>
      <c r="I21" s="23">
        <v>112.33030713366277</v>
      </c>
      <c r="J21" s="23">
        <v>26.196889150655011</v>
      </c>
      <c r="K21" s="23">
        <v>112.78690587028832</v>
      </c>
      <c r="L21" s="23">
        <v>113.04410587693717</v>
      </c>
      <c r="M21" s="23">
        <v>112.51056243682676</v>
      </c>
      <c r="N21" s="22">
        <v>111.81648827916402</v>
      </c>
      <c r="O21" s="23">
        <v>114.13876755694098</v>
      </c>
      <c r="P21" s="23">
        <v>28.119143929108965</v>
      </c>
      <c r="Q21" s="23">
        <v>112.50930917747876</v>
      </c>
      <c r="R21" s="23">
        <v>111.54252584616708</v>
      </c>
      <c r="S21" s="24">
        <v>112.4688164856954</v>
      </c>
      <c r="T21" s="25">
        <f t="shared" si="0"/>
        <v>1758.9843131032044</v>
      </c>
      <c r="V21" s="2"/>
      <c r="W21" s="19"/>
    </row>
    <row r="22" spans="1:32" ht="39.950000000000003" customHeight="1" x14ac:dyDescent="0.25">
      <c r="A22" s="91" t="s">
        <v>16</v>
      </c>
      <c r="B22" s="76">
        <v>110.61195592519036</v>
      </c>
      <c r="C22" s="23">
        <v>109.41719090767974</v>
      </c>
      <c r="D22" s="23">
        <v>27.343945011351742</v>
      </c>
      <c r="E22" s="23">
        <v>111.70633245162169</v>
      </c>
      <c r="F22" s="122">
        <v>110.69156150046311</v>
      </c>
      <c r="G22" s="24">
        <v>110.16502278630654</v>
      </c>
      <c r="H22" s="23">
        <v>111.58448277766544</v>
      </c>
      <c r="I22" s="23">
        <v>112.33030713366277</v>
      </c>
      <c r="J22" s="23">
        <v>26.196889150655011</v>
      </c>
      <c r="K22" s="23">
        <v>112.78690587028832</v>
      </c>
      <c r="L22" s="23">
        <v>113.04410587693717</v>
      </c>
      <c r="M22" s="23">
        <v>112.51056243682676</v>
      </c>
      <c r="N22" s="22">
        <v>111.81648827916402</v>
      </c>
      <c r="O22" s="23">
        <v>114.13876755694098</v>
      </c>
      <c r="P22" s="23">
        <v>28.119143929108965</v>
      </c>
      <c r="Q22" s="23">
        <v>112.50930917747876</v>
      </c>
      <c r="R22" s="23">
        <v>111.54252584616708</v>
      </c>
      <c r="S22" s="24">
        <v>112.4688164856954</v>
      </c>
      <c r="T22" s="25">
        <f t="shared" si="0"/>
        <v>1758.9843131032044</v>
      </c>
      <c r="V22" s="2"/>
      <c r="W22" s="19"/>
    </row>
    <row r="23" spans="1:32" ht="39.950000000000003" customHeight="1" x14ac:dyDescent="0.25">
      <c r="A23" s="92" t="s">
        <v>17</v>
      </c>
      <c r="B23" s="76">
        <v>110.61195592519036</v>
      </c>
      <c r="C23" s="23">
        <v>109.41719090767974</v>
      </c>
      <c r="D23" s="23">
        <v>27.343945011351742</v>
      </c>
      <c r="E23" s="23">
        <v>111.70633245162169</v>
      </c>
      <c r="F23" s="122">
        <v>110.69156150046311</v>
      </c>
      <c r="G23" s="24">
        <v>110.16502278630654</v>
      </c>
      <c r="H23" s="23">
        <v>111.58448277766544</v>
      </c>
      <c r="I23" s="23">
        <v>112.33030713366277</v>
      </c>
      <c r="J23" s="23">
        <v>26.196889150655011</v>
      </c>
      <c r="K23" s="23">
        <v>112.78690587028832</v>
      </c>
      <c r="L23" s="23">
        <v>113.04410587693717</v>
      </c>
      <c r="M23" s="23">
        <v>112.51056243682676</v>
      </c>
      <c r="N23" s="22">
        <v>111.81648827916402</v>
      </c>
      <c r="O23" s="23">
        <v>114.13876755694098</v>
      </c>
      <c r="P23" s="23">
        <v>28.119143929108965</v>
      </c>
      <c r="Q23" s="23">
        <v>112.50930917747876</v>
      </c>
      <c r="R23" s="23">
        <v>111.54252584616708</v>
      </c>
      <c r="S23" s="24">
        <v>112.4688164856954</v>
      </c>
      <c r="T23" s="25">
        <f t="shared" si="0"/>
        <v>1758.9843131032044</v>
      </c>
      <c r="V23" s="2"/>
      <c r="W23" s="19"/>
    </row>
    <row r="24" spans="1:32" ht="39.950000000000003" customHeight="1" x14ac:dyDescent="0.25">
      <c r="A24" s="91" t="s">
        <v>18</v>
      </c>
      <c r="B24" s="76">
        <v>110.61195592519036</v>
      </c>
      <c r="C24" s="23">
        <v>109.41719090767974</v>
      </c>
      <c r="D24" s="23">
        <v>27.343945011351742</v>
      </c>
      <c r="E24" s="23">
        <v>111.70633245162169</v>
      </c>
      <c r="F24" s="122">
        <v>110.69156150046311</v>
      </c>
      <c r="G24" s="24">
        <v>110.16502278630654</v>
      </c>
      <c r="H24" s="23">
        <v>111.58448277766544</v>
      </c>
      <c r="I24" s="23">
        <v>112.33030713366277</v>
      </c>
      <c r="J24" s="23">
        <v>26.196889150655011</v>
      </c>
      <c r="K24" s="23">
        <v>112.78690587028832</v>
      </c>
      <c r="L24" s="23">
        <v>113.04410587693717</v>
      </c>
      <c r="M24" s="23">
        <v>112.51056243682676</v>
      </c>
      <c r="N24" s="22">
        <v>111.81648827916402</v>
      </c>
      <c r="O24" s="23">
        <v>114.13876755694098</v>
      </c>
      <c r="P24" s="23">
        <v>28.119143929108965</v>
      </c>
      <c r="Q24" s="23">
        <v>112.50930917747876</v>
      </c>
      <c r="R24" s="23">
        <v>111.54252584616708</v>
      </c>
      <c r="S24" s="24">
        <v>112.4688164856954</v>
      </c>
      <c r="T24" s="25">
        <f t="shared" si="0"/>
        <v>1758.9843131032044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774.81039999999996</v>
      </c>
      <c r="C25" s="27">
        <f t="shared" si="1"/>
        <v>767.42119999999989</v>
      </c>
      <c r="D25" s="27">
        <f t="shared" si="1"/>
        <v>192.11919999999995</v>
      </c>
      <c r="E25" s="27">
        <f t="shared" si="1"/>
        <v>783.25520000000006</v>
      </c>
      <c r="F25" s="27">
        <f t="shared" si="1"/>
        <v>776.92159999999978</v>
      </c>
      <c r="G25" s="228">
        <f t="shared" si="1"/>
        <v>772.69919999999979</v>
      </c>
      <c r="H25" s="27">
        <f t="shared" si="1"/>
        <v>783.25519999999995</v>
      </c>
      <c r="I25" s="27">
        <f t="shared" si="1"/>
        <v>787.47759999999982</v>
      </c>
      <c r="J25" s="27">
        <f t="shared" si="1"/>
        <v>184.72999999999996</v>
      </c>
      <c r="K25" s="27">
        <f t="shared" si="1"/>
        <v>790.64439999999991</v>
      </c>
      <c r="L25" s="27">
        <f t="shared" si="1"/>
        <v>792.75559999999962</v>
      </c>
      <c r="M25" s="27">
        <f t="shared" si="1"/>
        <v>788.53319999999985</v>
      </c>
      <c r="N25" s="26">
        <f>SUM(N18:N24)</f>
        <v>784.31079999999986</v>
      </c>
      <c r="O25" s="27">
        <f t="shared" ref="O25:Q25" si="2">SUM(O18:O24)</f>
        <v>800.1447999999998</v>
      </c>
      <c r="P25" s="27">
        <f t="shared" si="2"/>
        <v>196.34159999999997</v>
      </c>
      <c r="Q25" s="27">
        <f t="shared" si="2"/>
        <v>788.53319999999985</v>
      </c>
      <c r="R25" s="27">
        <f>SUM(R18:R24)</f>
        <v>783.25520000000006</v>
      </c>
      <c r="S25" s="28">
        <f t="shared" ref="S25" si="3">SUM(S18:S24)</f>
        <v>788.53319999999997</v>
      </c>
      <c r="T25" s="25">
        <f t="shared" si="0"/>
        <v>12335.741599999996</v>
      </c>
    </row>
    <row r="26" spans="1:32" s="2" customFormat="1" ht="36.75" customHeight="1" x14ac:dyDescent="0.25">
      <c r="A26" s="93" t="s">
        <v>19</v>
      </c>
      <c r="B26" s="208">
        <v>150.79999999999998</v>
      </c>
      <c r="C26" s="30">
        <v>150.79999999999998</v>
      </c>
      <c r="D26" s="30">
        <v>150.79999999999998</v>
      </c>
      <c r="E26" s="30">
        <v>150.79999999999998</v>
      </c>
      <c r="F26" s="30">
        <v>150.79999999999998</v>
      </c>
      <c r="G26" s="229">
        <v>150.79999999999998</v>
      </c>
      <c r="H26" s="30">
        <v>150.79999999999998</v>
      </c>
      <c r="I26" s="30">
        <v>150.79999999999998</v>
      </c>
      <c r="J26" s="30">
        <v>150.79999999999998</v>
      </c>
      <c r="K26" s="30">
        <v>150.79999999999998</v>
      </c>
      <c r="L26" s="30">
        <v>150.79999999999998</v>
      </c>
      <c r="M26" s="30">
        <v>150.79999999999998</v>
      </c>
      <c r="N26" s="29">
        <v>150.79999999999998</v>
      </c>
      <c r="O26" s="30">
        <v>150.79999999999998</v>
      </c>
      <c r="P26" s="30">
        <v>150.79999999999998</v>
      </c>
      <c r="Q26" s="30">
        <v>150.79999999999998</v>
      </c>
      <c r="R26" s="30">
        <v>150.79999999999998</v>
      </c>
      <c r="S26" s="31">
        <v>150.79999999999998</v>
      </c>
      <c r="T26" s="32">
        <f>+((T25/T27)/7)*1000</f>
        <v>150.79999999999995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727</v>
      </c>
      <c r="D27" s="34">
        <v>182</v>
      </c>
      <c r="E27" s="34">
        <v>742</v>
      </c>
      <c r="F27" s="34">
        <v>736</v>
      </c>
      <c r="G27" s="230">
        <v>732</v>
      </c>
      <c r="H27" s="34">
        <v>742</v>
      </c>
      <c r="I27" s="34">
        <v>746</v>
      </c>
      <c r="J27" s="34">
        <v>175</v>
      </c>
      <c r="K27" s="34">
        <v>749</v>
      </c>
      <c r="L27" s="34">
        <v>751</v>
      </c>
      <c r="M27" s="34">
        <v>747</v>
      </c>
      <c r="N27" s="33">
        <v>743</v>
      </c>
      <c r="O27" s="34">
        <v>758</v>
      </c>
      <c r="P27" s="34">
        <v>186</v>
      </c>
      <c r="Q27" s="34">
        <v>747</v>
      </c>
      <c r="R27" s="34">
        <v>742</v>
      </c>
      <c r="S27" s="35">
        <v>747</v>
      </c>
      <c r="T27" s="36">
        <f>SUM(B27:S27)</f>
        <v>11686</v>
      </c>
      <c r="U27" s="2">
        <f>((T25*1000)/T27)/7</f>
        <v>150.79999999999995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110.61195592519036</v>
      </c>
      <c r="C28" s="84">
        <f t="shared" si="4"/>
        <v>109.41719090767974</v>
      </c>
      <c r="D28" s="84">
        <f t="shared" si="4"/>
        <v>27.343945011351742</v>
      </c>
      <c r="E28" s="84">
        <f t="shared" si="4"/>
        <v>111.70633245162169</v>
      </c>
      <c r="F28" s="84">
        <f t="shared" si="4"/>
        <v>110.69156150046311</v>
      </c>
      <c r="G28" s="84">
        <f t="shared" si="4"/>
        <v>110.16502278630654</v>
      </c>
      <c r="H28" s="84">
        <f t="shared" si="4"/>
        <v>111.58448277766544</v>
      </c>
      <c r="I28" s="84">
        <f t="shared" si="4"/>
        <v>112.33030713366277</v>
      </c>
      <c r="J28" s="84">
        <f t="shared" si="4"/>
        <v>26.196889150655011</v>
      </c>
      <c r="K28" s="84">
        <f t="shared" si="4"/>
        <v>112.78690587028832</v>
      </c>
      <c r="L28" s="84">
        <f t="shared" si="4"/>
        <v>113.04410587693717</v>
      </c>
      <c r="M28" s="84">
        <f t="shared" si="4"/>
        <v>112.51056243682676</v>
      </c>
      <c r="N28" s="84">
        <f t="shared" si="4"/>
        <v>111.81648827916402</v>
      </c>
      <c r="O28" s="84">
        <f t="shared" si="4"/>
        <v>114.13876755694098</v>
      </c>
      <c r="P28" s="84">
        <f t="shared" si="4"/>
        <v>28.119143929108965</v>
      </c>
      <c r="Q28" s="84">
        <f t="shared" si="4"/>
        <v>112.50930917747876</v>
      </c>
      <c r="R28" s="84">
        <f t="shared" si="4"/>
        <v>111.54252584616708</v>
      </c>
      <c r="S28" s="231">
        <f t="shared" si="4"/>
        <v>112.4688164856954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774.81039999999996</v>
      </c>
      <c r="C29" s="42">
        <f t="shared" si="5"/>
        <v>767.4212</v>
      </c>
      <c r="D29" s="42">
        <f t="shared" si="5"/>
        <v>192.11919999999998</v>
      </c>
      <c r="E29" s="42">
        <f>((E27*E26)*7)/1000</f>
        <v>783.25519999999995</v>
      </c>
      <c r="F29" s="42">
        <f>((F27*F26)*7)/1000</f>
        <v>776.9215999999999</v>
      </c>
      <c r="G29" s="232">
        <f>((G27*G26)*7)/1000</f>
        <v>772.69919999999991</v>
      </c>
      <c r="H29" s="42">
        <f t="shared" ref="H29" si="6">((H27*H26)*7)/1000</f>
        <v>783.25519999999995</v>
      </c>
      <c r="I29" s="42">
        <f>((I27*I26)*7)/1000</f>
        <v>787.47759999999982</v>
      </c>
      <c r="J29" s="42">
        <f t="shared" ref="J29:M29" si="7">((J27*J26)*7)/1000</f>
        <v>184.72999999999996</v>
      </c>
      <c r="K29" s="42">
        <f t="shared" si="7"/>
        <v>790.64439999999991</v>
      </c>
      <c r="L29" s="42">
        <f t="shared" si="7"/>
        <v>792.75559999999984</v>
      </c>
      <c r="M29" s="42">
        <f t="shared" si="7"/>
        <v>788.53319999999997</v>
      </c>
      <c r="N29" s="41">
        <f>((N27*N26)*7)/1000</f>
        <v>784.31079999999997</v>
      </c>
      <c r="O29" s="42">
        <f>((O27*O26)*7)/1000</f>
        <v>800.14479999999992</v>
      </c>
      <c r="P29" s="42">
        <f t="shared" ref="P29:S29" si="8">((P27*P26)*7)/1000</f>
        <v>196.34159999999997</v>
      </c>
      <c r="Q29" s="42">
        <f t="shared" si="8"/>
        <v>788.53319999999997</v>
      </c>
      <c r="R29" s="43">
        <f t="shared" si="8"/>
        <v>783.25519999999995</v>
      </c>
      <c r="S29" s="44">
        <f t="shared" si="8"/>
        <v>788.53319999999997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150.79999999999998</v>
      </c>
      <c r="C30" s="47">
        <f t="shared" si="9"/>
        <v>150.79999999999998</v>
      </c>
      <c r="D30" s="47">
        <f t="shared" si="9"/>
        <v>150.79999999999995</v>
      </c>
      <c r="E30" s="47">
        <f>+(E25/E27)/7*1000</f>
        <v>150.80000000000001</v>
      </c>
      <c r="F30" s="47">
        <f t="shared" ref="F30:H30" si="10">+(F25/F27)/7*1000</f>
        <v>150.79999999999995</v>
      </c>
      <c r="G30" s="233">
        <f t="shared" si="10"/>
        <v>150.79999999999995</v>
      </c>
      <c r="H30" s="47">
        <f t="shared" si="10"/>
        <v>150.79999999999998</v>
      </c>
      <c r="I30" s="47">
        <f>+(I25/I27)/7*1000</f>
        <v>150.79999999999998</v>
      </c>
      <c r="J30" s="47">
        <f t="shared" ref="J30:M30" si="11">+(J25/J27)/7*1000</f>
        <v>150.79999999999998</v>
      </c>
      <c r="K30" s="47">
        <f t="shared" si="11"/>
        <v>150.79999999999998</v>
      </c>
      <c r="L30" s="47">
        <f t="shared" si="11"/>
        <v>150.7999999999999</v>
      </c>
      <c r="M30" s="47">
        <f t="shared" si="11"/>
        <v>150.79999999999998</v>
      </c>
      <c r="N30" s="46">
        <f>+(N25/N27)/7*1000</f>
        <v>150.79999999999998</v>
      </c>
      <c r="O30" s="47">
        <f t="shared" ref="O30:S30" si="12">+(O25/O27)/7*1000</f>
        <v>150.79999999999995</v>
      </c>
      <c r="P30" s="47">
        <f t="shared" si="12"/>
        <v>150.79999999999998</v>
      </c>
      <c r="Q30" s="47">
        <f t="shared" si="12"/>
        <v>150.79999999999998</v>
      </c>
      <c r="R30" s="47">
        <f t="shared" si="12"/>
        <v>150.80000000000001</v>
      </c>
      <c r="S30" s="48">
        <f t="shared" si="12"/>
        <v>150.79999999999998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90.645750000000007</v>
      </c>
      <c r="C39" s="79">
        <v>93.124949999999998</v>
      </c>
      <c r="D39" s="79">
        <v>18.284099999999999</v>
      </c>
      <c r="E39" s="79">
        <v>89.251200000000011</v>
      </c>
      <c r="F39" s="79">
        <v>90.025949999999995</v>
      </c>
      <c r="G39" s="79">
        <v>92.505149999999986</v>
      </c>
      <c r="H39" s="79"/>
      <c r="I39" s="101">
        <f t="shared" ref="I39:I46" si="13">SUM(B39:H39)</f>
        <v>473.83709999999996</v>
      </c>
      <c r="J39" s="138"/>
      <c r="K39" s="91" t="s">
        <v>12</v>
      </c>
      <c r="L39" s="79">
        <v>6.4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90.645750000000007</v>
      </c>
      <c r="C40" s="79">
        <v>93.124949999999998</v>
      </c>
      <c r="D40" s="79">
        <v>18.284099999999999</v>
      </c>
      <c r="E40" s="79">
        <v>89.251200000000011</v>
      </c>
      <c r="F40" s="79">
        <v>90.025949999999995</v>
      </c>
      <c r="G40" s="79">
        <v>92.505149999999986</v>
      </c>
      <c r="H40" s="79"/>
      <c r="I40" s="101">
        <f t="shared" si="13"/>
        <v>473.83709999999996</v>
      </c>
      <c r="J40" s="2"/>
      <c r="K40" s="92" t="s">
        <v>13</v>
      </c>
      <c r="L40" s="79">
        <v>6.4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32.400000000000006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6.2</v>
      </c>
      <c r="N44" s="79">
        <v>1.4</v>
      </c>
      <c r="O44" s="79">
        <v>6.2</v>
      </c>
      <c r="P44" s="79">
        <v>5.9</v>
      </c>
      <c r="Q44" s="79">
        <v>6.2</v>
      </c>
      <c r="R44" s="101">
        <f t="shared" si="14"/>
        <v>32.500000000000007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6.2</v>
      </c>
      <c r="N45" s="79">
        <v>1.4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181.29150000000001</v>
      </c>
      <c r="C46" s="27">
        <f t="shared" si="15"/>
        <v>186.2499</v>
      </c>
      <c r="D46" s="27">
        <f t="shared" si="15"/>
        <v>36.568199999999997</v>
      </c>
      <c r="E46" s="27">
        <f t="shared" si="15"/>
        <v>178.50240000000002</v>
      </c>
      <c r="F46" s="27">
        <f t="shared" si="15"/>
        <v>180.05189999999999</v>
      </c>
      <c r="G46" s="27">
        <f t="shared" si="15"/>
        <v>185.01029999999997</v>
      </c>
      <c r="H46" s="27">
        <f t="shared" si="15"/>
        <v>0</v>
      </c>
      <c r="I46" s="101">
        <f t="shared" si="13"/>
        <v>947.67419999999993</v>
      </c>
      <c r="K46" s="77" t="s">
        <v>10</v>
      </c>
      <c r="L46" s="81">
        <f t="shared" ref="L46:Q46" si="16">SUM(L39:L45)</f>
        <v>45.900000000000006</v>
      </c>
      <c r="M46" s="27">
        <f t="shared" si="16"/>
        <v>43.6</v>
      </c>
      <c r="N46" s="27">
        <f t="shared" si="16"/>
        <v>9.8000000000000007</v>
      </c>
      <c r="O46" s="27">
        <f t="shared" si="16"/>
        <v>43.6</v>
      </c>
      <c r="P46" s="27">
        <f t="shared" si="16"/>
        <v>41.199999999999996</v>
      </c>
      <c r="Q46" s="27">
        <f t="shared" si="16"/>
        <v>43.6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585</v>
      </c>
      <c r="C47" s="30">
        <v>601</v>
      </c>
      <c r="D47" s="30">
        <v>118</v>
      </c>
      <c r="E47" s="30">
        <v>576</v>
      </c>
      <c r="F47" s="30">
        <v>581</v>
      </c>
      <c r="G47" s="30">
        <v>597</v>
      </c>
      <c r="H47" s="30"/>
      <c r="I47" s="102">
        <f>+((I46/I48)/7)*1000</f>
        <v>145.61904761904759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138.419452887538</v>
      </c>
      <c r="S47" s="63"/>
      <c r="T47" s="63"/>
    </row>
    <row r="48" spans="1:30" ht="33.75" customHeight="1" x14ac:dyDescent="0.25">
      <c r="A48" s="94" t="s">
        <v>20</v>
      </c>
      <c r="B48" s="83">
        <v>154.94999999999999</v>
      </c>
      <c r="C48" s="34">
        <v>154.94999999999999</v>
      </c>
      <c r="D48" s="34">
        <v>154.94999999999999</v>
      </c>
      <c r="E48" s="34">
        <v>154.94999999999999</v>
      </c>
      <c r="F48" s="34">
        <v>154.94999999999999</v>
      </c>
      <c r="G48" s="34">
        <v>154.94999999999999</v>
      </c>
      <c r="H48" s="34"/>
      <c r="I48" s="103">
        <f>SUM(B48:H48)</f>
        <v>929.7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90.645750000000007</v>
      </c>
      <c r="C49" s="38">
        <f t="shared" si="17"/>
        <v>93.124949999999998</v>
      </c>
      <c r="D49" s="38">
        <f t="shared" si="17"/>
        <v>18.284099999999999</v>
      </c>
      <c r="E49" s="38">
        <f t="shared" si="17"/>
        <v>89.251200000000011</v>
      </c>
      <c r="F49" s="38">
        <f t="shared" si="17"/>
        <v>90.025949999999995</v>
      </c>
      <c r="G49" s="38">
        <f t="shared" si="17"/>
        <v>92.505149999999986</v>
      </c>
      <c r="H49" s="38">
        <f t="shared" si="17"/>
        <v>0</v>
      </c>
      <c r="I49" s="104">
        <f>((I46*1000)/I48)/7</f>
        <v>145.61904761904762</v>
      </c>
      <c r="K49" s="95" t="s">
        <v>21</v>
      </c>
      <c r="L49" s="84">
        <f t="shared" ref="L49:Q49" si="18">((L48*L47)*7/1000-L39-L40)/5</f>
        <v>6.617</v>
      </c>
      <c r="M49" s="38">
        <f t="shared" si="18"/>
        <v>6.2054999999999998</v>
      </c>
      <c r="N49" s="38">
        <f t="shared" si="18"/>
        <v>1.393</v>
      </c>
      <c r="O49" s="38">
        <f t="shared" si="18"/>
        <v>6.2054999999999998</v>
      </c>
      <c r="P49" s="38">
        <f t="shared" si="18"/>
        <v>5.8874000000000013</v>
      </c>
      <c r="Q49" s="38">
        <f t="shared" si="18"/>
        <v>6.2062000000000008</v>
      </c>
      <c r="R49" s="113">
        <f>((R46*1000)/R48)/7</f>
        <v>138.419452887538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634.52025000000003</v>
      </c>
      <c r="C50" s="42">
        <f t="shared" si="19"/>
        <v>651.87464999999997</v>
      </c>
      <c r="D50" s="42">
        <f t="shared" si="19"/>
        <v>127.98869999999998</v>
      </c>
      <c r="E50" s="42">
        <f t="shared" si="19"/>
        <v>624.75840000000005</v>
      </c>
      <c r="F50" s="42">
        <f t="shared" si="19"/>
        <v>630.18164999999999</v>
      </c>
      <c r="G50" s="42">
        <f t="shared" si="19"/>
        <v>647.53604999999993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167.14285714285717</v>
      </c>
      <c r="C51" s="47">
        <f t="shared" si="21"/>
        <v>171.71428571428572</v>
      </c>
      <c r="D51" s="47">
        <f t="shared" si="21"/>
        <v>33.714285714285708</v>
      </c>
      <c r="E51" s="47">
        <f t="shared" si="21"/>
        <v>164.57142857142858</v>
      </c>
      <c r="F51" s="47">
        <f t="shared" si="21"/>
        <v>165.99999999999997</v>
      </c>
      <c r="G51" s="47">
        <f t="shared" si="21"/>
        <v>170.57142857142856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8.4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130.79999999999995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8.4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130.79999999999995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8.1999999999999993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128.30000000000001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8.5</v>
      </c>
      <c r="J61" s="79">
        <v>1.8</v>
      </c>
      <c r="K61" s="79">
        <v>8.1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129.1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</v>
      </c>
      <c r="S63" s="221">
        <v>8.1</v>
      </c>
      <c r="T63" s="101">
        <f t="shared" si="23"/>
        <v>129.5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8.1999999999999993</v>
      </c>
      <c r="G64" s="221">
        <v>8.1999999999999993</v>
      </c>
      <c r="H64" s="22">
        <v>8.6</v>
      </c>
      <c r="I64" s="79">
        <v>8.5</v>
      </c>
      <c r="J64" s="79">
        <v>1.8</v>
      </c>
      <c r="K64" s="79">
        <v>8.1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</v>
      </c>
      <c r="S64" s="221">
        <v>8.1</v>
      </c>
      <c r="T64" s="101">
        <f t="shared" si="23"/>
        <v>129.79999999999998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58.199999999999989</v>
      </c>
      <c r="C65" s="27">
        <f t="shared" ref="C65:S65" si="24">SUM(C58:C64)</f>
        <v>57.600000000000009</v>
      </c>
      <c r="D65" s="27">
        <f t="shared" si="24"/>
        <v>13.700000000000001</v>
      </c>
      <c r="E65" s="27">
        <f t="shared" si="24"/>
        <v>58.199999999999989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56.800000000000004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8.2866</v>
      </c>
      <c r="C68" s="38">
        <f t="shared" si="25"/>
        <v>8.2104000000000017</v>
      </c>
      <c r="D68" s="38">
        <f t="shared" si="25"/>
        <v>1.9440000000000002</v>
      </c>
      <c r="E68" s="38">
        <f t="shared" si="25"/>
        <v>8.2866</v>
      </c>
      <c r="F68" s="38">
        <f t="shared" si="25"/>
        <v>8.1692</v>
      </c>
      <c r="G68" s="39">
        <f t="shared" si="25"/>
        <v>8.1614000000000004</v>
      </c>
      <c r="H68" s="37">
        <f t="shared" si="25"/>
        <v>8.516</v>
      </c>
      <c r="I68" s="38">
        <f t="shared" si="25"/>
        <v>8.4732999999999983</v>
      </c>
      <c r="J68" s="38">
        <f t="shared" si="25"/>
        <v>1.8061999999999998</v>
      </c>
      <c r="K68" s="38">
        <f t="shared" si="25"/>
        <v>8.0775000000000006</v>
      </c>
      <c r="L68" s="38">
        <f t="shared" si="25"/>
        <v>7.9655999999999993</v>
      </c>
      <c r="M68" s="39">
        <f t="shared" si="25"/>
        <v>8.0348999999999986</v>
      </c>
      <c r="N68" s="37">
        <f t="shared" si="25"/>
        <v>8.36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8.0061999999999998</v>
      </c>
      <c r="S68" s="39">
        <f t="shared" si="25"/>
        <v>8.0348999999999986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140.92009685230019</v>
      </c>
      <c r="C70" s="47">
        <f>+(C65/C67)/7*1000</f>
        <v>141.87192118226602</v>
      </c>
      <c r="D70" s="47">
        <f>+(D65/D67)/7*1000</f>
        <v>139.79591836734696</v>
      </c>
      <c r="E70" s="47">
        <f t="shared" ref="E70:R70" si="27">+(E65/E67)/7*1000</f>
        <v>140.92009685230019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533" t="s">
        <v>54</v>
      </c>
      <c r="L11" s="533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2"/>
      <c r="U15" s="54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018E-8377-4532-904C-25A247B406F6}">
  <dimension ref="A1:AQ239"/>
  <sheetViews>
    <sheetView view="pageBreakPreview" topLeftCell="A31" zoomScale="30" zoomScaleNormal="30" zoomScaleSheetLayoutView="30" workbookViewId="0">
      <selection activeCell="T24" sqref="T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2"/>
      <c r="Z3" s="2"/>
      <c r="AA3" s="2"/>
      <c r="AB3" s="2"/>
      <c r="AC3" s="2"/>
      <c r="AD3" s="4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2" t="s">
        <v>1</v>
      </c>
      <c r="B9" s="472"/>
      <c r="C9" s="47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2"/>
      <c r="B10" s="472"/>
      <c r="C10" s="4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2" t="s">
        <v>4</v>
      </c>
      <c r="B11" s="472"/>
      <c r="C11" s="472"/>
      <c r="D11" s="1"/>
      <c r="E11" s="473">
        <v>2</v>
      </c>
      <c r="F11" s="1"/>
      <c r="G11" s="1"/>
      <c r="H11" s="1"/>
      <c r="I11" s="1"/>
      <c r="J11" s="1"/>
      <c r="K11" s="533" t="s">
        <v>160</v>
      </c>
      <c r="L11" s="533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2"/>
      <c r="B12" s="472"/>
      <c r="C12" s="472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110.6</v>
      </c>
      <c r="C18" s="23">
        <v>109.4</v>
      </c>
      <c r="D18" s="23">
        <v>27.3</v>
      </c>
      <c r="E18" s="23">
        <v>111.7</v>
      </c>
      <c r="F18" s="122">
        <v>110.7</v>
      </c>
      <c r="G18" s="24">
        <v>110.2</v>
      </c>
      <c r="H18" s="23">
        <v>111.6</v>
      </c>
      <c r="I18" s="23">
        <v>112.3</v>
      </c>
      <c r="J18" s="23">
        <v>26.2</v>
      </c>
      <c r="K18" s="23">
        <v>112.8</v>
      </c>
      <c r="L18" s="23">
        <v>113</v>
      </c>
      <c r="M18" s="23">
        <v>112.5</v>
      </c>
      <c r="N18" s="22">
        <v>111.8</v>
      </c>
      <c r="O18" s="23">
        <v>114.1</v>
      </c>
      <c r="P18" s="23">
        <v>28.1</v>
      </c>
      <c r="Q18" s="23">
        <v>112.5</v>
      </c>
      <c r="R18" s="23">
        <v>111.5</v>
      </c>
      <c r="S18" s="24">
        <v>112.5</v>
      </c>
      <c r="T18" s="25">
        <f t="shared" ref="T18:T25" si="0">SUM(B18:S18)</f>
        <v>1758.7999999999997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110.6</v>
      </c>
      <c r="C19" s="23">
        <v>109.4</v>
      </c>
      <c r="D19" s="23">
        <v>27.3</v>
      </c>
      <c r="E19" s="23">
        <v>111.7</v>
      </c>
      <c r="F19" s="122">
        <v>110.7</v>
      </c>
      <c r="G19" s="24">
        <v>110.2</v>
      </c>
      <c r="H19" s="23">
        <v>111.6</v>
      </c>
      <c r="I19" s="23">
        <v>112.3</v>
      </c>
      <c r="J19" s="23">
        <v>26.2</v>
      </c>
      <c r="K19" s="23">
        <v>112.8</v>
      </c>
      <c r="L19" s="23">
        <v>113</v>
      </c>
      <c r="M19" s="23">
        <v>112.5</v>
      </c>
      <c r="N19" s="22">
        <v>111.8</v>
      </c>
      <c r="O19" s="23">
        <v>114.1</v>
      </c>
      <c r="P19" s="23">
        <v>28.1</v>
      </c>
      <c r="Q19" s="23">
        <v>112.5</v>
      </c>
      <c r="R19" s="23">
        <v>111.5</v>
      </c>
      <c r="S19" s="24">
        <v>112.5</v>
      </c>
      <c r="T19" s="25">
        <f t="shared" si="0"/>
        <v>1758.7999999999997</v>
      </c>
      <c r="V19" s="2"/>
      <c r="W19" s="19"/>
    </row>
    <row r="20" spans="1:32" ht="39.75" customHeight="1" x14ac:dyDescent="0.25">
      <c r="A20" s="91" t="s">
        <v>14</v>
      </c>
      <c r="B20" s="76">
        <v>109.8</v>
      </c>
      <c r="C20" s="23">
        <v>108.6</v>
      </c>
      <c r="D20" s="23">
        <v>26.6</v>
      </c>
      <c r="E20" s="23">
        <v>110.6</v>
      </c>
      <c r="F20" s="122">
        <v>110</v>
      </c>
      <c r="G20" s="24">
        <v>109.3</v>
      </c>
      <c r="H20" s="23">
        <v>111.1</v>
      </c>
      <c r="I20" s="23">
        <v>111.4</v>
      </c>
      <c r="J20" s="23">
        <v>25.8</v>
      </c>
      <c r="K20" s="23">
        <v>111.9</v>
      </c>
      <c r="L20" s="23">
        <v>112.2</v>
      </c>
      <c r="M20" s="23">
        <v>111.8</v>
      </c>
      <c r="N20" s="22">
        <v>111</v>
      </c>
      <c r="O20" s="23">
        <v>113.4</v>
      </c>
      <c r="P20" s="23">
        <v>27.4</v>
      </c>
      <c r="Q20" s="23">
        <v>110.9</v>
      </c>
      <c r="R20" s="23">
        <v>110.9</v>
      </c>
      <c r="S20" s="24">
        <v>111.6</v>
      </c>
      <c r="T20" s="25">
        <f t="shared" si="0"/>
        <v>1744.3000000000002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109.8</v>
      </c>
      <c r="C21" s="23">
        <v>108.6</v>
      </c>
      <c r="D21" s="23">
        <v>26.6</v>
      </c>
      <c r="E21" s="23">
        <v>110.6</v>
      </c>
      <c r="F21" s="122">
        <v>110</v>
      </c>
      <c r="G21" s="24">
        <v>109.3</v>
      </c>
      <c r="H21" s="23">
        <v>111.1</v>
      </c>
      <c r="I21" s="23">
        <v>111.4</v>
      </c>
      <c r="J21" s="23">
        <v>25.8</v>
      </c>
      <c r="K21" s="23">
        <v>111.9</v>
      </c>
      <c r="L21" s="23">
        <v>112.2</v>
      </c>
      <c r="M21" s="23">
        <v>111.8</v>
      </c>
      <c r="N21" s="22">
        <v>111</v>
      </c>
      <c r="O21" s="23">
        <v>113.4</v>
      </c>
      <c r="P21" s="23">
        <v>27.4</v>
      </c>
      <c r="Q21" s="23">
        <v>110.9</v>
      </c>
      <c r="R21" s="23">
        <v>110.9</v>
      </c>
      <c r="S21" s="24">
        <v>111.6</v>
      </c>
      <c r="T21" s="25">
        <f t="shared" si="0"/>
        <v>1744.3000000000002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109.8</v>
      </c>
      <c r="C22" s="23">
        <v>108.6</v>
      </c>
      <c r="D22" s="23">
        <v>26.6</v>
      </c>
      <c r="E22" s="23">
        <v>110.6</v>
      </c>
      <c r="F22" s="122">
        <v>110</v>
      </c>
      <c r="G22" s="24">
        <v>109.3</v>
      </c>
      <c r="H22" s="23">
        <v>111.1</v>
      </c>
      <c r="I22" s="23">
        <v>111.4</v>
      </c>
      <c r="J22" s="23">
        <v>25.8</v>
      </c>
      <c r="K22" s="23">
        <v>111.9</v>
      </c>
      <c r="L22" s="23">
        <v>112.2</v>
      </c>
      <c r="M22" s="23">
        <v>111.8</v>
      </c>
      <c r="N22" s="22">
        <v>111</v>
      </c>
      <c r="O22" s="23">
        <v>113.4</v>
      </c>
      <c r="P22" s="23">
        <v>27.4</v>
      </c>
      <c r="Q22" s="23">
        <v>110.9</v>
      </c>
      <c r="R22" s="23">
        <v>110.9</v>
      </c>
      <c r="S22" s="24">
        <v>111.6</v>
      </c>
      <c r="T22" s="25">
        <f t="shared" si="0"/>
        <v>1744.3000000000002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109.8</v>
      </c>
      <c r="C23" s="23">
        <v>108.6</v>
      </c>
      <c r="D23" s="23">
        <v>26.6</v>
      </c>
      <c r="E23" s="23">
        <v>110.6</v>
      </c>
      <c r="F23" s="122">
        <v>110</v>
      </c>
      <c r="G23" s="24">
        <v>109.3</v>
      </c>
      <c r="H23" s="23">
        <v>111.1</v>
      </c>
      <c r="I23" s="23">
        <v>111.4</v>
      </c>
      <c r="J23" s="23">
        <v>25.8</v>
      </c>
      <c r="K23" s="23">
        <v>111.9</v>
      </c>
      <c r="L23" s="23">
        <v>112.2</v>
      </c>
      <c r="M23" s="23">
        <v>111.8</v>
      </c>
      <c r="N23" s="22">
        <v>111</v>
      </c>
      <c r="O23" s="23">
        <v>113.4</v>
      </c>
      <c r="P23" s="23">
        <v>27.4</v>
      </c>
      <c r="Q23" s="23">
        <v>110.9</v>
      </c>
      <c r="R23" s="23">
        <v>110.9</v>
      </c>
      <c r="S23" s="24">
        <v>111.6</v>
      </c>
      <c r="T23" s="25">
        <f t="shared" si="0"/>
        <v>1744.3000000000002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109.8</v>
      </c>
      <c r="C24" s="23">
        <v>108.6</v>
      </c>
      <c r="D24" s="23">
        <v>26.6</v>
      </c>
      <c r="E24" s="23">
        <v>110.6</v>
      </c>
      <c r="F24" s="122">
        <v>110</v>
      </c>
      <c r="G24" s="24">
        <v>109.3</v>
      </c>
      <c r="H24" s="23">
        <v>111.1</v>
      </c>
      <c r="I24" s="23">
        <v>111.4</v>
      </c>
      <c r="J24" s="23">
        <v>25.8</v>
      </c>
      <c r="K24" s="23">
        <v>111.9</v>
      </c>
      <c r="L24" s="23">
        <v>112.2</v>
      </c>
      <c r="M24" s="23">
        <v>111.8</v>
      </c>
      <c r="N24" s="22">
        <v>111</v>
      </c>
      <c r="O24" s="23">
        <v>113.4</v>
      </c>
      <c r="P24" s="23">
        <v>27.4</v>
      </c>
      <c r="Q24" s="23">
        <v>110.9</v>
      </c>
      <c r="R24" s="23">
        <v>110.9</v>
      </c>
      <c r="S24" s="24">
        <v>111.6</v>
      </c>
      <c r="T24" s="25">
        <f t="shared" si="0"/>
        <v>1744.3000000000002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770.19999999999993</v>
      </c>
      <c r="C25" s="27">
        <f t="shared" si="1"/>
        <v>761.80000000000007</v>
      </c>
      <c r="D25" s="27">
        <f t="shared" si="1"/>
        <v>187.6</v>
      </c>
      <c r="E25" s="27">
        <f t="shared" si="1"/>
        <v>776.40000000000009</v>
      </c>
      <c r="F25" s="27">
        <f t="shared" si="1"/>
        <v>771.4</v>
      </c>
      <c r="G25" s="228">
        <f t="shared" si="1"/>
        <v>766.89999999999986</v>
      </c>
      <c r="H25" s="27">
        <f t="shared" si="1"/>
        <v>778.7</v>
      </c>
      <c r="I25" s="27">
        <f t="shared" si="1"/>
        <v>781.59999999999991</v>
      </c>
      <c r="J25" s="27">
        <f t="shared" si="1"/>
        <v>181.40000000000003</v>
      </c>
      <c r="K25" s="27">
        <f t="shared" si="1"/>
        <v>785.09999999999991</v>
      </c>
      <c r="L25" s="27">
        <f t="shared" si="1"/>
        <v>787.00000000000011</v>
      </c>
      <c r="M25" s="27">
        <f t="shared" si="1"/>
        <v>783.99999999999989</v>
      </c>
      <c r="N25" s="26">
        <f>SUM(N18:N24)</f>
        <v>778.6</v>
      </c>
      <c r="O25" s="27">
        <f t="shared" ref="O25:Q25" si="2">SUM(O18:O24)</f>
        <v>795.19999999999993</v>
      </c>
      <c r="P25" s="27">
        <f t="shared" si="2"/>
        <v>193.20000000000002</v>
      </c>
      <c r="Q25" s="27">
        <f t="shared" si="2"/>
        <v>779.49999999999989</v>
      </c>
      <c r="R25" s="27">
        <f>SUM(R18:R24)</f>
        <v>777.49999999999989</v>
      </c>
      <c r="S25" s="28">
        <f t="shared" ref="S25" si="3">SUM(S18:S24)</f>
        <v>783.00000000000011</v>
      </c>
      <c r="T25" s="25">
        <f t="shared" si="0"/>
        <v>12239.100000000002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149.90079365079367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726</v>
      </c>
      <c r="D27" s="34">
        <v>179</v>
      </c>
      <c r="E27" s="34">
        <v>740</v>
      </c>
      <c r="F27" s="34">
        <v>735</v>
      </c>
      <c r="G27" s="230">
        <v>731</v>
      </c>
      <c r="H27" s="34">
        <v>742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741</v>
      </c>
      <c r="S27" s="35">
        <v>746</v>
      </c>
      <c r="T27" s="36">
        <f>SUM(B27:S27)</f>
        <v>11664</v>
      </c>
      <c r="U27" s="2">
        <f>((T25*1000)/T27)/7</f>
        <v>149.90079365079367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109.79724000000002</v>
      </c>
      <c r="C28" s="84">
        <f t="shared" si="4"/>
        <v>108.59836000000003</v>
      </c>
      <c r="D28" s="84">
        <f t="shared" si="4"/>
        <v>26.644939999999998</v>
      </c>
      <c r="E28" s="84">
        <f t="shared" si="4"/>
        <v>110.61639999999997</v>
      </c>
      <c r="F28" s="84">
        <f t="shared" si="4"/>
        <v>109.96709999999999</v>
      </c>
      <c r="G28" s="84">
        <f t="shared" si="4"/>
        <v>109.32765999999999</v>
      </c>
      <c r="H28" s="84">
        <f t="shared" si="4"/>
        <v>111.07611999999999</v>
      </c>
      <c r="I28" s="84">
        <f t="shared" si="4"/>
        <v>111.42570000000003</v>
      </c>
      <c r="J28" s="84">
        <f t="shared" si="4"/>
        <v>25.825780000000002</v>
      </c>
      <c r="K28" s="84">
        <f t="shared" si="4"/>
        <v>111.85528000000002</v>
      </c>
      <c r="L28" s="84">
        <f t="shared" si="4"/>
        <v>112.19500000000001</v>
      </c>
      <c r="M28" s="84">
        <f t="shared" si="4"/>
        <v>111.76541999999999</v>
      </c>
      <c r="N28" s="84">
        <f t="shared" si="4"/>
        <v>110.99612000000002</v>
      </c>
      <c r="O28" s="84">
        <f t="shared" si="4"/>
        <v>113.43388</v>
      </c>
      <c r="P28" s="84">
        <f t="shared" si="4"/>
        <v>27.374240000000004</v>
      </c>
      <c r="Q28" s="84">
        <f t="shared" si="4"/>
        <v>110.92598000000001</v>
      </c>
      <c r="R28" s="84">
        <f t="shared" si="4"/>
        <v>110.90626000000002</v>
      </c>
      <c r="S28" s="231">
        <f t="shared" si="4"/>
        <v>111.55556000000001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770.1862000000001</v>
      </c>
      <c r="C29" s="42">
        <f t="shared" si="5"/>
        <v>761.79180000000008</v>
      </c>
      <c r="D29" s="42">
        <f t="shared" si="5"/>
        <v>187.82470000000001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778.5806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777.5313000000001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149.90268586998832</v>
      </c>
      <c r="C30" s="47">
        <f t="shared" si="9"/>
        <v>149.90161353797717</v>
      </c>
      <c r="D30" s="47">
        <f t="shared" si="9"/>
        <v>149.72067039106145</v>
      </c>
      <c r="E30" s="47">
        <f>+(E25/E27)/7*1000</f>
        <v>149.88416988416992</v>
      </c>
      <c r="F30" s="47">
        <f t="shared" ref="F30:H30" si="10">+(F25/F27)/7*1000</f>
        <v>149.93197278911566</v>
      </c>
      <c r="G30" s="233">
        <f t="shared" si="10"/>
        <v>149.87297244479183</v>
      </c>
      <c r="H30" s="47">
        <f t="shared" si="10"/>
        <v>149.9229880631498</v>
      </c>
      <c r="I30" s="47">
        <f>+(I25/I27)/7*1000</f>
        <v>149.87535953978906</v>
      </c>
      <c r="J30" s="47">
        <f t="shared" ref="J30:M30" si="11">+(J25/J27)/7*1000</f>
        <v>149.79355904211397</v>
      </c>
      <c r="K30" s="47">
        <f t="shared" si="11"/>
        <v>149.94270435446904</v>
      </c>
      <c r="L30" s="47">
        <f t="shared" si="11"/>
        <v>149.90476190476193</v>
      </c>
      <c r="M30" s="47">
        <f t="shared" si="11"/>
        <v>149.93306559571622</v>
      </c>
      <c r="N30" s="46">
        <f>+(N25/N27)/7*1000</f>
        <v>149.90373507893722</v>
      </c>
      <c r="O30" s="47">
        <f t="shared" ref="O30:S30" si="12">+(O25/O27)/7*1000</f>
        <v>149.86807387862797</v>
      </c>
      <c r="P30" s="47">
        <f t="shared" si="12"/>
        <v>150</v>
      </c>
      <c r="Q30" s="47">
        <f t="shared" si="12"/>
        <v>149.87502403383962</v>
      </c>
      <c r="R30" s="47">
        <f t="shared" si="12"/>
        <v>149.89396568343932</v>
      </c>
      <c r="S30" s="48">
        <f t="shared" si="12"/>
        <v>149.94255074684031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90.1</v>
      </c>
      <c r="C39" s="79">
        <v>92.3</v>
      </c>
      <c r="D39" s="79">
        <v>17.8</v>
      </c>
      <c r="E39" s="79">
        <v>88.9</v>
      </c>
      <c r="F39" s="79">
        <v>89.4</v>
      </c>
      <c r="G39" s="79">
        <v>91.7</v>
      </c>
      <c r="H39" s="79"/>
      <c r="I39" s="101">
        <f t="shared" ref="I39:I46" si="13">SUM(B39:H39)</f>
        <v>470.2</v>
      </c>
      <c r="J39" s="138"/>
      <c r="K39" s="91" t="s">
        <v>12</v>
      </c>
      <c r="L39" s="79">
        <v>6.7</v>
      </c>
      <c r="M39" s="79">
        <v>6.2</v>
      </c>
      <c r="N39" s="79">
        <v>1.4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90.1</v>
      </c>
      <c r="C40" s="79">
        <v>92.3</v>
      </c>
      <c r="D40" s="79">
        <v>17.8</v>
      </c>
      <c r="E40" s="79">
        <v>88.9</v>
      </c>
      <c r="F40" s="79">
        <v>89.4</v>
      </c>
      <c r="G40" s="79">
        <v>91.7</v>
      </c>
      <c r="H40" s="79"/>
      <c r="I40" s="101">
        <f t="shared" si="13"/>
        <v>470.2</v>
      </c>
      <c r="J40" s="2"/>
      <c r="K40" s="92" t="s">
        <v>13</v>
      </c>
      <c r="L40" s="79">
        <v>6.7</v>
      </c>
      <c r="M40" s="79">
        <v>6.2</v>
      </c>
      <c r="N40" s="79">
        <v>1.4</v>
      </c>
      <c r="O40" s="79">
        <v>6.2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32.400000000000006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32.400000000000006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180.2</v>
      </c>
      <c r="C46" s="27">
        <f t="shared" si="15"/>
        <v>184.6</v>
      </c>
      <c r="D46" s="27">
        <f t="shared" si="15"/>
        <v>35.6</v>
      </c>
      <c r="E46" s="27">
        <f t="shared" si="15"/>
        <v>177.8</v>
      </c>
      <c r="F46" s="27">
        <f t="shared" si="15"/>
        <v>178.8</v>
      </c>
      <c r="G46" s="27">
        <f t="shared" si="15"/>
        <v>183.4</v>
      </c>
      <c r="H46" s="27">
        <f t="shared" si="15"/>
        <v>0</v>
      </c>
      <c r="I46" s="101">
        <f t="shared" si="13"/>
        <v>940.4</v>
      </c>
      <c r="K46" s="77" t="s">
        <v>10</v>
      </c>
      <c r="L46" s="81">
        <f t="shared" ref="L46:Q46" si="16">SUM(L39:L45)</f>
        <v>45.9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227.69999999999996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154.6</v>
      </c>
      <c r="C47" s="30">
        <v>154.6</v>
      </c>
      <c r="D47" s="30">
        <v>154.6</v>
      </c>
      <c r="E47" s="30">
        <v>154.6</v>
      </c>
      <c r="F47" s="30">
        <v>154.6</v>
      </c>
      <c r="G47" s="30">
        <v>154.6</v>
      </c>
      <c r="H47" s="30"/>
      <c r="I47" s="102">
        <f>+((I46/I48)/7)*1000</f>
        <v>44.177197350495611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138.41945288753797</v>
      </c>
      <c r="S47" s="63"/>
      <c r="T47" s="63"/>
    </row>
    <row r="48" spans="1:30" ht="33.75" customHeight="1" x14ac:dyDescent="0.25">
      <c r="A48" s="94" t="s">
        <v>20</v>
      </c>
      <c r="B48" s="475">
        <v>583</v>
      </c>
      <c r="C48" s="475">
        <v>597</v>
      </c>
      <c r="D48" s="475">
        <v>115</v>
      </c>
      <c r="E48" s="475">
        <v>575</v>
      </c>
      <c r="F48" s="475">
        <v>578</v>
      </c>
      <c r="G48" s="475">
        <v>593</v>
      </c>
      <c r="H48" s="34"/>
      <c r="I48" s="103">
        <f>SUM(B48:H48)</f>
        <v>3041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90.131799999999998</v>
      </c>
      <c r="C49" s="38">
        <f t="shared" si="17"/>
        <v>92.296199999999999</v>
      </c>
      <c r="D49" s="38">
        <f t="shared" si="17"/>
        <v>17.779</v>
      </c>
      <c r="E49" s="38">
        <f t="shared" si="17"/>
        <v>88.894999999999996</v>
      </c>
      <c r="F49" s="38">
        <f t="shared" si="17"/>
        <v>89.358799999999988</v>
      </c>
      <c r="G49" s="38">
        <f t="shared" si="17"/>
        <v>91.677800000000005</v>
      </c>
      <c r="H49" s="38">
        <f t="shared" si="17"/>
        <v>0</v>
      </c>
      <c r="I49" s="104">
        <f>((I46*1000)/I48)/7</f>
        <v>44.177197350495604</v>
      </c>
      <c r="K49" s="95" t="s">
        <v>21</v>
      </c>
      <c r="L49" s="84">
        <f t="shared" ref="L49:Q49" si="18">((L48*L47)*7/1000-L39-L40)/5</f>
        <v>6.4969999999999981</v>
      </c>
      <c r="M49" s="38">
        <f t="shared" si="18"/>
        <v>6.2454999999999989</v>
      </c>
      <c r="N49" s="38">
        <f t="shared" si="18"/>
        <v>1.393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138.41945288753797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630.92259999999999</v>
      </c>
      <c r="C50" s="42">
        <f t="shared" si="19"/>
        <v>646.07339999999999</v>
      </c>
      <c r="D50" s="42">
        <f t="shared" si="19"/>
        <v>124.453</v>
      </c>
      <c r="E50" s="42">
        <f t="shared" si="19"/>
        <v>622.26499999999999</v>
      </c>
      <c r="F50" s="42">
        <f t="shared" si="19"/>
        <v>625.51159999999993</v>
      </c>
      <c r="G50" s="42">
        <f t="shared" si="19"/>
        <v>641.74459999999999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44.155844155844157</v>
      </c>
      <c r="C51" s="47">
        <f t="shared" si="21"/>
        <v>44.173247188322563</v>
      </c>
      <c r="D51" s="47">
        <f t="shared" si="21"/>
        <v>44.223602484472053</v>
      </c>
      <c r="E51" s="47">
        <f t="shared" si="21"/>
        <v>44.173913043478265</v>
      </c>
      <c r="F51" s="47">
        <f t="shared" si="21"/>
        <v>44.19179436480475</v>
      </c>
      <c r="G51" s="47">
        <f t="shared" si="21"/>
        <v>44.182124789207421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8.1999999999999993</v>
      </c>
      <c r="G58" s="221">
        <v>8.1999999999999993</v>
      </c>
      <c r="H58" s="22">
        <v>8.6</v>
      </c>
      <c r="I58" s="79">
        <v>8.5</v>
      </c>
      <c r="J58" s="79">
        <v>1.8</v>
      </c>
      <c r="K58" s="79">
        <v>8.1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</v>
      </c>
      <c r="S58" s="221">
        <v>8.1</v>
      </c>
      <c r="T58" s="101">
        <f t="shared" ref="T58:T65" si="23">SUM(B58:S58)</f>
        <v>129.79999999999998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8.1999999999999993</v>
      </c>
      <c r="G59" s="221">
        <v>8.1999999999999993</v>
      </c>
      <c r="H59" s="22">
        <v>8.6</v>
      </c>
      <c r="I59" s="79">
        <v>8.5</v>
      </c>
      <c r="J59" s="79">
        <v>1.8</v>
      </c>
      <c r="K59" s="79">
        <v>8.1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</v>
      </c>
      <c r="S59" s="221">
        <v>8.1</v>
      </c>
      <c r="T59" s="101">
        <f t="shared" si="23"/>
        <v>129.79999999999998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</v>
      </c>
      <c r="F60" s="79">
        <v>8.1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8.1</v>
      </c>
      <c r="F61" s="79">
        <v>8.1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</v>
      </c>
      <c r="N61" s="22">
        <v>8.4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128.80000000000001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8.1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8.3000000000000007</v>
      </c>
      <c r="D63" s="79">
        <v>2</v>
      </c>
      <c r="E63" s="79">
        <v>8.1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1.9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8.1</v>
      </c>
      <c r="S63" s="221">
        <v>8.1</v>
      </c>
      <c r="T63" s="101">
        <f t="shared" si="23"/>
        <v>129.6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8.1999999999999993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13.700000000000001</v>
      </c>
      <c r="E65" s="27">
        <f t="shared" si="24"/>
        <v>57.2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905.99999999999989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139.32031370136858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8.3265999999999991</v>
      </c>
      <c r="C68" s="38">
        <f t="shared" si="25"/>
        <v>8.2503999999999991</v>
      </c>
      <c r="D68" s="38">
        <f t="shared" si="25"/>
        <v>1.9440000000000002</v>
      </c>
      <c r="E68" s="38">
        <f t="shared" si="25"/>
        <v>8.1292000000000009</v>
      </c>
      <c r="F68" s="38">
        <f t="shared" si="25"/>
        <v>8.1692</v>
      </c>
      <c r="G68" s="39">
        <f t="shared" si="25"/>
        <v>8.2013999999999978</v>
      </c>
      <c r="H68" s="37">
        <f t="shared" si="25"/>
        <v>8.516</v>
      </c>
      <c r="I68" s="38">
        <f t="shared" si="25"/>
        <v>8.5132999999999992</v>
      </c>
      <c r="J68" s="38">
        <f t="shared" si="25"/>
        <v>1.8461999999999996</v>
      </c>
      <c r="K68" s="38">
        <f t="shared" si="25"/>
        <v>8.1174999999999997</v>
      </c>
      <c r="L68" s="38">
        <f t="shared" si="25"/>
        <v>8.0055999999999994</v>
      </c>
      <c r="M68" s="39">
        <f t="shared" si="25"/>
        <v>8.0348999999999986</v>
      </c>
      <c r="N68" s="37">
        <f t="shared" si="25"/>
        <v>8.4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8.0462000000000007</v>
      </c>
      <c r="S68" s="39">
        <f t="shared" si="25"/>
        <v>8.0348999999999986</v>
      </c>
      <c r="T68" s="116">
        <f>((T65*1000)/T67)/7</f>
        <v>139.32031370136858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57.246000000000002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139.79591836734696</v>
      </c>
      <c r="E70" s="47">
        <f t="shared" ref="E70:R70" si="27">+(E65/E67)/7*1000</f>
        <v>140.88669950738915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137.53026634382564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576-EF62-4EB4-9ECB-3CC6A6A3B7F1}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2"/>
      <c r="Z3" s="2"/>
      <c r="AA3" s="2"/>
      <c r="AB3" s="2"/>
      <c r="AC3" s="2"/>
      <c r="AD3" s="4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6" t="s">
        <v>1</v>
      </c>
      <c r="B9" s="476"/>
      <c r="C9" s="47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6"/>
      <c r="B10" s="476"/>
      <c r="C10" s="4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6" t="s">
        <v>4</v>
      </c>
      <c r="B11" s="476"/>
      <c r="C11" s="476"/>
      <c r="D11" s="1"/>
      <c r="E11" s="477">
        <v>2</v>
      </c>
      <c r="F11" s="1"/>
      <c r="G11" s="1"/>
      <c r="H11" s="1"/>
      <c r="I11" s="1"/>
      <c r="J11" s="1"/>
      <c r="K11" s="533" t="s">
        <v>161</v>
      </c>
      <c r="L11" s="533"/>
      <c r="M11" s="478"/>
      <c r="N11" s="4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6"/>
      <c r="B12" s="476"/>
      <c r="C12" s="476"/>
      <c r="D12" s="1"/>
      <c r="E12" s="5"/>
      <c r="F12" s="1"/>
      <c r="G12" s="1"/>
      <c r="H12" s="1"/>
      <c r="I12" s="1"/>
      <c r="J12" s="1"/>
      <c r="K12" s="478"/>
      <c r="L12" s="478"/>
      <c r="M12" s="478"/>
      <c r="N12" s="4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6"/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  <c r="W13" s="1"/>
      <c r="X13" s="1"/>
      <c r="Y13" s="1"/>
    </row>
    <row r="14" spans="1:30" s="3" customFormat="1" ht="27" thickBot="1" x14ac:dyDescent="0.3">
      <c r="A14" s="4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109.8</v>
      </c>
      <c r="C18" s="23">
        <v>108.6</v>
      </c>
      <c r="D18" s="23">
        <v>26.6</v>
      </c>
      <c r="E18" s="23">
        <v>110.6</v>
      </c>
      <c r="F18" s="122">
        <v>110</v>
      </c>
      <c r="G18" s="24">
        <v>109.3</v>
      </c>
      <c r="H18" s="23">
        <v>111.1</v>
      </c>
      <c r="I18" s="23">
        <v>111.4</v>
      </c>
      <c r="J18" s="23">
        <v>25.8</v>
      </c>
      <c r="K18" s="23">
        <v>111.9</v>
      </c>
      <c r="L18" s="23">
        <v>112.2</v>
      </c>
      <c r="M18" s="23">
        <v>111.8</v>
      </c>
      <c r="N18" s="22">
        <v>111</v>
      </c>
      <c r="O18" s="23">
        <v>113.4</v>
      </c>
      <c r="P18" s="23">
        <v>27.4</v>
      </c>
      <c r="Q18" s="23">
        <v>110.9</v>
      </c>
      <c r="R18" s="23">
        <v>110.9</v>
      </c>
      <c r="S18" s="24">
        <v>111.6</v>
      </c>
      <c r="T18" s="25">
        <f t="shared" ref="T18:T25" si="0">SUM(B18:S18)</f>
        <v>1744.3000000000002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109.8</v>
      </c>
      <c r="C19" s="23">
        <v>108.6</v>
      </c>
      <c r="D19" s="23">
        <v>26.6</v>
      </c>
      <c r="E19" s="23">
        <v>110.6</v>
      </c>
      <c r="F19" s="122">
        <v>110</v>
      </c>
      <c r="G19" s="24">
        <v>109.3</v>
      </c>
      <c r="H19" s="23">
        <v>111.1</v>
      </c>
      <c r="I19" s="23">
        <v>111.4</v>
      </c>
      <c r="J19" s="23">
        <v>25.8</v>
      </c>
      <c r="K19" s="23">
        <v>111.9</v>
      </c>
      <c r="L19" s="23">
        <v>112.2</v>
      </c>
      <c r="M19" s="23">
        <v>111.8</v>
      </c>
      <c r="N19" s="22">
        <v>111</v>
      </c>
      <c r="O19" s="23">
        <v>113.4</v>
      </c>
      <c r="P19" s="23">
        <v>27.4</v>
      </c>
      <c r="Q19" s="23">
        <v>110.9</v>
      </c>
      <c r="R19" s="23">
        <v>110.9</v>
      </c>
      <c r="S19" s="24">
        <v>111.6</v>
      </c>
      <c r="T19" s="25">
        <f t="shared" si="0"/>
        <v>1744.3000000000002</v>
      </c>
      <c r="V19" s="2"/>
      <c r="W19" s="19"/>
    </row>
    <row r="20" spans="1:32" ht="39.75" customHeight="1" x14ac:dyDescent="0.25">
      <c r="A20" s="91" t="s">
        <v>14</v>
      </c>
      <c r="B20" s="76">
        <v>109.5</v>
      </c>
      <c r="C20" s="23">
        <v>108.7</v>
      </c>
      <c r="D20" s="23">
        <v>26.1</v>
      </c>
      <c r="E20" s="23">
        <v>111.1</v>
      </c>
      <c r="F20" s="122">
        <v>110.2</v>
      </c>
      <c r="G20" s="24">
        <v>109.7</v>
      </c>
      <c r="H20" s="23">
        <v>111.1</v>
      </c>
      <c r="I20" s="23">
        <v>111.8</v>
      </c>
      <c r="J20" s="23">
        <v>26</v>
      </c>
      <c r="K20" s="23">
        <v>112.2</v>
      </c>
      <c r="L20" s="23">
        <v>112.5</v>
      </c>
      <c r="M20" s="23">
        <v>112</v>
      </c>
      <c r="N20" s="22">
        <v>111.3</v>
      </c>
      <c r="O20" s="23">
        <v>113.7</v>
      </c>
      <c r="P20" s="23">
        <v>27.7</v>
      </c>
      <c r="Q20" s="23">
        <v>111.6</v>
      </c>
      <c r="R20" s="23">
        <v>110.7</v>
      </c>
      <c r="S20" s="24">
        <v>111.9</v>
      </c>
      <c r="T20" s="25">
        <f t="shared" si="0"/>
        <v>1747.8000000000002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109.5</v>
      </c>
      <c r="C21" s="23">
        <v>108.7</v>
      </c>
      <c r="D21" s="23">
        <v>26.1</v>
      </c>
      <c r="E21" s="23">
        <v>111.1</v>
      </c>
      <c r="F21" s="122">
        <v>110.2</v>
      </c>
      <c r="G21" s="24">
        <v>109.7</v>
      </c>
      <c r="H21" s="23">
        <v>111.1</v>
      </c>
      <c r="I21" s="23">
        <v>111.8</v>
      </c>
      <c r="J21" s="23">
        <v>26</v>
      </c>
      <c r="K21" s="23">
        <v>112.2</v>
      </c>
      <c r="L21" s="23">
        <v>112.5</v>
      </c>
      <c r="M21" s="23">
        <v>112</v>
      </c>
      <c r="N21" s="22">
        <v>111.3</v>
      </c>
      <c r="O21" s="23">
        <v>113.7</v>
      </c>
      <c r="P21" s="23">
        <v>27.7</v>
      </c>
      <c r="Q21" s="23">
        <v>111.6</v>
      </c>
      <c r="R21" s="23">
        <v>110.7</v>
      </c>
      <c r="S21" s="24">
        <v>111.9</v>
      </c>
      <c r="T21" s="25">
        <f t="shared" si="0"/>
        <v>1747.8000000000002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109.5</v>
      </c>
      <c r="C22" s="23">
        <v>108.7</v>
      </c>
      <c r="D22" s="23">
        <v>26.1</v>
      </c>
      <c r="E22" s="23">
        <v>111.1</v>
      </c>
      <c r="F22" s="122">
        <v>110.2</v>
      </c>
      <c r="G22" s="24">
        <v>109.7</v>
      </c>
      <c r="H22" s="23">
        <v>111.1</v>
      </c>
      <c r="I22" s="23">
        <v>111.8</v>
      </c>
      <c r="J22" s="23">
        <v>26</v>
      </c>
      <c r="K22" s="23">
        <v>112.2</v>
      </c>
      <c r="L22" s="23">
        <v>112.5</v>
      </c>
      <c r="M22" s="23">
        <v>112</v>
      </c>
      <c r="N22" s="22">
        <v>111.3</v>
      </c>
      <c r="O22" s="23">
        <v>113.7</v>
      </c>
      <c r="P22" s="23">
        <v>27.7</v>
      </c>
      <c r="Q22" s="23">
        <v>111.6</v>
      </c>
      <c r="R22" s="23">
        <v>110.7</v>
      </c>
      <c r="S22" s="24">
        <v>111.9</v>
      </c>
      <c r="T22" s="25">
        <f t="shared" si="0"/>
        <v>1747.8000000000002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109.5</v>
      </c>
      <c r="C23" s="23">
        <v>108.7</v>
      </c>
      <c r="D23" s="23">
        <v>26.1</v>
      </c>
      <c r="E23" s="23">
        <v>111.1</v>
      </c>
      <c r="F23" s="122">
        <v>110.2</v>
      </c>
      <c r="G23" s="24">
        <v>109.7</v>
      </c>
      <c r="H23" s="23">
        <v>111.1</v>
      </c>
      <c r="I23" s="23">
        <v>111.8</v>
      </c>
      <c r="J23" s="23">
        <v>26</v>
      </c>
      <c r="K23" s="23">
        <v>112.2</v>
      </c>
      <c r="L23" s="23">
        <v>112.5</v>
      </c>
      <c r="M23" s="23">
        <v>112</v>
      </c>
      <c r="N23" s="22">
        <v>111.3</v>
      </c>
      <c r="O23" s="23">
        <v>113.7</v>
      </c>
      <c r="P23" s="23">
        <v>27.7</v>
      </c>
      <c r="Q23" s="23">
        <v>111.6</v>
      </c>
      <c r="R23" s="23">
        <v>110.7</v>
      </c>
      <c r="S23" s="24">
        <v>111.9</v>
      </c>
      <c r="T23" s="25">
        <f t="shared" si="0"/>
        <v>1747.8000000000002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109.5</v>
      </c>
      <c r="C24" s="23">
        <v>108.7</v>
      </c>
      <c r="D24" s="23">
        <v>26.1</v>
      </c>
      <c r="E24" s="23">
        <v>111.1</v>
      </c>
      <c r="F24" s="122">
        <v>110.2</v>
      </c>
      <c r="G24" s="24">
        <v>109.7</v>
      </c>
      <c r="H24" s="23">
        <v>111.1</v>
      </c>
      <c r="I24" s="23">
        <v>111.8</v>
      </c>
      <c r="J24" s="23">
        <v>26</v>
      </c>
      <c r="K24" s="23">
        <v>112.2</v>
      </c>
      <c r="L24" s="23">
        <v>112.5</v>
      </c>
      <c r="M24" s="23">
        <v>112</v>
      </c>
      <c r="N24" s="22">
        <v>111.3</v>
      </c>
      <c r="O24" s="23">
        <v>113.7</v>
      </c>
      <c r="P24" s="23">
        <v>27.7</v>
      </c>
      <c r="Q24" s="23">
        <v>111.6</v>
      </c>
      <c r="R24" s="23">
        <v>110.7</v>
      </c>
      <c r="S24" s="24">
        <v>111.9</v>
      </c>
      <c r="T24" s="25">
        <f t="shared" si="0"/>
        <v>1747.8000000000002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767.1</v>
      </c>
      <c r="C25" s="27">
        <f t="shared" si="1"/>
        <v>760.7</v>
      </c>
      <c r="D25" s="27">
        <f t="shared" si="1"/>
        <v>183.7</v>
      </c>
      <c r="E25" s="27">
        <f t="shared" si="1"/>
        <v>776.7</v>
      </c>
      <c r="F25" s="27">
        <f t="shared" si="1"/>
        <v>771.00000000000011</v>
      </c>
      <c r="G25" s="228">
        <f t="shared" si="1"/>
        <v>767.10000000000014</v>
      </c>
      <c r="H25" s="27">
        <f t="shared" si="1"/>
        <v>777.7</v>
      </c>
      <c r="I25" s="27">
        <f t="shared" si="1"/>
        <v>781.8</v>
      </c>
      <c r="J25" s="27">
        <f t="shared" si="1"/>
        <v>181.6</v>
      </c>
      <c r="K25" s="27">
        <f t="shared" si="1"/>
        <v>784.80000000000007</v>
      </c>
      <c r="L25" s="27">
        <f t="shared" si="1"/>
        <v>786.9</v>
      </c>
      <c r="M25" s="27">
        <f t="shared" si="1"/>
        <v>783.6</v>
      </c>
      <c r="N25" s="26">
        <f>SUM(N18:N24)</f>
        <v>778.49999999999989</v>
      </c>
      <c r="O25" s="27">
        <f t="shared" ref="O25:Q25" si="2">SUM(O18:O24)</f>
        <v>795.30000000000007</v>
      </c>
      <c r="P25" s="27">
        <f t="shared" si="2"/>
        <v>193.29999999999998</v>
      </c>
      <c r="Q25" s="27">
        <f t="shared" si="2"/>
        <v>779.80000000000007</v>
      </c>
      <c r="R25" s="27">
        <f>SUM(R18:R24)</f>
        <v>775.30000000000007</v>
      </c>
      <c r="S25" s="28">
        <f t="shared" ref="S25" si="3">SUM(S18:S24)</f>
        <v>782.69999999999993</v>
      </c>
      <c r="T25" s="25">
        <f t="shared" si="0"/>
        <v>12227.599999999999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149.90131296661801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725</v>
      </c>
      <c r="D27" s="34">
        <v>175</v>
      </c>
      <c r="E27" s="34">
        <v>740</v>
      </c>
      <c r="F27" s="34">
        <v>735</v>
      </c>
      <c r="G27" s="230">
        <v>731</v>
      </c>
      <c r="H27" s="34">
        <v>741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739</v>
      </c>
      <c r="S27" s="35">
        <v>746</v>
      </c>
      <c r="T27" s="36">
        <f>SUM(B27:S27)</f>
        <v>11653</v>
      </c>
      <c r="U27" s="2">
        <f>((T25*1000)/T27)/7</f>
        <v>149.90131296661801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109.48766000000003</v>
      </c>
      <c r="C28" s="84">
        <f t="shared" si="4"/>
        <v>108.70849999999999</v>
      </c>
      <c r="D28" s="84">
        <f t="shared" si="4"/>
        <v>26.085500000000003</v>
      </c>
      <c r="E28" s="84">
        <f t="shared" si="4"/>
        <v>111.05639999999998</v>
      </c>
      <c r="F28" s="84">
        <f t="shared" si="4"/>
        <v>110.2471</v>
      </c>
      <c r="G28" s="84">
        <f t="shared" si="4"/>
        <v>109.68766000000002</v>
      </c>
      <c r="H28" s="84">
        <f t="shared" si="4"/>
        <v>111.06626000000001</v>
      </c>
      <c r="I28" s="84">
        <f t="shared" si="4"/>
        <v>111.78570000000002</v>
      </c>
      <c r="J28" s="84">
        <f t="shared" si="4"/>
        <v>25.985779999999995</v>
      </c>
      <c r="K28" s="84">
        <f t="shared" si="4"/>
        <v>112.21528000000001</v>
      </c>
      <c r="L28" s="84">
        <f t="shared" si="4"/>
        <v>112.51499999999999</v>
      </c>
      <c r="M28" s="84">
        <f t="shared" si="4"/>
        <v>112.04542000000001</v>
      </c>
      <c r="N28" s="84">
        <f t="shared" si="4"/>
        <v>111.31612</v>
      </c>
      <c r="O28" s="84">
        <f t="shared" si="4"/>
        <v>113.71388000000002</v>
      </c>
      <c r="P28" s="84">
        <f t="shared" si="4"/>
        <v>27.654239999999998</v>
      </c>
      <c r="Q28" s="84">
        <f t="shared" si="4"/>
        <v>111.56598000000001</v>
      </c>
      <c r="R28" s="84">
        <f t="shared" si="4"/>
        <v>110.72654000000003</v>
      </c>
      <c r="S28" s="231">
        <f t="shared" si="4"/>
        <v>111.91556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760.74249999999995</v>
      </c>
      <c r="D29" s="42">
        <f t="shared" si="5"/>
        <v>183.6275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777.5313000000001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775.43270000000007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149.91205784639439</v>
      </c>
      <c r="C30" s="47">
        <f t="shared" si="9"/>
        <v>149.89162561576356</v>
      </c>
      <c r="D30" s="47">
        <f t="shared" si="9"/>
        <v>149.95918367346937</v>
      </c>
      <c r="E30" s="47">
        <f>+(E25/E27)/7*1000</f>
        <v>149.94208494208493</v>
      </c>
      <c r="F30" s="47">
        <f t="shared" ref="F30:H30" si="10">+(F25/F27)/7*1000</f>
        <v>149.85422740524785</v>
      </c>
      <c r="G30" s="233">
        <f t="shared" si="10"/>
        <v>149.91205784639439</v>
      </c>
      <c r="H30" s="47">
        <f t="shared" si="10"/>
        <v>149.93252361673416</v>
      </c>
      <c r="I30" s="47">
        <f>+(I25/I27)/7*1000</f>
        <v>149.91371045062317</v>
      </c>
      <c r="J30" s="47">
        <f t="shared" ref="J30:M30" si="11">+(J25/J27)/7*1000</f>
        <v>149.95871180842278</v>
      </c>
      <c r="K30" s="47">
        <f t="shared" si="11"/>
        <v>149.88540870893812</v>
      </c>
      <c r="L30" s="47">
        <f t="shared" si="11"/>
        <v>149.88571428571427</v>
      </c>
      <c r="M30" s="47">
        <f t="shared" si="11"/>
        <v>149.85656913367757</v>
      </c>
      <c r="N30" s="46">
        <f>+(N25/N27)/7*1000</f>
        <v>149.88448209472466</v>
      </c>
      <c r="O30" s="47">
        <f t="shared" ref="O30:S30" si="12">+(O25/O27)/7*1000</f>
        <v>149.88692046739541</v>
      </c>
      <c r="P30" s="47">
        <f t="shared" si="12"/>
        <v>150.07763975155279</v>
      </c>
      <c r="Q30" s="47">
        <f t="shared" si="12"/>
        <v>149.93270524899057</v>
      </c>
      <c r="R30" s="47">
        <f t="shared" si="12"/>
        <v>149.87434757394163</v>
      </c>
      <c r="S30" s="48">
        <f t="shared" si="12"/>
        <v>149.88510149368057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</v>
      </c>
      <c r="C39" s="79">
        <v>91.6</v>
      </c>
      <c r="D39" s="79">
        <v>17.600000000000001</v>
      </c>
      <c r="E39" s="79">
        <v>88.2</v>
      </c>
      <c r="F39" s="79">
        <v>88.9</v>
      </c>
      <c r="G39" s="79">
        <v>90.9</v>
      </c>
      <c r="H39" s="79"/>
      <c r="I39" s="101">
        <f t="shared" ref="I39:I46" si="13">SUM(B39:H39)</f>
        <v>467.1</v>
      </c>
      <c r="J39" s="138"/>
      <c r="K39" s="91" t="s">
        <v>12</v>
      </c>
      <c r="L39" s="79">
        <v>6.5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89.9</v>
      </c>
      <c r="C40" s="79">
        <v>91.6</v>
      </c>
      <c r="D40" s="79">
        <v>17.600000000000001</v>
      </c>
      <c r="E40" s="79">
        <v>88.2</v>
      </c>
      <c r="F40" s="79">
        <v>88.9</v>
      </c>
      <c r="G40" s="79">
        <v>90.9</v>
      </c>
      <c r="H40" s="79"/>
      <c r="I40" s="101">
        <f t="shared" si="13"/>
        <v>467.1</v>
      </c>
      <c r="J40" s="2"/>
      <c r="K40" s="92" t="s">
        <v>13</v>
      </c>
      <c r="L40" s="79">
        <v>6.5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6.1</v>
      </c>
      <c r="P43" s="79">
        <v>5.9</v>
      </c>
      <c r="Q43" s="79">
        <v>6.3</v>
      </c>
      <c r="R43" s="101">
        <f t="shared" si="14"/>
        <v>32.599999999999994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6.7</v>
      </c>
      <c r="M44" s="79">
        <v>6.3</v>
      </c>
      <c r="N44" s="79">
        <v>1.4</v>
      </c>
      <c r="O44" s="79">
        <v>6.1</v>
      </c>
      <c r="P44" s="79">
        <v>6</v>
      </c>
      <c r="Q44" s="79">
        <v>6.3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6.3</v>
      </c>
      <c r="N45" s="79">
        <v>1.4</v>
      </c>
      <c r="O45" s="79">
        <v>6.1</v>
      </c>
      <c r="P45" s="79">
        <v>6</v>
      </c>
      <c r="Q45" s="79">
        <v>6.3</v>
      </c>
      <c r="R45" s="101">
        <f t="shared" si="14"/>
        <v>32.799999999999997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179.8</v>
      </c>
      <c r="C46" s="27">
        <f t="shared" si="15"/>
        <v>183.2</v>
      </c>
      <c r="D46" s="27">
        <f t="shared" si="15"/>
        <v>35.200000000000003</v>
      </c>
      <c r="E46" s="27">
        <f t="shared" si="15"/>
        <v>176.4</v>
      </c>
      <c r="F46" s="27">
        <f t="shared" si="15"/>
        <v>177.8</v>
      </c>
      <c r="G46" s="27">
        <f t="shared" si="15"/>
        <v>181.8</v>
      </c>
      <c r="H46" s="27">
        <f t="shared" si="15"/>
        <v>0</v>
      </c>
      <c r="I46" s="101">
        <f t="shared" si="13"/>
        <v>934.2</v>
      </c>
      <c r="K46" s="77" t="s">
        <v>10</v>
      </c>
      <c r="L46" s="81">
        <f t="shared" ref="L46:Q46" si="16">SUM(L39:L45)</f>
        <v>46.20000000000001</v>
      </c>
      <c r="M46" s="27">
        <f t="shared" si="16"/>
        <v>43.9</v>
      </c>
      <c r="N46" s="27">
        <f t="shared" si="16"/>
        <v>9.8000000000000007</v>
      </c>
      <c r="O46" s="27">
        <f t="shared" si="16"/>
        <v>43.000000000000007</v>
      </c>
      <c r="P46" s="27">
        <f t="shared" si="16"/>
        <v>41.5</v>
      </c>
      <c r="Q46" s="27">
        <f t="shared" si="16"/>
        <v>44</v>
      </c>
      <c r="R46" s="101">
        <f t="shared" si="14"/>
        <v>228.4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154.4</v>
      </c>
      <c r="C47" s="30">
        <v>154.4</v>
      </c>
      <c r="D47" s="30">
        <v>154.4</v>
      </c>
      <c r="E47" s="30">
        <v>154</v>
      </c>
      <c r="F47" s="30">
        <v>154</v>
      </c>
      <c r="G47" s="30">
        <v>154</v>
      </c>
      <c r="H47" s="30"/>
      <c r="I47" s="102">
        <f>+((I46/I48)/7)*1000</f>
        <v>44.059802858086123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139.43833943833945</v>
      </c>
      <c r="S47" s="63"/>
      <c r="T47" s="63"/>
    </row>
    <row r="48" spans="1:30" ht="33.75" customHeight="1" x14ac:dyDescent="0.25">
      <c r="A48" s="94" t="s">
        <v>20</v>
      </c>
      <c r="B48" s="83">
        <v>582</v>
      </c>
      <c r="C48" s="83">
        <v>593</v>
      </c>
      <c r="D48" s="83">
        <v>114</v>
      </c>
      <c r="E48" s="83">
        <v>573</v>
      </c>
      <c r="F48" s="83">
        <v>577</v>
      </c>
      <c r="G48" s="83">
        <v>590</v>
      </c>
      <c r="H48" s="34"/>
      <c r="I48" s="103">
        <f>SUM(B48:H48)</f>
        <v>3029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89.860799999999998</v>
      </c>
      <c r="C49" s="38">
        <f t="shared" si="17"/>
        <v>91.559200000000004</v>
      </c>
      <c r="D49" s="38">
        <f t="shared" si="17"/>
        <v>17.601600000000001</v>
      </c>
      <c r="E49" s="38">
        <f t="shared" si="17"/>
        <v>88.24199999999999</v>
      </c>
      <c r="F49" s="38">
        <f t="shared" si="17"/>
        <v>88.85799999999999</v>
      </c>
      <c r="G49" s="38">
        <f t="shared" si="17"/>
        <v>90.86</v>
      </c>
      <c r="H49" s="38">
        <f t="shared" si="17"/>
        <v>0</v>
      </c>
      <c r="I49" s="104">
        <f>((I46*1000)/I48)/7</f>
        <v>44.059802858086123</v>
      </c>
      <c r="K49" s="95" t="s">
        <v>21</v>
      </c>
      <c r="L49" s="84">
        <f t="shared" ref="L49:Q49" si="18">((L48*L47)*7/1000-L39-L40)/5</f>
        <v>6.6414</v>
      </c>
      <c r="M49" s="38">
        <f t="shared" si="18"/>
        <v>6.2685000000000013</v>
      </c>
      <c r="N49" s="38">
        <f t="shared" si="18"/>
        <v>1.407</v>
      </c>
      <c r="O49" s="38">
        <f t="shared" si="18"/>
        <v>6.0732000000000008</v>
      </c>
      <c r="P49" s="38">
        <f t="shared" si="18"/>
        <v>5.9475999999999996</v>
      </c>
      <c r="Q49" s="38">
        <f t="shared" si="18"/>
        <v>6.2706000000000008</v>
      </c>
      <c r="R49" s="113">
        <f>((R46*1000)/R48)/7</f>
        <v>139.43833943833945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629.02559999999994</v>
      </c>
      <c r="C50" s="42">
        <f t="shared" si="19"/>
        <v>640.9144</v>
      </c>
      <c r="D50" s="42">
        <f t="shared" si="19"/>
        <v>123.21120000000001</v>
      </c>
      <c r="E50" s="42">
        <f t="shared" si="19"/>
        <v>617.69399999999996</v>
      </c>
      <c r="F50" s="42">
        <f t="shared" si="19"/>
        <v>622.00599999999997</v>
      </c>
      <c r="G50" s="42">
        <f t="shared" si="19"/>
        <v>636.02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44.133529700540009</v>
      </c>
      <c r="C51" s="47">
        <f t="shared" si="21"/>
        <v>44.133943628041429</v>
      </c>
      <c r="D51" s="47">
        <f t="shared" si="21"/>
        <v>44.110275689223059</v>
      </c>
      <c r="E51" s="47">
        <f t="shared" si="21"/>
        <v>43.97905759162304</v>
      </c>
      <c r="F51" s="47">
        <f t="shared" si="21"/>
        <v>44.020797227036397</v>
      </c>
      <c r="G51" s="47">
        <f t="shared" si="21"/>
        <v>44.019370460048435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143.47826086956525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139.61038961038963</v>
      </c>
      <c r="P51" s="47">
        <f t="shared" si="22"/>
        <v>137.87375415282395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8.1999999999999993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8.1999999999999993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8.1</v>
      </c>
      <c r="N60" s="22">
        <v>8.4</v>
      </c>
      <c r="O60" s="79">
        <v>8.6</v>
      </c>
      <c r="P60" s="79">
        <v>2</v>
      </c>
      <c r="Q60" s="79">
        <v>8.1</v>
      </c>
      <c r="R60" s="79">
        <v>8</v>
      </c>
      <c r="S60" s="221">
        <v>8.1</v>
      </c>
      <c r="T60" s="101">
        <f t="shared" si="23"/>
        <v>129.29999999999998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8.3000000000000007</v>
      </c>
      <c r="H61" s="22">
        <v>8.6</v>
      </c>
      <c r="I61" s="79">
        <v>8.5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8.1</v>
      </c>
      <c r="R61" s="79">
        <v>8.1</v>
      </c>
      <c r="S61" s="221">
        <v>8.1</v>
      </c>
      <c r="T61" s="101">
        <f t="shared" si="23"/>
        <v>129.79999999999998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8.1</v>
      </c>
      <c r="M62" s="221">
        <v>8.1</v>
      </c>
      <c r="N62" s="22">
        <v>8.5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130.19999999999999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2.1</v>
      </c>
      <c r="Q63" s="79">
        <v>8.1</v>
      </c>
      <c r="R63" s="79">
        <v>8.1</v>
      </c>
      <c r="S63" s="221">
        <v>8.1</v>
      </c>
      <c r="T63" s="101">
        <f t="shared" si="23"/>
        <v>130.49999999999997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2.1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130.89999999999998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</v>
      </c>
      <c r="N65" s="26">
        <f t="shared" si="24"/>
        <v>59.2</v>
      </c>
      <c r="O65" s="27">
        <f t="shared" si="24"/>
        <v>60.2</v>
      </c>
      <c r="P65" s="27">
        <f t="shared" si="24"/>
        <v>14.799999999999999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911.29999999999984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140.28633004926107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15</v>
      </c>
      <c r="Q67" s="65">
        <v>58</v>
      </c>
      <c r="R67" s="65">
        <v>58</v>
      </c>
      <c r="S67" s="223">
        <v>59</v>
      </c>
      <c r="T67" s="112">
        <f>SUM(B67:S67)</f>
        <v>928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8.2840000000000007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8.0868000000000002</v>
      </c>
      <c r="M68" s="39">
        <f t="shared" si="25"/>
        <v>8.1174999999999997</v>
      </c>
      <c r="N68" s="37">
        <f t="shared" si="25"/>
        <v>8.484</v>
      </c>
      <c r="O68" s="38">
        <f t="shared" si="25"/>
        <v>8.6013999999999999</v>
      </c>
      <c r="P68" s="38">
        <f t="shared" si="25"/>
        <v>2.0409999999999995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140.28633004926107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14.805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140.95238095238096</v>
      </c>
      <c r="O70" s="47">
        <f t="shared" si="27"/>
        <v>140.98360655737704</v>
      </c>
      <c r="P70" s="47">
        <f t="shared" si="27"/>
        <v>140.95238095238093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A03F-AD97-4B11-8FB4-EFB468F916BF}">
  <dimension ref="A1:AQ239"/>
  <sheetViews>
    <sheetView view="pageBreakPreview" topLeftCell="A34" zoomScale="30" zoomScaleNormal="30" zoomScaleSheetLayoutView="30" workbookViewId="0">
      <selection activeCell="B47" sqref="B47:G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1"/>
      <c r="Y3" s="2"/>
      <c r="Z3" s="2"/>
      <c r="AA3" s="2"/>
      <c r="AB3" s="2"/>
      <c r="AC3" s="2"/>
      <c r="AD3" s="4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1" t="s">
        <v>1</v>
      </c>
      <c r="B9" s="481"/>
      <c r="C9" s="48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1"/>
      <c r="B10" s="481"/>
      <c r="C10" s="4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1" t="s">
        <v>4</v>
      </c>
      <c r="B11" s="481"/>
      <c r="C11" s="481"/>
      <c r="D11" s="1"/>
      <c r="E11" s="479">
        <v>2</v>
      </c>
      <c r="F11" s="1"/>
      <c r="G11" s="1"/>
      <c r="H11" s="1"/>
      <c r="I11" s="1"/>
      <c r="J11" s="1"/>
      <c r="K11" s="533" t="s">
        <v>163</v>
      </c>
      <c r="L11" s="533"/>
      <c r="M11" s="480"/>
      <c r="N11" s="4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1"/>
      <c r="B12" s="481"/>
      <c r="C12" s="481"/>
      <c r="D12" s="1"/>
      <c r="E12" s="5"/>
      <c r="F12" s="1"/>
      <c r="G12" s="1"/>
      <c r="H12" s="1"/>
      <c r="I12" s="1"/>
      <c r="J12" s="1"/>
      <c r="K12" s="480"/>
      <c r="L12" s="480"/>
      <c r="M12" s="480"/>
      <c r="N12" s="4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1"/>
      <c r="B13" s="481"/>
      <c r="C13" s="481"/>
      <c r="D13" s="481"/>
      <c r="E13" s="481"/>
      <c r="F13" s="481"/>
      <c r="G13" s="481"/>
      <c r="H13" s="481"/>
      <c r="I13" s="481"/>
      <c r="J13" s="481"/>
      <c r="K13" s="481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1"/>
      <c r="X13" s="1"/>
      <c r="Y13" s="1"/>
    </row>
    <row r="14" spans="1:30" s="3" customFormat="1" ht="27" thickBot="1" x14ac:dyDescent="0.3">
      <c r="A14" s="4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109.5</v>
      </c>
      <c r="C18" s="23">
        <v>108.7</v>
      </c>
      <c r="D18" s="23">
        <v>26.1</v>
      </c>
      <c r="E18" s="23">
        <v>111.1</v>
      </c>
      <c r="F18" s="122">
        <v>110.2</v>
      </c>
      <c r="G18" s="122">
        <v>109.7</v>
      </c>
      <c r="H18" s="22">
        <v>111.1</v>
      </c>
      <c r="I18" s="23">
        <v>111.8</v>
      </c>
      <c r="J18" s="23">
        <v>26</v>
      </c>
      <c r="K18" s="23">
        <v>112.2</v>
      </c>
      <c r="L18" s="23">
        <v>112.5</v>
      </c>
      <c r="M18" s="24">
        <v>112</v>
      </c>
      <c r="N18" s="79">
        <v>111.3</v>
      </c>
      <c r="O18" s="23">
        <v>113.7</v>
      </c>
      <c r="P18" s="23">
        <v>27.7</v>
      </c>
      <c r="Q18" s="23">
        <v>111.6</v>
      </c>
      <c r="R18" s="23">
        <v>110.7</v>
      </c>
      <c r="S18" s="24">
        <v>111.9</v>
      </c>
      <c r="T18" s="25">
        <f t="shared" ref="T18:T25" si="0">SUM(B18:S18)</f>
        <v>1747.8000000000002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109.5</v>
      </c>
      <c r="C19" s="23">
        <v>108.7</v>
      </c>
      <c r="D19" s="23">
        <v>26.1</v>
      </c>
      <c r="E19" s="23">
        <v>111.1</v>
      </c>
      <c r="F19" s="122">
        <v>110.2</v>
      </c>
      <c r="G19" s="122">
        <v>109.7</v>
      </c>
      <c r="H19" s="22">
        <v>111.1</v>
      </c>
      <c r="I19" s="23">
        <v>111.8</v>
      </c>
      <c r="J19" s="23">
        <v>26</v>
      </c>
      <c r="K19" s="23">
        <v>112.2</v>
      </c>
      <c r="L19" s="23">
        <v>112.5</v>
      </c>
      <c r="M19" s="24">
        <v>112</v>
      </c>
      <c r="N19" s="79">
        <v>111.3</v>
      </c>
      <c r="O19" s="23">
        <v>113.7</v>
      </c>
      <c r="P19" s="23">
        <v>27.7</v>
      </c>
      <c r="Q19" s="23">
        <v>111.6</v>
      </c>
      <c r="R19" s="23">
        <v>110.7</v>
      </c>
      <c r="S19" s="24">
        <v>111.9</v>
      </c>
      <c r="T19" s="25">
        <f t="shared" si="0"/>
        <v>1747.8000000000002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108.5</v>
      </c>
      <c r="D20" s="23">
        <v>25.9</v>
      </c>
      <c r="E20" s="23">
        <v>110.9</v>
      </c>
      <c r="F20" s="122">
        <v>109.5</v>
      </c>
      <c r="G20" s="122">
        <v>109.3</v>
      </c>
      <c r="H20" s="22">
        <v>110.4</v>
      </c>
      <c r="I20" s="23">
        <v>111.6</v>
      </c>
      <c r="J20" s="23">
        <v>25.7</v>
      </c>
      <c r="K20" s="23">
        <v>111.9</v>
      </c>
      <c r="L20" s="23">
        <v>112</v>
      </c>
      <c r="M20" s="24">
        <v>112</v>
      </c>
      <c r="N20" s="79">
        <v>111</v>
      </c>
      <c r="O20" s="23">
        <v>113.4</v>
      </c>
      <c r="P20" s="23">
        <v>26.9</v>
      </c>
      <c r="Q20" s="23">
        <v>110.9</v>
      </c>
      <c r="R20" s="23">
        <v>110.8</v>
      </c>
      <c r="S20" s="24">
        <v>111.6</v>
      </c>
      <c r="T20" s="25">
        <f t="shared" si="0"/>
        <v>1741.9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108.5</v>
      </c>
      <c r="D21" s="23">
        <v>25.9</v>
      </c>
      <c r="E21" s="23">
        <v>110.9</v>
      </c>
      <c r="F21" s="122">
        <v>109.5</v>
      </c>
      <c r="G21" s="122">
        <v>109.3</v>
      </c>
      <c r="H21" s="22">
        <v>110.4</v>
      </c>
      <c r="I21" s="23">
        <v>111.6</v>
      </c>
      <c r="J21" s="23">
        <v>25.7</v>
      </c>
      <c r="K21" s="23">
        <v>111.9</v>
      </c>
      <c r="L21" s="23">
        <v>112</v>
      </c>
      <c r="M21" s="24">
        <v>112</v>
      </c>
      <c r="N21" s="79">
        <v>111</v>
      </c>
      <c r="O21" s="23">
        <v>113.4</v>
      </c>
      <c r="P21" s="23">
        <v>26.9</v>
      </c>
      <c r="Q21" s="23">
        <v>110.9</v>
      </c>
      <c r="R21" s="23">
        <v>110.8</v>
      </c>
      <c r="S21" s="24">
        <v>111.6</v>
      </c>
      <c r="T21" s="25">
        <f t="shared" si="0"/>
        <v>1741.9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108.5</v>
      </c>
      <c r="D22" s="23">
        <v>25.9</v>
      </c>
      <c r="E22" s="23">
        <v>110.9</v>
      </c>
      <c r="F22" s="122">
        <v>109.5</v>
      </c>
      <c r="G22" s="122">
        <v>109.3</v>
      </c>
      <c r="H22" s="22">
        <v>110.4</v>
      </c>
      <c r="I22" s="23">
        <v>111.6</v>
      </c>
      <c r="J22" s="23">
        <v>25.7</v>
      </c>
      <c r="K22" s="23">
        <v>111.9</v>
      </c>
      <c r="L22" s="23">
        <v>112</v>
      </c>
      <c r="M22" s="24">
        <v>112</v>
      </c>
      <c r="N22" s="79">
        <v>111</v>
      </c>
      <c r="O22" s="23">
        <v>113.4</v>
      </c>
      <c r="P22" s="23">
        <v>26.9</v>
      </c>
      <c r="Q22" s="23">
        <v>110.9</v>
      </c>
      <c r="R22" s="23">
        <v>110.8</v>
      </c>
      <c r="S22" s="24">
        <v>111.6</v>
      </c>
      <c r="T22" s="25">
        <f t="shared" si="0"/>
        <v>1741.9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108.5</v>
      </c>
      <c r="D23" s="23">
        <v>25.9</v>
      </c>
      <c r="E23" s="23">
        <v>110.9</v>
      </c>
      <c r="F23" s="122">
        <v>109.5</v>
      </c>
      <c r="G23" s="122">
        <v>109.3</v>
      </c>
      <c r="H23" s="22">
        <v>110.4</v>
      </c>
      <c r="I23" s="23">
        <v>111.6</v>
      </c>
      <c r="J23" s="23">
        <v>25.7</v>
      </c>
      <c r="K23" s="23">
        <v>111.9</v>
      </c>
      <c r="L23" s="23">
        <v>112</v>
      </c>
      <c r="M23" s="24">
        <v>112</v>
      </c>
      <c r="N23" s="79">
        <v>111</v>
      </c>
      <c r="O23" s="23">
        <v>113.4</v>
      </c>
      <c r="P23" s="23">
        <v>26.9</v>
      </c>
      <c r="Q23" s="23">
        <v>110.9</v>
      </c>
      <c r="R23" s="23">
        <v>110.8</v>
      </c>
      <c r="S23" s="24">
        <v>111.6</v>
      </c>
      <c r="T23" s="25">
        <f t="shared" si="0"/>
        <v>1741.9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108.5</v>
      </c>
      <c r="D24" s="23">
        <v>25.9</v>
      </c>
      <c r="E24" s="23">
        <v>110.9</v>
      </c>
      <c r="F24" s="122">
        <v>109.5</v>
      </c>
      <c r="G24" s="122">
        <v>109.3</v>
      </c>
      <c r="H24" s="22">
        <v>110.4</v>
      </c>
      <c r="I24" s="23">
        <v>111.6</v>
      </c>
      <c r="J24" s="23">
        <v>25.7</v>
      </c>
      <c r="K24" s="23">
        <v>111.9</v>
      </c>
      <c r="L24" s="23">
        <v>112</v>
      </c>
      <c r="M24" s="24">
        <v>112</v>
      </c>
      <c r="N24" s="79">
        <v>111</v>
      </c>
      <c r="O24" s="23">
        <v>113.4</v>
      </c>
      <c r="P24" s="23">
        <v>26.9</v>
      </c>
      <c r="Q24" s="23">
        <v>110.9</v>
      </c>
      <c r="R24" s="23">
        <v>110.8</v>
      </c>
      <c r="S24" s="24">
        <v>111.6</v>
      </c>
      <c r="T24" s="25">
        <f t="shared" si="0"/>
        <v>1741.9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767.00000000000011</v>
      </c>
      <c r="C25" s="27">
        <f t="shared" si="1"/>
        <v>759.9</v>
      </c>
      <c r="D25" s="27">
        <f t="shared" si="1"/>
        <v>181.70000000000002</v>
      </c>
      <c r="E25" s="27">
        <f t="shared" si="1"/>
        <v>776.69999999999993</v>
      </c>
      <c r="F25" s="27">
        <f t="shared" si="1"/>
        <v>767.9</v>
      </c>
      <c r="G25" s="486">
        <f t="shared" si="1"/>
        <v>765.89999999999986</v>
      </c>
      <c r="H25" s="26">
        <f t="shared" si="1"/>
        <v>774.19999999999993</v>
      </c>
      <c r="I25" s="27">
        <f t="shared" si="1"/>
        <v>781.6</v>
      </c>
      <c r="J25" s="27">
        <f t="shared" si="1"/>
        <v>180.49999999999997</v>
      </c>
      <c r="K25" s="27">
        <f t="shared" si="1"/>
        <v>783.9</v>
      </c>
      <c r="L25" s="27">
        <f t="shared" si="1"/>
        <v>785</v>
      </c>
      <c r="M25" s="28">
        <f t="shared" si="1"/>
        <v>784</v>
      </c>
      <c r="N25" s="81">
        <f>SUM(N18:N24)</f>
        <v>777.6</v>
      </c>
      <c r="O25" s="27">
        <f t="shared" ref="O25:Q25" si="2">SUM(O18:O24)</f>
        <v>794.4</v>
      </c>
      <c r="P25" s="27">
        <f t="shared" si="2"/>
        <v>189.9</v>
      </c>
      <c r="Q25" s="27">
        <f t="shared" si="2"/>
        <v>777.69999999999993</v>
      </c>
      <c r="R25" s="27">
        <f>SUM(R18:R24)</f>
        <v>775.39999999999986</v>
      </c>
      <c r="S25" s="28">
        <f t="shared" ref="S25" si="3">SUM(S18:S24)</f>
        <v>781.80000000000007</v>
      </c>
      <c r="T25" s="25">
        <f t="shared" si="0"/>
        <v>12205.099999999999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149.90849576869695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724</v>
      </c>
      <c r="D27" s="34">
        <v>173</v>
      </c>
      <c r="E27" s="34">
        <v>740</v>
      </c>
      <c r="F27" s="34">
        <v>732</v>
      </c>
      <c r="G27" s="488">
        <v>730</v>
      </c>
      <c r="H27" s="33">
        <v>738</v>
      </c>
      <c r="I27" s="34">
        <v>745</v>
      </c>
      <c r="J27" s="34">
        <v>172</v>
      </c>
      <c r="K27" s="34">
        <v>747</v>
      </c>
      <c r="L27" s="34">
        <v>748</v>
      </c>
      <c r="M27" s="35">
        <v>747</v>
      </c>
      <c r="N27" s="83">
        <v>741</v>
      </c>
      <c r="O27" s="34">
        <v>757</v>
      </c>
      <c r="P27" s="34">
        <v>181</v>
      </c>
      <c r="Q27" s="34">
        <v>741</v>
      </c>
      <c r="R27" s="34">
        <v>739</v>
      </c>
      <c r="S27" s="35">
        <v>745</v>
      </c>
      <c r="T27" s="36">
        <f>SUM(B27:S27)</f>
        <v>11631</v>
      </c>
      <c r="U27" s="2">
        <f>((T25*1000)/T27)/7</f>
        <v>149.90849576869692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109.60766000000001</v>
      </c>
      <c r="C28" s="84">
        <f t="shared" si="4"/>
        <v>108.45863999999999</v>
      </c>
      <c r="D28" s="84">
        <f t="shared" si="4"/>
        <v>25.865780000000001</v>
      </c>
      <c r="E28" s="84">
        <f t="shared" si="4"/>
        <v>110.85639999999998</v>
      </c>
      <c r="F28" s="84">
        <f t="shared" si="4"/>
        <v>109.53751999999997</v>
      </c>
      <c r="G28" s="489">
        <f t="shared" si="4"/>
        <v>109.31779999999999</v>
      </c>
      <c r="H28" s="37">
        <f t="shared" si="4"/>
        <v>110.43668</v>
      </c>
      <c r="I28" s="84">
        <f t="shared" si="4"/>
        <v>111.62570000000002</v>
      </c>
      <c r="J28" s="84">
        <f t="shared" si="4"/>
        <v>25.695920000000001</v>
      </c>
      <c r="K28" s="84">
        <f t="shared" si="4"/>
        <v>111.88541999999998</v>
      </c>
      <c r="L28" s="84">
        <f t="shared" si="4"/>
        <v>111.97528</v>
      </c>
      <c r="M28" s="231">
        <f t="shared" si="4"/>
        <v>111.96541999999999</v>
      </c>
      <c r="N28" s="84">
        <f t="shared" si="4"/>
        <v>110.98626000000004</v>
      </c>
      <c r="O28" s="84">
        <f t="shared" si="4"/>
        <v>113.38401999999999</v>
      </c>
      <c r="P28" s="84">
        <f t="shared" si="4"/>
        <v>26.904660000000007</v>
      </c>
      <c r="Q28" s="84">
        <f t="shared" si="4"/>
        <v>110.86626000000001</v>
      </c>
      <c r="R28" s="84">
        <f t="shared" si="4"/>
        <v>110.80654</v>
      </c>
      <c r="S28" s="231">
        <f t="shared" si="4"/>
        <v>111.58570000000002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759.69320000000005</v>
      </c>
      <c r="D29" s="42">
        <f t="shared" si="5"/>
        <v>181.52889999999999</v>
      </c>
      <c r="E29" s="42">
        <f>((E27*E26)*7)/1000</f>
        <v>776.48199999999997</v>
      </c>
      <c r="F29" s="42">
        <f>((F27*F26)*7)/1000</f>
        <v>768.08759999999995</v>
      </c>
      <c r="G29" s="490">
        <f>((G27*G26)*7)/1000</f>
        <v>765.98900000000003</v>
      </c>
      <c r="H29" s="41">
        <f t="shared" ref="H29" si="6">((H27*H26)*7)/1000</f>
        <v>774.38340000000005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783.82709999999997</v>
      </c>
      <c r="L29" s="42">
        <f t="shared" si="7"/>
        <v>784.87639999999999</v>
      </c>
      <c r="M29" s="87">
        <f t="shared" si="7"/>
        <v>783.82709999999997</v>
      </c>
      <c r="N29" s="85">
        <f>((N27*N26)*7)/1000</f>
        <v>777.5313000000001</v>
      </c>
      <c r="O29" s="42">
        <f>((O27*O26)*7)/1000</f>
        <v>794.32010000000002</v>
      </c>
      <c r="P29" s="42">
        <f t="shared" ref="P29:S29" si="8">((P27*P26)*7)/1000</f>
        <v>189.92330000000001</v>
      </c>
      <c r="Q29" s="42">
        <f t="shared" si="8"/>
        <v>777.5313000000001</v>
      </c>
      <c r="R29" s="43">
        <f t="shared" si="8"/>
        <v>775.43270000000007</v>
      </c>
      <c r="S29" s="44">
        <f t="shared" si="8"/>
        <v>781.72850000000005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149.89251514559317</v>
      </c>
      <c r="C30" s="47">
        <f t="shared" si="9"/>
        <v>149.94080505130228</v>
      </c>
      <c r="D30" s="47">
        <f t="shared" si="9"/>
        <v>150.04128819157722</v>
      </c>
      <c r="E30" s="47">
        <f>+(E25/E27)/7*1000</f>
        <v>149.94208494208493</v>
      </c>
      <c r="F30" s="47">
        <f t="shared" ref="F30:H30" si="10">+(F25/F27)/7*1000</f>
        <v>149.86338797814207</v>
      </c>
      <c r="G30" s="491">
        <f t="shared" si="10"/>
        <v>149.88258317025438</v>
      </c>
      <c r="H30" s="46">
        <f t="shared" si="10"/>
        <v>149.86449864498644</v>
      </c>
      <c r="I30" s="47">
        <f>+(I25/I27)/7*1000</f>
        <v>149.87535953978906</v>
      </c>
      <c r="J30" s="47">
        <f t="shared" ref="J30:M30" si="11">+(J25/J27)/7*1000</f>
        <v>149.91694352159465</v>
      </c>
      <c r="K30" s="47">
        <f t="shared" si="11"/>
        <v>149.91394148020652</v>
      </c>
      <c r="L30" s="47">
        <f t="shared" si="11"/>
        <v>149.92360580595877</v>
      </c>
      <c r="M30" s="48">
        <f t="shared" si="11"/>
        <v>149.93306559571622</v>
      </c>
      <c r="N30" s="86">
        <f>+(N25/N27)/7*1000</f>
        <v>149.91324465008677</v>
      </c>
      <c r="O30" s="47">
        <f t="shared" ref="O30:S30" si="12">+(O25/O27)/7*1000</f>
        <v>149.91507831666354</v>
      </c>
      <c r="P30" s="47">
        <f t="shared" si="12"/>
        <v>149.88161010260458</v>
      </c>
      <c r="Q30" s="47">
        <f t="shared" si="12"/>
        <v>149.93252361673413</v>
      </c>
      <c r="R30" s="47">
        <f t="shared" si="12"/>
        <v>149.8936787164121</v>
      </c>
      <c r="S30" s="48">
        <f t="shared" si="12"/>
        <v>149.9137104506232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89.4</v>
      </c>
      <c r="C39" s="79">
        <v>91.2</v>
      </c>
      <c r="D39" s="79">
        <v>16.600000000000001</v>
      </c>
      <c r="E39" s="79">
        <v>87.5</v>
      </c>
      <c r="F39" s="79">
        <v>88</v>
      </c>
      <c r="G39" s="79">
        <v>89.4</v>
      </c>
      <c r="H39" s="79"/>
      <c r="I39" s="101">
        <f t="shared" ref="I39:I46" si="13">SUM(B39:H39)</f>
        <v>462.1</v>
      </c>
      <c r="J39" s="138"/>
      <c r="K39" s="91" t="s">
        <v>12</v>
      </c>
      <c r="L39" s="79">
        <v>6.7</v>
      </c>
      <c r="M39" s="79">
        <v>6.3</v>
      </c>
      <c r="N39" s="79">
        <v>1.4</v>
      </c>
      <c r="O39" s="79">
        <v>6.1</v>
      </c>
      <c r="P39" s="79">
        <v>6</v>
      </c>
      <c r="Q39" s="79">
        <v>6.3</v>
      </c>
      <c r="R39" s="101">
        <f t="shared" ref="R39:R46" si="14">SUM(L39:Q39)</f>
        <v>32.799999999999997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89.4</v>
      </c>
      <c r="C40" s="79">
        <v>91.2</v>
      </c>
      <c r="D40" s="79">
        <v>16.600000000000001</v>
      </c>
      <c r="E40" s="79">
        <v>87.5</v>
      </c>
      <c r="F40" s="79">
        <v>88</v>
      </c>
      <c r="G40" s="79">
        <v>89.4</v>
      </c>
      <c r="H40" s="79"/>
      <c r="I40" s="101">
        <f t="shared" si="13"/>
        <v>462.1</v>
      </c>
      <c r="J40" s="2"/>
      <c r="K40" s="92" t="s">
        <v>13</v>
      </c>
      <c r="L40" s="79">
        <v>6.7</v>
      </c>
      <c r="M40" s="79">
        <v>6.3</v>
      </c>
      <c r="N40" s="79">
        <v>1.4</v>
      </c>
      <c r="O40" s="79">
        <v>6.1</v>
      </c>
      <c r="P40" s="79">
        <v>6</v>
      </c>
      <c r="Q40" s="79">
        <v>6.3</v>
      </c>
      <c r="R40" s="101">
        <f t="shared" si="14"/>
        <v>32.799999999999997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6.1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6.2</v>
      </c>
      <c r="P43" s="79">
        <v>5.9</v>
      </c>
      <c r="Q43" s="79">
        <v>6.3</v>
      </c>
      <c r="R43" s="101">
        <f t="shared" si="14"/>
        <v>32.699999999999996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1.4</v>
      </c>
      <c r="O44" s="79">
        <v>6.2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1.4</v>
      </c>
      <c r="O45" s="79">
        <v>6.2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178.8</v>
      </c>
      <c r="C46" s="27">
        <f t="shared" si="15"/>
        <v>182.4</v>
      </c>
      <c r="D46" s="27">
        <f t="shared" si="15"/>
        <v>33.200000000000003</v>
      </c>
      <c r="E46" s="27">
        <f t="shared" si="15"/>
        <v>175</v>
      </c>
      <c r="F46" s="27">
        <f t="shared" si="15"/>
        <v>176</v>
      </c>
      <c r="G46" s="27">
        <f t="shared" si="15"/>
        <v>178.8</v>
      </c>
      <c r="H46" s="27">
        <f t="shared" si="15"/>
        <v>0</v>
      </c>
      <c r="I46" s="101">
        <f t="shared" si="13"/>
        <v>924.2</v>
      </c>
      <c r="K46" s="77" t="s">
        <v>10</v>
      </c>
      <c r="L46" s="81">
        <f t="shared" ref="L46:Q46" si="16">SUM(L39:L45)</f>
        <v>46.2</v>
      </c>
      <c r="M46" s="27">
        <f t="shared" si="16"/>
        <v>43.9</v>
      </c>
      <c r="N46" s="27">
        <f t="shared" si="16"/>
        <v>9.8000000000000007</v>
      </c>
      <c r="O46" s="27">
        <f t="shared" si="16"/>
        <v>43</v>
      </c>
      <c r="P46" s="27">
        <f t="shared" si="16"/>
        <v>41.499999999999993</v>
      </c>
      <c r="Q46" s="27">
        <f t="shared" si="16"/>
        <v>44</v>
      </c>
      <c r="R46" s="101">
        <f t="shared" si="14"/>
        <v>228.39999999999998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154.1</v>
      </c>
      <c r="C47" s="30">
        <v>154.1</v>
      </c>
      <c r="D47" s="30">
        <v>154.1</v>
      </c>
      <c r="E47" s="30">
        <v>153.30000000000001</v>
      </c>
      <c r="F47" s="30">
        <v>153.30000000000001</v>
      </c>
      <c r="G47" s="30">
        <v>153.30000000000001</v>
      </c>
      <c r="H47" s="30"/>
      <c r="I47" s="102">
        <f>+((I46/I48)/7)*1000</f>
        <v>43.892477203647417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139.43833943833943</v>
      </c>
      <c r="S47" s="63"/>
      <c r="T47" s="63"/>
    </row>
    <row r="48" spans="1:30" ht="33.75" customHeight="1" x14ac:dyDescent="0.25">
      <c r="A48" s="94" t="s">
        <v>20</v>
      </c>
      <c r="B48" s="83">
        <v>580</v>
      </c>
      <c r="C48" s="83">
        <v>592</v>
      </c>
      <c r="D48" s="83">
        <v>108</v>
      </c>
      <c r="E48" s="83">
        <v>571</v>
      </c>
      <c r="F48" s="83">
        <v>574</v>
      </c>
      <c r="G48" s="83">
        <v>583</v>
      </c>
      <c r="H48" s="34"/>
      <c r="I48" s="103">
        <f>SUM(B48:H48)</f>
        <v>3008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89.378</v>
      </c>
      <c r="C49" s="38">
        <f t="shared" si="17"/>
        <v>91.227200000000011</v>
      </c>
      <c r="D49" s="38">
        <f t="shared" si="17"/>
        <v>16.642799999999998</v>
      </c>
      <c r="E49" s="38">
        <f t="shared" si="17"/>
        <v>87.534300000000002</v>
      </c>
      <c r="F49" s="38">
        <f t="shared" si="17"/>
        <v>87.994200000000021</v>
      </c>
      <c r="G49" s="38">
        <f t="shared" si="17"/>
        <v>89.373900000000006</v>
      </c>
      <c r="H49" s="38">
        <f t="shared" si="17"/>
        <v>0</v>
      </c>
      <c r="I49" s="104">
        <f>((I46*1000)/I48)/7</f>
        <v>43.89247720364741</v>
      </c>
      <c r="K49" s="95" t="s">
        <v>21</v>
      </c>
      <c r="L49" s="84">
        <f t="shared" ref="L49:Q49" si="18">((L48*L47)*7/1000-L39-L40)/5</f>
        <v>6.561399999999999</v>
      </c>
      <c r="M49" s="38">
        <f t="shared" si="18"/>
        <v>6.2685000000000013</v>
      </c>
      <c r="N49" s="38">
        <f t="shared" si="18"/>
        <v>1.407</v>
      </c>
      <c r="O49" s="38">
        <f t="shared" si="18"/>
        <v>6.1532</v>
      </c>
      <c r="P49" s="38">
        <f t="shared" si="18"/>
        <v>5.9075999999999995</v>
      </c>
      <c r="Q49" s="38">
        <f t="shared" si="18"/>
        <v>6.2706000000000008</v>
      </c>
      <c r="R49" s="113">
        <f>((R46*1000)/R48)/7</f>
        <v>139.43833943833943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625.64599999999996</v>
      </c>
      <c r="C50" s="42">
        <f t="shared" si="19"/>
        <v>638.59040000000005</v>
      </c>
      <c r="D50" s="42">
        <f t="shared" si="19"/>
        <v>116.49959999999999</v>
      </c>
      <c r="E50" s="42">
        <f t="shared" si="19"/>
        <v>612.74009999999998</v>
      </c>
      <c r="F50" s="42">
        <f t="shared" si="19"/>
        <v>615.95940000000019</v>
      </c>
      <c r="G50" s="42">
        <f t="shared" si="19"/>
        <v>625.6173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44.039408866995075</v>
      </c>
      <c r="C51" s="47">
        <f t="shared" si="21"/>
        <v>44.015444015444018</v>
      </c>
      <c r="D51" s="47">
        <f t="shared" si="21"/>
        <v>43.915343915343911</v>
      </c>
      <c r="E51" s="47">
        <f t="shared" si="21"/>
        <v>43.782837127845887</v>
      </c>
      <c r="F51" s="47">
        <f t="shared" si="21"/>
        <v>43.802887008461916</v>
      </c>
      <c r="G51" s="47">
        <f t="shared" si="21"/>
        <v>43.812790982602309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</v>
      </c>
      <c r="P51" s="47">
        <f t="shared" si="22"/>
        <v>137.87375415282392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2.1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130.89999999999998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2.1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130.89999999999998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8.6</v>
      </c>
      <c r="P60" s="79">
        <v>1.9</v>
      </c>
      <c r="Q60" s="79">
        <v>8</v>
      </c>
      <c r="R60" s="79">
        <v>8</v>
      </c>
      <c r="S60" s="221">
        <v>8</v>
      </c>
      <c r="T60" s="101">
        <f t="shared" si="23"/>
        <v>128.9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1.9</v>
      </c>
      <c r="Q62" s="79">
        <v>8.1</v>
      </c>
      <c r="R62" s="79">
        <v>8.1</v>
      </c>
      <c r="S62" s="221">
        <v>8.1</v>
      </c>
      <c r="T62" s="101">
        <f t="shared" si="23"/>
        <v>129.79999999999998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8.1999999999999993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1.9</v>
      </c>
      <c r="Q63" s="79">
        <v>8.1</v>
      </c>
      <c r="R63" s="79">
        <v>8.1</v>
      </c>
      <c r="S63" s="221">
        <v>8.1</v>
      </c>
      <c r="T63" s="101">
        <f t="shared" si="23"/>
        <v>130.1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57.600000000000009</v>
      </c>
      <c r="F65" s="27">
        <f t="shared" si="24"/>
        <v>57.600000000000009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56.800000000000004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56.800000000000004</v>
      </c>
      <c r="R65" s="27">
        <f t="shared" si="24"/>
        <v>56.6</v>
      </c>
      <c r="S65" s="28">
        <f t="shared" si="24"/>
        <v>56.800000000000004</v>
      </c>
      <c r="T65" s="101">
        <f t="shared" si="23"/>
        <v>910.3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140.28355678841115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8.2104000000000017</v>
      </c>
      <c r="F68" s="38">
        <f t="shared" si="25"/>
        <v>8.2104000000000017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8.0467999999999993</v>
      </c>
      <c r="M68" s="39">
        <f t="shared" si="25"/>
        <v>8.0775000000000006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1.9236</v>
      </c>
      <c r="Q68" s="38">
        <f t="shared" si="25"/>
        <v>8.0879999999999992</v>
      </c>
      <c r="R68" s="38">
        <f t="shared" si="25"/>
        <v>8.0873999999999988</v>
      </c>
      <c r="S68" s="39">
        <f t="shared" si="25"/>
        <v>8.0775000000000006</v>
      </c>
      <c r="T68" s="116">
        <f>((T65*1000)/T67)/7</f>
        <v>140.28355678841118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141.87192118226602</v>
      </c>
      <c r="F70" s="47">
        <f t="shared" si="27"/>
        <v>141.87192118226602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137.53026634382567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139.90147783251234</v>
      </c>
      <c r="R70" s="47">
        <f t="shared" si="27"/>
        <v>139.40886699507391</v>
      </c>
      <c r="S70" s="48">
        <f>+(S65/S67)/7*1000</f>
        <v>137.53026634382567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3175-B1C1-4A48-B475-D3A71A31CE0F}">
  <dimension ref="A1:AQ239"/>
  <sheetViews>
    <sheetView view="pageBreakPreview" topLeftCell="A40" zoomScale="30" zoomScaleNormal="30" zoomScaleSheetLayoutView="30" workbookViewId="0">
      <selection activeCell="U50" sqref="U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  <c r="W3" s="482"/>
      <c r="X3" s="482"/>
      <c r="Y3" s="2"/>
      <c r="Z3" s="2"/>
      <c r="AA3" s="2"/>
      <c r="AB3" s="2"/>
      <c r="AC3" s="2"/>
      <c r="AD3" s="4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2" t="s">
        <v>1</v>
      </c>
      <c r="B9" s="482"/>
      <c r="C9" s="48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2"/>
      <c r="B10" s="482"/>
      <c r="C10" s="4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2" t="s">
        <v>4</v>
      </c>
      <c r="B11" s="482"/>
      <c r="C11" s="482"/>
      <c r="D11" s="1"/>
      <c r="E11" s="483">
        <v>2</v>
      </c>
      <c r="F11" s="1"/>
      <c r="G11" s="1"/>
      <c r="H11" s="1"/>
      <c r="I11" s="1"/>
      <c r="J11" s="1"/>
      <c r="K11" s="533" t="s">
        <v>164</v>
      </c>
      <c r="L11" s="533"/>
      <c r="M11" s="484"/>
      <c r="N11" s="4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2"/>
      <c r="B12" s="482"/>
      <c r="C12" s="482"/>
      <c r="D12" s="1"/>
      <c r="E12" s="5"/>
      <c r="F12" s="1"/>
      <c r="G12" s="1"/>
      <c r="H12" s="1"/>
      <c r="I12" s="1"/>
      <c r="J12" s="1"/>
      <c r="K12" s="484"/>
      <c r="L12" s="484"/>
      <c r="M12" s="484"/>
      <c r="N12" s="4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2"/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4"/>
      <c r="M13" s="484"/>
      <c r="N13" s="484"/>
      <c r="O13" s="484"/>
      <c r="P13" s="484"/>
      <c r="Q13" s="484"/>
      <c r="R13" s="484"/>
      <c r="S13" s="484"/>
      <c r="T13" s="484"/>
      <c r="U13" s="484"/>
      <c r="V13" s="484"/>
      <c r="W13" s="1"/>
      <c r="X13" s="1"/>
      <c r="Y13" s="1"/>
    </row>
    <row r="14" spans="1:30" s="3" customFormat="1" ht="27" thickBot="1" x14ac:dyDescent="0.3">
      <c r="A14" s="4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108.5</v>
      </c>
      <c r="D18" s="23">
        <v>25.9</v>
      </c>
      <c r="E18" s="23">
        <v>110.9</v>
      </c>
      <c r="F18" s="122">
        <v>109.5</v>
      </c>
      <c r="G18" s="122">
        <v>109.3</v>
      </c>
      <c r="H18" s="22">
        <v>110.4</v>
      </c>
      <c r="I18" s="23">
        <v>111.6</v>
      </c>
      <c r="J18" s="23">
        <v>25.7</v>
      </c>
      <c r="K18" s="23">
        <v>111.9</v>
      </c>
      <c r="L18" s="23">
        <v>112</v>
      </c>
      <c r="M18" s="24">
        <v>112</v>
      </c>
      <c r="N18" s="79">
        <v>111</v>
      </c>
      <c r="O18" s="23">
        <v>113.4</v>
      </c>
      <c r="P18" s="23">
        <v>26.9</v>
      </c>
      <c r="Q18" s="23">
        <v>110.9</v>
      </c>
      <c r="R18" s="23">
        <v>110.8</v>
      </c>
      <c r="S18" s="24">
        <v>111.6</v>
      </c>
      <c r="T18" s="25">
        <f t="shared" ref="T18:T25" si="0">SUM(B18:S18)</f>
        <v>1741.9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108.5</v>
      </c>
      <c r="D19" s="23">
        <v>25.9</v>
      </c>
      <c r="E19" s="23">
        <v>110.9</v>
      </c>
      <c r="F19" s="122">
        <v>109.5</v>
      </c>
      <c r="G19" s="122">
        <v>109.3</v>
      </c>
      <c r="H19" s="22">
        <v>110.4</v>
      </c>
      <c r="I19" s="23">
        <v>111.6</v>
      </c>
      <c r="J19" s="23">
        <v>25.7</v>
      </c>
      <c r="K19" s="23">
        <v>111.9</v>
      </c>
      <c r="L19" s="23">
        <v>112</v>
      </c>
      <c r="M19" s="24">
        <v>112</v>
      </c>
      <c r="N19" s="79">
        <v>111</v>
      </c>
      <c r="O19" s="23">
        <v>113.4</v>
      </c>
      <c r="P19" s="23">
        <v>26.9</v>
      </c>
      <c r="Q19" s="23">
        <v>110.9</v>
      </c>
      <c r="R19" s="23">
        <v>110.8</v>
      </c>
      <c r="S19" s="24">
        <v>111.6</v>
      </c>
      <c r="T19" s="25">
        <f t="shared" si="0"/>
        <v>1741.9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108.3</v>
      </c>
      <c r="D20" s="23">
        <v>25.5</v>
      </c>
      <c r="E20" s="23">
        <v>110.7</v>
      </c>
      <c r="F20" s="122">
        <v>109.6</v>
      </c>
      <c r="G20" s="122">
        <v>109.5</v>
      </c>
      <c r="H20" s="22">
        <v>110.5</v>
      </c>
      <c r="I20" s="23">
        <v>111.7</v>
      </c>
      <c r="J20" s="23">
        <v>25.8</v>
      </c>
      <c r="K20" s="23">
        <v>111.8</v>
      </c>
      <c r="L20" s="23">
        <v>112</v>
      </c>
      <c r="M20" s="24">
        <v>112</v>
      </c>
      <c r="N20" s="79">
        <v>110.9</v>
      </c>
      <c r="O20" s="23">
        <v>113.5</v>
      </c>
      <c r="P20" s="23">
        <v>26.8</v>
      </c>
      <c r="Q20" s="23">
        <v>111.1</v>
      </c>
      <c r="R20" s="23">
        <v>110.6</v>
      </c>
      <c r="S20" s="24">
        <v>111.5</v>
      </c>
      <c r="T20" s="25">
        <f t="shared" si="0"/>
        <v>1741.3999999999999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108.3</v>
      </c>
      <c r="D21" s="23">
        <v>25.5</v>
      </c>
      <c r="E21" s="23">
        <v>110.7</v>
      </c>
      <c r="F21" s="122">
        <v>109.6</v>
      </c>
      <c r="G21" s="122">
        <v>109.5</v>
      </c>
      <c r="H21" s="22">
        <v>110.5</v>
      </c>
      <c r="I21" s="23">
        <v>111.7</v>
      </c>
      <c r="J21" s="23">
        <v>25.8</v>
      </c>
      <c r="K21" s="23">
        <v>111.8</v>
      </c>
      <c r="L21" s="23">
        <v>112</v>
      </c>
      <c r="M21" s="24">
        <v>112</v>
      </c>
      <c r="N21" s="79">
        <v>110.9</v>
      </c>
      <c r="O21" s="23">
        <v>113.5</v>
      </c>
      <c r="P21" s="23">
        <v>26.8</v>
      </c>
      <c r="Q21" s="23">
        <v>111.1</v>
      </c>
      <c r="R21" s="23">
        <v>110.6</v>
      </c>
      <c r="S21" s="24">
        <v>111.5</v>
      </c>
      <c r="T21" s="25">
        <f t="shared" si="0"/>
        <v>1741.3999999999999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108.3</v>
      </c>
      <c r="D22" s="23">
        <v>25.5</v>
      </c>
      <c r="E22" s="23">
        <v>110.7</v>
      </c>
      <c r="F22" s="122">
        <v>109.6</v>
      </c>
      <c r="G22" s="122">
        <v>109.5</v>
      </c>
      <c r="H22" s="22">
        <v>110.5</v>
      </c>
      <c r="I22" s="23">
        <v>111.7</v>
      </c>
      <c r="J22" s="23">
        <v>25.8</v>
      </c>
      <c r="K22" s="23">
        <v>111.8</v>
      </c>
      <c r="L22" s="23">
        <v>112</v>
      </c>
      <c r="M22" s="24">
        <v>112</v>
      </c>
      <c r="N22" s="79">
        <v>110.9</v>
      </c>
      <c r="O22" s="23">
        <v>113.5</v>
      </c>
      <c r="P22" s="23">
        <v>26.8</v>
      </c>
      <c r="Q22" s="23">
        <v>111.1</v>
      </c>
      <c r="R22" s="23">
        <v>110.6</v>
      </c>
      <c r="S22" s="24">
        <v>111.5</v>
      </c>
      <c r="T22" s="25">
        <f t="shared" si="0"/>
        <v>1741.3999999999999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108.3</v>
      </c>
      <c r="D23" s="23">
        <v>25.5</v>
      </c>
      <c r="E23" s="23">
        <v>110.7</v>
      </c>
      <c r="F23" s="122">
        <v>109.6</v>
      </c>
      <c r="G23" s="122">
        <v>109.5</v>
      </c>
      <c r="H23" s="22">
        <v>110.5</v>
      </c>
      <c r="I23" s="23">
        <v>111.7</v>
      </c>
      <c r="J23" s="23">
        <v>25.8</v>
      </c>
      <c r="K23" s="23">
        <v>111.8</v>
      </c>
      <c r="L23" s="23">
        <v>112</v>
      </c>
      <c r="M23" s="24">
        <v>112</v>
      </c>
      <c r="N23" s="79">
        <v>110.9</v>
      </c>
      <c r="O23" s="23">
        <v>113.5</v>
      </c>
      <c r="P23" s="23">
        <v>26.8</v>
      </c>
      <c r="Q23" s="23">
        <v>111.1</v>
      </c>
      <c r="R23" s="23">
        <v>110.6</v>
      </c>
      <c r="S23" s="24">
        <v>111.5</v>
      </c>
      <c r="T23" s="25">
        <f t="shared" si="0"/>
        <v>1741.3999999999999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108.3</v>
      </c>
      <c r="D24" s="23">
        <v>25.5</v>
      </c>
      <c r="E24" s="23">
        <v>110.7</v>
      </c>
      <c r="F24" s="122">
        <v>109.6</v>
      </c>
      <c r="G24" s="122">
        <v>109.5</v>
      </c>
      <c r="H24" s="22">
        <v>110.5</v>
      </c>
      <c r="I24" s="23">
        <v>111.7</v>
      </c>
      <c r="J24" s="23">
        <v>25.8</v>
      </c>
      <c r="K24" s="23">
        <v>111.8</v>
      </c>
      <c r="L24" s="23">
        <v>112</v>
      </c>
      <c r="M24" s="24">
        <v>112</v>
      </c>
      <c r="N24" s="79">
        <v>110.9</v>
      </c>
      <c r="O24" s="23">
        <v>113.5</v>
      </c>
      <c r="P24" s="23">
        <v>26.8</v>
      </c>
      <c r="Q24" s="23">
        <v>111.1</v>
      </c>
      <c r="R24" s="23">
        <v>110.6</v>
      </c>
      <c r="S24" s="24">
        <v>111.5</v>
      </c>
      <c r="T24" s="25">
        <f t="shared" si="0"/>
        <v>1741.3999999999999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758.49999999999989</v>
      </c>
      <c r="D25" s="27">
        <f t="shared" si="1"/>
        <v>179.3</v>
      </c>
      <c r="E25" s="27">
        <f t="shared" si="1"/>
        <v>775.30000000000007</v>
      </c>
      <c r="F25" s="27">
        <f t="shared" si="1"/>
        <v>767.00000000000011</v>
      </c>
      <c r="G25" s="486">
        <f t="shared" si="1"/>
        <v>766.1</v>
      </c>
      <c r="H25" s="26">
        <f t="shared" si="1"/>
        <v>773.3</v>
      </c>
      <c r="I25" s="27">
        <f t="shared" si="1"/>
        <v>781.7</v>
      </c>
      <c r="J25" s="27">
        <f t="shared" si="1"/>
        <v>180.40000000000003</v>
      </c>
      <c r="K25" s="27">
        <f t="shared" si="1"/>
        <v>782.8</v>
      </c>
      <c r="L25" s="27">
        <f t="shared" si="1"/>
        <v>784</v>
      </c>
      <c r="M25" s="28">
        <f t="shared" si="1"/>
        <v>784</v>
      </c>
      <c r="N25" s="81">
        <f>SUM(N18:N24)</f>
        <v>776.49999999999989</v>
      </c>
      <c r="O25" s="27">
        <f t="shared" ref="O25:Q25" si="2">SUM(O18:O24)</f>
        <v>794.3</v>
      </c>
      <c r="P25" s="27">
        <f t="shared" si="2"/>
        <v>187.8</v>
      </c>
      <c r="Q25" s="27">
        <f t="shared" si="2"/>
        <v>777.30000000000007</v>
      </c>
      <c r="R25" s="27">
        <f>SUM(R18:R24)</f>
        <v>774.6</v>
      </c>
      <c r="S25" s="28">
        <f t="shared" ref="S25" si="3">SUM(S18:S24)</f>
        <v>780.7</v>
      </c>
      <c r="T25" s="25">
        <f t="shared" si="0"/>
        <v>12190.799999999997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149.90040085581487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739</v>
      </c>
      <c r="F27" s="34">
        <v>731</v>
      </c>
      <c r="G27" s="488">
        <v>730</v>
      </c>
      <c r="H27" s="33">
        <v>737</v>
      </c>
      <c r="I27" s="34">
        <v>745</v>
      </c>
      <c r="J27" s="34">
        <v>172</v>
      </c>
      <c r="K27" s="34">
        <v>746</v>
      </c>
      <c r="L27" s="34">
        <v>747</v>
      </c>
      <c r="M27" s="35">
        <v>747</v>
      </c>
      <c r="N27" s="83">
        <v>740</v>
      </c>
      <c r="O27" s="34">
        <v>757</v>
      </c>
      <c r="P27" s="34">
        <v>179</v>
      </c>
      <c r="Q27" s="34">
        <v>741</v>
      </c>
      <c r="R27" s="34">
        <v>738</v>
      </c>
      <c r="S27" s="35">
        <v>744</v>
      </c>
      <c r="T27" s="36">
        <f>SUM(B27:S27)</f>
        <v>11618</v>
      </c>
      <c r="U27" s="2">
        <f>((T25*1000)/T27)/7</f>
        <v>149.90040085581487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108.32878000000001</v>
      </c>
      <c r="D28" s="84">
        <f t="shared" si="4"/>
        <v>25.526060000000001</v>
      </c>
      <c r="E28" s="84">
        <f t="shared" si="4"/>
        <v>110.72654000000003</v>
      </c>
      <c r="F28" s="84">
        <f t="shared" si="4"/>
        <v>109.60766000000001</v>
      </c>
      <c r="G28" s="489">
        <f t="shared" si="4"/>
        <v>109.47780000000003</v>
      </c>
      <c r="H28" s="37">
        <f t="shared" si="4"/>
        <v>110.50681999999999</v>
      </c>
      <c r="I28" s="84">
        <f t="shared" si="4"/>
        <v>111.70570000000001</v>
      </c>
      <c r="J28" s="84">
        <f t="shared" si="4"/>
        <v>25.815920000000006</v>
      </c>
      <c r="K28" s="84">
        <f t="shared" si="4"/>
        <v>111.79556000000002</v>
      </c>
      <c r="L28" s="84">
        <f t="shared" si="4"/>
        <v>111.96541999999999</v>
      </c>
      <c r="M28" s="231">
        <f t="shared" si="4"/>
        <v>111.96541999999999</v>
      </c>
      <c r="N28" s="84">
        <f t="shared" si="4"/>
        <v>110.8964</v>
      </c>
      <c r="O28" s="84">
        <f t="shared" si="4"/>
        <v>113.50402000000001</v>
      </c>
      <c r="P28" s="84">
        <f t="shared" si="4"/>
        <v>26.804939999999998</v>
      </c>
      <c r="Q28" s="84">
        <f t="shared" si="4"/>
        <v>111.14626000000003</v>
      </c>
      <c r="R28" s="84">
        <f t="shared" si="4"/>
        <v>110.55668000000003</v>
      </c>
      <c r="S28" s="231">
        <f t="shared" si="4"/>
        <v>111.49584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775.43270000000007</v>
      </c>
      <c r="F29" s="42">
        <f>((F27*F26)*7)/1000</f>
        <v>767.03830000000005</v>
      </c>
      <c r="G29" s="490">
        <f>((G27*G26)*7)/1000</f>
        <v>765.98900000000003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783.82709999999997</v>
      </c>
      <c r="N29" s="85">
        <f>((N27*N26)*7)/1000</f>
        <v>776.48199999999997</v>
      </c>
      <c r="O29" s="42">
        <f>((O27*O26)*7)/1000</f>
        <v>794.32010000000002</v>
      </c>
      <c r="P29" s="42">
        <f t="shared" ref="P29:S29" si="8">((P27*P26)*7)/1000</f>
        <v>187.82470000000001</v>
      </c>
      <c r="Q29" s="42">
        <f t="shared" si="8"/>
        <v>777.5313000000001</v>
      </c>
      <c r="R29" s="43">
        <f t="shared" si="8"/>
        <v>774.38340000000005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149.87156688401498</v>
      </c>
      <c r="D30" s="47">
        <f t="shared" si="9"/>
        <v>149.79114452798663</v>
      </c>
      <c r="E30" s="47">
        <f>+(E25/E27)/7*1000</f>
        <v>149.87434757394163</v>
      </c>
      <c r="F30" s="47">
        <f t="shared" ref="F30:H30" si="10">+(F25/F27)/7*1000</f>
        <v>149.89251514559317</v>
      </c>
      <c r="G30" s="491">
        <f t="shared" si="10"/>
        <v>149.92172211350294</v>
      </c>
      <c r="H30" s="46">
        <f t="shared" si="10"/>
        <v>149.89339019189765</v>
      </c>
      <c r="I30" s="47">
        <f>+(I25/I27)/7*1000</f>
        <v>149.89453499520613</v>
      </c>
      <c r="J30" s="47">
        <f t="shared" ref="J30:M30" si="11">+(J25/J27)/7*1000</f>
        <v>149.83388704318941</v>
      </c>
      <c r="K30" s="47">
        <f t="shared" si="11"/>
        <v>149.90425124473381</v>
      </c>
      <c r="L30" s="47">
        <f t="shared" si="11"/>
        <v>149.93306559571622</v>
      </c>
      <c r="M30" s="48">
        <f t="shared" si="11"/>
        <v>149.93306559571622</v>
      </c>
      <c r="N30" s="86">
        <f>+(N25/N27)/7*1000</f>
        <v>149.90347490347489</v>
      </c>
      <c r="O30" s="47">
        <f t="shared" ref="O30:S30" si="12">+(O25/O27)/7*1000</f>
        <v>149.8962068314776</v>
      </c>
      <c r="P30" s="47">
        <f t="shared" si="12"/>
        <v>149.88028731045495</v>
      </c>
      <c r="Q30" s="47">
        <f t="shared" si="12"/>
        <v>149.85540775014462</v>
      </c>
      <c r="R30" s="47">
        <f t="shared" si="12"/>
        <v>149.94192799070845</v>
      </c>
      <c r="S30" s="48">
        <f t="shared" si="12"/>
        <v>149.90399385560676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89.1</v>
      </c>
      <c r="C39" s="79">
        <v>90.6</v>
      </c>
      <c r="D39" s="79">
        <v>16.5</v>
      </c>
      <c r="E39" s="79">
        <v>87.2</v>
      </c>
      <c r="F39" s="79">
        <v>87.2</v>
      </c>
      <c r="G39" s="79">
        <v>88.1</v>
      </c>
      <c r="H39" s="79"/>
      <c r="I39" s="101">
        <f t="shared" ref="I39:I46" si="13">SUM(B39:H39)</f>
        <v>458.69999999999993</v>
      </c>
      <c r="J39" s="138"/>
      <c r="K39" s="91" t="s">
        <v>12</v>
      </c>
      <c r="L39" s="79">
        <v>6.6</v>
      </c>
      <c r="M39" s="79">
        <v>6.3</v>
      </c>
      <c r="N39" s="79">
        <v>1.4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89.1</v>
      </c>
      <c r="C40" s="79">
        <v>90.6</v>
      </c>
      <c r="D40" s="79">
        <v>16.5</v>
      </c>
      <c r="E40" s="79">
        <v>87.2</v>
      </c>
      <c r="F40" s="79">
        <v>87.2</v>
      </c>
      <c r="G40" s="79">
        <v>88.1</v>
      </c>
      <c r="H40" s="79"/>
      <c r="I40" s="101">
        <f t="shared" si="13"/>
        <v>458.69999999999993</v>
      </c>
      <c r="J40" s="2"/>
      <c r="K40" s="92" t="s">
        <v>13</v>
      </c>
      <c r="L40" s="79">
        <v>6.6</v>
      </c>
      <c r="M40" s="79">
        <v>6.3</v>
      </c>
      <c r="N40" s="79">
        <v>1.4</v>
      </c>
      <c r="O40" s="79">
        <v>6.2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6.3</v>
      </c>
      <c r="N41" s="79">
        <v>1.2</v>
      </c>
      <c r="O41" s="79">
        <v>5.9</v>
      </c>
      <c r="P41" s="79">
        <v>5.9</v>
      </c>
      <c r="Q41" s="79">
        <v>6</v>
      </c>
      <c r="R41" s="101">
        <f t="shared" si="14"/>
        <v>31.9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6.3</v>
      </c>
      <c r="N42" s="79">
        <v>1.2</v>
      </c>
      <c r="O42" s="79">
        <v>5.9</v>
      </c>
      <c r="P42" s="79">
        <v>5.9</v>
      </c>
      <c r="Q42" s="79">
        <v>6.1</v>
      </c>
      <c r="R42" s="101">
        <f t="shared" si="14"/>
        <v>32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1.2</v>
      </c>
      <c r="O43" s="79">
        <v>5.9</v>
      </c>
      <c r="P43" s="79">
        <v>5.9</v>
      </c>
      <c r="Q43" s="79">
        <v>6.1</v>
      </c>
      <c r="R43" s="101">
        <f t="shared" si="14"/>
        <v>32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1.2</v>
      </c>
      <c r="O44" s="79">
        <v>6</v>
      </c>
      <c r="P44" s="79">
        <v>6</v>
      </c>
      <c r="Q44" s="79">
        <v>6.1</v>
      </c>
      <c r="R44" s="101">
        <f t="shared" si="14"/>
        <v>32.199999999999996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1.2</v>
      </c>
      <c r="O45" s="79">
        <v>6</v>
      </c>
      <c r="P45" s="79">
        <v>6</v>
      </c>
      <c r="Q45" s="79">
        <v>6.1</v>
      </c>
      <c r="R45" s="101">
        <f t="shared" si="14"/>
        <v>32.199999999999996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178.2</v>
      </c>
      <c r="C46" s="27">
        <f t="shared" si="15"/>
        <v>181.2</v>
      </c>
      <c r="D46" s="27">
        <f t="shared" si="15"/>
        <v>33</v>
      </c>
      <c r="E46" s="27">
        <f t="shared" si="15"/>
        <v>174.4</v>
      </c>
      <c r="F46" s="27">
        <f t="shared" si="15"/>
        <v>174.4</v>
      </c>
      <c r="G46" s="27">
        <f t="shared" si="15"/>
        <v>176.2</v>
      </c>
      <c r="H46" s="27">
        <f t="shared" si="15"/>
        <v>0</v>
      </c>
      <c r="I46" s="101">
        <f t="shared" si="13"/>
        <v>917.39999999999986</v>
      </c>
      <c r="K46" s="77" t="s">
        <v>10</v>
      </c>
      <c r="L46" s="81">
        <f t="shared" ref="L46:Q46" si="16">SUM(L39:L45)</f>
        <v>46.2</v>
      </c>
      <c r="M46" s="27">
        <f t="shared" si="16"/>
        <v>44.099999999999994</v>
      </c>
      <c r="N46" s="27">
        <f t="shared" si="16"/>
        <v>8.8000000000000007</v>
      </c>
      <c r="O46" s="27">
        <f t="shared" si="16"/>
        <v>42.1</v>
      </c>
      <c r="P46" s="27">
        <f t="shared" si="16"/>
        <v>41.5</v>
      </c>
      <c r="Q46" s="27">
        <f t="shared" si="16"/>
        <v>43.000000000000007</v>
      </c>
      <c r="R46" s="101">
        <f t="shared" si="14"/>
        <v>225.7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153.9</v>
      </c>
      <c r="C47" s="30">
        <v>153.9</v>
      </c>
      <c r="D47" s="30">
        <v>153.9</v>
      </c>
      <c r="E47" s="30">
        <v>152.69999999999999</v>
      </c>
      <c r="F47" s="30">
        <v>152.69999999999999</v>
      </c>
      <c r="G47" s="30">
        <v>152.69999999999999</v>
      </c>
      <c r="H47" s="30"/>
      <c r="I47" s="102">
        <f>+((I46/I48)/7)*1000</f>
        <v>43.773260807328938</v>
      </c>
      <c r="K47" s="110" t="s">
        <v>19</v>
      </c>
      <c r="L47" s="82">
        <v>143.5</v>
      </c>
      <c r="M47" s="30">
        <v>140</v>
      </c>
      <c r="N47" s="30">
        <v>141</v>
      </c>
      <c r="O47" s="30">
        <v>140</v>
      </c>
      <c r="P47" s="30">
        <v>138</v>
      </c>
      <c r="Q47" s="30">
        <v>136.5</v>
      </c>
      <c r="R47" s="102">
        <f>+((R46/R48)/7)*1000</f>
        <v>139.5794681508967</v>
      </c>
      <c r="S47" s="63"/>
      <c r="T47" s="63"/>
    </row>
    <row r="48" spans="1:30" ht="33.75" customHeight="1" x14ac:dyDescent="0.25">
      <c r="A48" s="94" t="s">
        <v>20</v>
      </c>
      <c r="B48" s="83">
        <v>579</v>
      </c>
      <c r="C48" s="83">
        <v>589</v>
      </c>
      <c r="D48" s="83">
        <v>107</v>
      </c>
      <c r="E48" s="83">
        <v>571</v>
      </c>
      <c r="F48" s="83">
        <v>571</v>
      </c>
      <c r="G48" s="83">
        <v>577</v>
      </c>
      <c r="H48" s="34"/>
      <c r="I48" s="103">
        <f>SUM(B48:H48)</f>
        <v>2994</v>
      </c>
      <c r="J48" s="64"/>
      <c r="K48" s="94" t="s">
        <v>20</v>
      </c>
      <c r="L48" s="106">
        <v>46</v>
      </c>
      <c r="M48" s="65">
        <v>45</v>
      </c>
      <c r="N48" s="65">
        <v>9</v>
      </c>
      <c r="O48" s="65">
        <v>43</v>
      </c>
      <c r="P48" s="65">
        <v>43</v>
      </c>
      <c r="Q48" s="65">
        <v>45</v>
      </c>
      <c r="R48" s="112">
        <f>SUM(L48:Q48)</f>
        <v>231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89.108100000000007</v>
      </c>
      <c r="C49" s="38">
        <f t="shared" si="17"/>
        <v>90.647100000000009</v>
      </c>
      <c r="D49" s="38">
        <f t="shared" si="17"/>
        <v>16.467299999999998</v>
      </c>
      <c r="E49" s="38">
        <f t="shared" si="17"/>
        <v>87.191699999999997</v>
      </c>
      <c r="F49" s="38">
        <f t="shared" si="17"/>
        <v>87.191699999999997</v>
      </c>
      <c r="G49" s="38">
        <f t="shared" si="17"/>
        <v>88.107899999999987</v>
      </c>
      <c r="H49" s="38">
        <f t="shared" si="17"/>
        <v>0</v>
      </c>
      <c r="I49" s="104">
        <f>((I46*1000)/I48)/7</f>
        <v>43.773260807328938</v>
      </c>
      <c r="K49" s="95" t="s">
        <v>21</v>
      </c>
      <c r="L49" s="84">
        <f t="shared" ref="L49:Q49" si="18">((L48*L47)*7/1000-L39-L40)/5</f>
        <v>6.6013999999999999</v>
      </c>
      <c r="M49" s="38">
        <f t="shared" si="18"/>
        <v>6.3000000000000007</v>
      </c>
      <c r="N49" s="38">
        <f t="shared" si="18"/>
        <v>1.2165999999999997</v>
      </c>
      <c r="O49" s="38">
        <f t="shared" si="18"/>
        <v>5.9479999999999995</v>
      </c>
      <c r="P49" s="38">
        <f t="shared" si="18"/>
        <v>5.9475999999999996</v>
      </c>
      <c r="Q49" s="38">
        <f t="shared" si="18"/>
        <v>6.0795000000000012</v>
      </c>
      <c r="R49" s="113">
        <f>((R46*1000)/R48)/7</f>
        <v>139.57946815089673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623.75670000000002</v>
      </c>
      <c r="C50" s="42">
        <f t="shared" si="19"/>
        <v>634.52970000000005</v>
      </c>
      <c r="D50" s="42">
        <f t="shared" si="19"/>
        <v>115.27109999999999</v>
      </c>
      <c r="E50" s="42">
        <f t="shared" si="19"/>
        <v>610.34190000000001</v>
      </c>
      <c r="F50" s="42">
        <f t="shared" si="19"/>
        <v>610.34190000000001</v>
      </c>
      <c r="G50" s="42">
        <f t="shared" si="19"/>
        <v>616.75529999999992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44.1</v>
      </c>
      <c r="N50" s="42">
        <f t="shared" si="20"/>
        <v>8.8829999999999991</v>
      </c>
      <c r="O50" s="42">
        <f t="shared" si="20"/>
        <v>42.14</v>
      </c>
      <c r="P50" s="42">
        <f t="shared" si="20"/>
        <v>41.537999999999997</v>
      </c>
      <c r="Q50" s="42">
        <f t="shared" si="20"/>
        <v>42.997500000000002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43.967431532198361</v>
      </c>
      <c r="C51" s="47">
        <f t="shared" si="21"/>
        <v>43.948581130244968</v>
      </c>
      <c r="D51" s="47">
        <f t="shared" si="21"/>
        <v>44.058744993324424</v>
      </c>
      <c r="E51" s="47">
        <f t="shared" si="21"/>
        <v>43.632724543407562</v>
      </c>
      <c r="F51" s="47">
        <f t="shared" si="21"/>
        <v>43.632724543407562</v>
      </c>
      <c r="G51" s="47">
        <f t="shared" si="21"/>
        <v>43.624659569200297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139.99999999999997</v>
      </c>
      <c r="N51" s="47">
        <f t="shared" si="22"/>
        <v>139.6825396825397</v>
      </c>
      <c r="O51" s="47">
        <f t="shared" si="22"/>
        <v>139.8671096345515</v>
      </c>
      <c r="P51" s="47">
        <f t="shared" si="22"/>
        <v>137.87375415282395</v>
      </c>
      <c r="Q51" s="47">
        <f t="shared" si="22"/>
        <v>136.50793650793653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7.9</v>
      </c>
      <c r="L60" s="79">
        <v>8</v>
      </c>
      <c r="M60" s="221">
        <v>8.1</v>
      </c>
      <c r="N60" s="22">
        <v>8.4</v>
      </c>
      <c r="O60" s="79">
        <v>8.6</v>
      </c>
      <c r="P60" s="79">
        <v>1.9</v>
      </c>
      <c r="Q60" s="79">
        <v>8.1</v>
      </c>
      <c r="R60" s="79">
        <v>8</v>
      </c>
      <c r="S60" s="221">
        <v>8.1</v>
      </c>
      <c r="T60" s="101">
        <f t="shared" si="23"/>
        <v>129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7.9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</v>
      </c>
      <c r="L62" s="79">
        <v>8</v>
      </c>
      <c r="M62" s="221">
        <v>8.1</v>
      </c>
      <c r="N62" s="22">
        <v>8.4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129.69999999999999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</v>
      </c>
      <c r="L63" s="79">
        <v>8.1</v>
      </c>
      <c r="M63" s="221">
        <v>8.1</v>
      </c>
      <c r="N63" s="22">
        <v>8.5</v>
      </c>
      <c r="O63" s="79">
        <v>8.6</v>
      </c>
      <c r="P63" s="79">
        <v>2</v>
      </c>
      <c r="Q63" s="79">
        <v>8.1</v>
      </c>
      <c r="R63" s="79">
        <v>8.1</v>
      </c>
      <c r="S63" s="221">
        <v>8.1</v>
      </c>
      <c r="T63" s="101">
        <f t="shared" si="23"/>
        <v>130.19999999999999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56.199999999999996</v>
      </c>
      <c r="L65" s="27">
        <f t="shared" si="24"/>
        <v>56.400000000000006</v>
      </c>
      <c r="M65" s="28">
        <f t="shared" si="24"/>
        <v>56.8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909.29999999999984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140.28077753779695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7.9662000000000006</v>
      </c>
      <c r="L68" s="38">
        <f t="shared" si="25"/>
        <v>8.0467999999999993</v>
      </c>
      <c r="M68" s="39">
        <f t="shared" si="25"/>
        <v>8.1174999999999997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1.9636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140.28077753779695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56.231000000000002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138.42364532019704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16B7-49D1-46F5-8E46-80781E28D8DB}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2"/>
      <c r="Z3" s="2"/>
      <c r="AA3" s="2"/>
      <c r="AB3" s="2"/>
      <c r="AC3" s="2"/>
      <c r="AD3" s="4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6" t="s">
        <v>1</v>
      </c>
      <c r="B9" s="496"/>
      <c r="C9" s="49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6"/>
      <c r="B10" s="496"/>
      <c r="C10" s="4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6" t="s">
        <v>4</v>
      </c>
      <c r="B11" s="496"/>
      <c r="C11" s="496"/>
      <c r="D11" s="1"/>
      <c r="E11" s="494">
        <v>2</v>
      </c>
      <c r="F11" s="1"/>
      <c r="G11" s="1"/>
      <c r="H11" s="1"/>
      <c r="I11" s="1"/>
      <c r="J11" s="1"/>
      <c r="K11" s="533" t="s">
        <v>165</v>
      </c>
      <c r="L11" s="533"/>
      <c r="M11" s="495"/>
      <c r="N11" s="4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6"/>
      <c r="B12" s="496"/>
      <c r="C12" s="496"/>
      <c r="D12" s="1"/>
      <c r="E12" s="5"/>
      <c r="F12" s="1"/>
      <c r="G12" s="1"/>
      <c r="H12" s="1"/>
      <c r="I12" s="1"/>
      <c r="J12" s="1"/>
      <c r="K12" s="495"/>
      <c r="L12" s="495"/>
      <c r="M12" s="495"/>
      <c r="N12" s="4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6"/>
      <c r="B13" s="496"/>
      <c r="C13" s="496"/>
      <c r="D13" s="496"/>
      <c r="E13" s="496"/>
      <c r="F13" s="496"/>
      <c r="G13" s="496"/>
      <c r="H13" s="496"/>
      <c r="I13" s="496"/>
      <c r="J13" s="496"/>
      <c r="K13" s="496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1"/>
      <c r="X13" s="1"/>
      <c r="Y13" s="1"/>
    </row>
    <row r="14" spans="1:30" s="3" customFormat="1" ht="27" thickBot="1" x14ac:dyDescent="0.3">
      <c r="A14" s="4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108.3</v>
      </c>
      <c r="D18" s="23">
        <v>25.5</v>
      </c>
      <c r="E18" s="23">
        <v>110.7</v>
      </c>
      <c r="F18" s="122">
        <v>109.6</v>
      </c>
      <c r="G18" s="122">
        <v>109.5</v>
      </c>
      <c r="H18" s="22">
        <v>110.5</v>
      </c>
      <c r="I18" s="23">
        <v>111.7</v>
      </c>
      <c r="J18" s="23">
        <v>25.8</v>
      </c>
      <c r="K18" s="23">
        <v>111.8</v>
      </c>
      <c r="L18" s="23">
        <v>112</v>
      </c>
      <c r="M18" s="24">
        <v>112</v>
      </c>
      <c r="N18" s="79">
        <v>110.9</v>
      </c>
      <c r="O18" s="23">
        <v>113.5</v>
      </c>
      <c r="P18" s="23">
        <v>26.8</v>
      </c>
      <c r="Q18" s="23">
        <v>111.1</v>
      </c>
      <c r="R18" s="23">
        <v>110.6</v>
      </c>
      <c r="S18" s="24">
        <v>111.5</v>
      </c>
      <c r="T18" s="25">
        <f t="shared" ref="T18:T25" si="0">SUM(B18:S18)</f>
        <v>1741.3999999999999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108.3</v>
      </c>
      <c r="D19" s="23">
        <v>25.5</v>
      </c>
      <c r="E19" s="23">
        <v>110.7</v>
      </c>
      <c r="F19" s="122">
        <v>109.6</v>
      </c>
      <c r="G19" s="122">
        <v>109.5</v>
      </c>
      <c r="H19" s="22">
        <v>110.5</v>
      </c>
      <c r="I19" s="23">
        <v>111.7</v>
      </c>
      <c r="J19" s="23">
        <v>25.8</v>
      </c>
      <c r="K19" s="23">
        <v>111.8</v>
      </c>
      <c r="L19" s="23">
        <v>112</v>
      </c>
      <c r="M19" s="24">
        <v>112</v>
      </c>
      <c r="N19" s="79">
        <v>110.9</v>
      </c>
      <c r="O19" s="23">
        <v>113.5</v>
      </c>
      <c r="P19" s="23">
        <v>26.8</v>
      </c>
      <c r="Q19" s="23">
        <v>111.1</v>
      </c>
      <c r="R19" s="23">
        <v>110.6</v>
      </c>
      <c r="S19" s="24">
        <v>111.5</v>
      </c>
      <c r="T19" s="25">
        <f t="shared" si="0"/>
        <v>1741.3999999999999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108.4</v>
      </c>
      <c r="D20" s="23">
        <v>25.7</v>
      </c>
      <c r="E20" s="23">
        <v>110.6</v>
      </c>
      <c r="F20" s="122">
        <v>109.1</v>
      </c>
      <c r="G20" s="122">
        <v>109</v>
      </c>
      <c r="H20" s="22">
        <v>110.5</v>
      </c>
      <c r="I20" s="23">
        <v>111.7</v>
      </c>
      <c r="J20" s="23">
        <v>25.6</v>
      </c>
      <c r="K20" s="23">
        <v>111.8</v>
      </c>
      <c r="L20" s="23">
        <v>112</v>
      </c>
      <c r="M20" s="24">
        <v>111.1</v>
      </c>
      <c r="N20" s="79">
        <v>110.7</v>
      </c>
      <c r="O20" s="23">
        <v>113</v>
      </c>
      <c r="P20" s="23">
        <v>25.8</v>
      </c>
      <c r="Q20" s="23">
        <v>111.1</v>
      </c>
      <c r="R20" s="23">
        <v>110.4</v>
      </c>
      <c r="S20" s="24">
        <v>111.5</v>
      </c>
      <c r="T20" s="25">
        <f t="shared" si="0"/>
        <v>1737.6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108.4</v>
      </c>
      <c r="D21" s="23">
        <v>25.7</v>
      </c>
      <c r="E21" s="23">
        <v>110.6</v>
      </c>
      <c r="F21" s="122">
        <v>109.1</v>
      </c>
      <c r="G21" s="122">
        <v>109</v>
      </c>
      <c r="H21" s="22">
        <v>110.5</v>
      </c>
      <c r="I21" s="23">
        <v>111.7</v>
      </c>
      <c r="J21" s="23">
        <v>25.6</v>
      </c>
      <c r="K21" s="23">
        <v>111.8</v>
      </c>
      <c r="L21" s="23">
        <v>112</v>
      </c>
      <c r="M21" s="24">
        <v>111.1</v>
      </c>
      <c r="N21" s="79">
        <v>110.7</v>
      </c>
      <c r="O21" s="23">
        <v>113</v>
      </c>
      <c r="P21" s="23">
        <v>25.8</v>
      </c>
      <c r="Q21" s="23">
        <v>111.1</v>
      </c>
      <c r="R21" s="23">
        <v>110.4</v>
      </c>
      <c r="S21" s="24">
        <v>111.5</v>
      </c>
      <c r="T21" s="25">
        <f t="shared" si="0"/>
        <v>1737.6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108.4</v>
      </c>
      <c r="D22" s="23">
        <v>25.7</v>
      </c>
      <c r="E22" s="23">
        <v>110.6</v>
      </c>
      <c r="F22" s="122">
        <v>109.1</v>
      </c>
      <c r="G22" s="122">
        <v>109</v>
      </c>
      <c r="H22" s="22">
        <v>110.5</v>
      </c>
      <c r="I22" s="23">
        <v>111.7</v>
      </c>
      <c r="J22" s="23">
        <v>25.6</v>
      </c>
      <c r="K22" s="23">
        <v>111.8</v>
      </c>
      <c r="L22" s="23">
        <v>112</v>
      </c>
      <c r="M22" s="24">
        <v>111.1</v>
      </c>
      <c r="N22" s="79">
        <v>110.7</v>
      </c>
      <c r="O22" s="23">
        <v>113</v>
      </c>
      <c r="P22" s="23">
        <v>25.8</v>
      </c>
      <c r="Q22" s="23">
        <v>111.1</v>
      </c>
      <c r="R22" s="23">
        <v>110.4</v>
      </c>
      <c r="S22" s="24">
        <v>111.5</v>
      </c>
      <c r="T22" s="25">
        <f t="shared" si="0"/>
        <v>1737.6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108.4</v>
      </c>
      <c r="D23" s="23">
        <v>25.7</v>
      </c>
      <c r="E23" s="23">
        <v>110.6</v>
      </c>
      <c r="F23" s="122">
        <v>109.1</v>
      </c>
      <c r="G23" s="122">
        <v>109</v>
      </c>
      <c r="H23" s="22">
        <v>110.5</v>
      </c>
      <c r="I23" s="23">
        <v>111.7</v>
      </c>
      <c r="J23" s="23">
        <v>25.6</v>
      </c>
      <c r="K23" s="23">
        <v>111.8</v>
      </c>
      <c r="L23" s="23">
        <v>112</v>
      </c>
      <c r="M23" s="24">
        <v>111.1</v>
      </c>
      <c r="N23" s="79">
        <v>110.7</v>
      </c>
      <c r="O23" s="23">
        <v>113</v>
      </c>
      <c r="P23" s="23">
        <v>25.8</v>
      </c>
      <c r="Q23" s="23">
        <v>111.1</v>
      </c>
      <c r="R23" s="23">
        <v>110.4</v>
      </c>
      <c r="S23" s="24">
        <v>111.5</v>
      </c>
      <c r="T23" s="25">
        <f t="shared" si="0"/>
        <v>1737.6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108.4</v>
      </c>
      <c r="D24" s="23">
        <v>25.7</v>
      </c>
      <c r="E24" s="23">
        <v>110.6</v>
      </c>
      <c r="F24" s="122">
        <v>109.1</v>
      </c>
      <c r="G24" s="122">
        <v>109</v>
      </c>
      <c r="H24" s="22">
        <v>110.5</v>
      </c>
      <c r="I24" s="23">
        <v>111.7</v>
      </c>
      <c r="J24" s="23">
        <v>25.6</v>
      </c>
      <c r="K24" s="23">
        <v>111.8</v>
      </c>
      <c r="L24" s="23">
        <v>112</v>
      </c>
      <c r="M24" s="24">
        <v>111.1</v>
      </c>
      <c r="N24" s="79">
        <v>110.7</v>
      </c>
      <c r="O24" s="23">
        <v>113</v>
      </c>
      <c r="P24" s="23">
        <v>25.8</v>
      </c>
      <c r="Q24" s="23">
        <v>111.1</v>
      </c>
      <c r="R24" s="23">
        <v>110.4</v>
      </c>
      <c r="S24" s="24">
        <v>111.5</v>
      </c>
      <c r="T24" s="25">
        <f t="shared" si="0"/>
        <v>1737.6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758.59999999999991</v>
      </c>
      <c r="D25" s="27">
        <f t="shared" si="1"/>
        <v>179.49999999999997</v>
      </c>
      <c r="E25" s="27">
        <f t="shared" si="1"/>
        <v>774.40000000000009</v>
      </c>
      <c r="F25" s="27">
        <f t="shared" si="1"/>
        <v>764.7</v>
      </c>
      <c r="G25" s="486">
        <f t="shared" si="1"/>
        <v>764</v>
      </c>
      <c r="H25" s="26">
        <f t="shared" si="1"/>
        <v>773.5</v>
      </c>
      <c r="I25" s="27">
        <f t="shared" si="1"/>
        <v>781.90000000000009</v>
      </c>
      <c r="J25" s="27">
        <f t="shared" si="1"/>
        <v>179.6</v>
      </c>
      <c r="K25" s="27">
        <f t="shared" si="1"/>
        <v>782.59999999999991</v>
      </c>
      <c r="L25" s="27">
        <f t="shared" si="1"/>
        <v>784</v>
      </c>
      <c r="M25" s="28">
        <f t="shared" si="1"/>
        <v>779.50000000000011</v>
      </c>
      <c r="N25" s="81">
        <f>SUM(N18:N24)</f>
        <v>775.30000000000007</v>
      </c>
      <c r="O25" s="27">
        <f t="shared" ref="O25:Q25" si="2">SUM(O18:O24)</f>
        <v>792</v>
      </c>
      <c r="P25" s="27">
        <f t="shared" si="2"/>
        <v>182.60000000000002</v>
      </c>
      <c r="Q25" s="27">
        <f t="shared" si="2"/>
        <v>777.7</v>
      </c>
      <c r="R25" s="27">
        <f>SUM(R18:R24)</f>
        <v>773.19999999999993</v>
      </c>
      <c r="S25" s="28">
        <f t="shared" ref="S25" si="3">SUM(S18:S24)</f>
        <v>780.5</v>
      </c>
      <c r="T25" s="25">
        <f t="shared" si="0"/>
        <v>12170.800000000001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149.89962188858647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738</v>
      </c>
      <c r="F27" s="34">
        <v>729</v>
      </c>
      <c r="G27" s="488">
        <v>728</v>
      </c>
      <c r="H27" s="33">
        <v>737</v>
      </c>
      <c r="I27" s="34">
        <v>745</v>
      </c>
      <c r="J27" s="34">
        <v>171</v>
      </c>
      <c r="K27" s="34">
        <v>746</v>
      </c>
      <c r="L27" s="34">
        <v>747</v>
      </c>
      <c r="M27" s="35">
        <v>743</v>
      </c>
      <c r="N27" s="83">
        <v>739</v>
      </c>
      <c r="O27" s="34">
        <v>755</v>
      </c>
      <c r="P27" s="34">
        <v>174</v>
      </c>
      <c r="Q27" s="34">
        <v>741</v>
      </c>
      <c r="R27" s="34">
        <v>737</v>
      </c>
      <c r="S27" s="35">
        <v>744</v>
      </c>
      <c r="T27" s="36">
        <f>SUM(B27:S27)</f>
        <v>11599</v>
      </c>
      <c r="U27" s="2">
        <f>((T25*1000)/T27)/7</f>
        <v>149.89962188858649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108.40878000000002</v>
      </c>
      <c r="D28" s="84">
        <f t="shared" si="4"/>
        <v>25.686060000000005</v>
      </c>
      <c r="E28" s="84">
        <f t="shared" si="4"/>
        <v>110.59667999999999</v>
      </c>
      <c r="F28" s="84">
        <f t="shared" si="4"/>
        <v>109.14793999999999</v>
      </c>
      <c r="G28" s="489">
        <f t="shared" si="4"/>
        <v>108.97808000000001</v>
      </c>
      <c r="H28" s="37">
        <f t="shared" si="4"/>
        <v>110.46681999999998</v>
      </c>
      <c r="I28" s="84">
        <f t="shared" si="4"/>
        <v>111.66569999999999</v>
      </c>
      <c r="J28" s="84">
        <f t="shared" si="4"/>
        <v>25.56606</v>
      </c>
      <c r="K28" s="84">
        <f t="shared" si="4"/>
        <v>111.83556000000003</v>
      </c>
      <c r="L28" s="84">
        <f t="shared" si="4"/>
        <v>111.96541999999999</v>
      </c>
      <c r="M28" s="231">
        <f t="shared" si="4"/>
        <v>111.12598</v>
      </c>
      <c r="N28" s="84">
        <f t="shared" si="4"/>
        <v>110.72654000000003</v>
      </c>
      <c r="O28" s="84">
        <f t="shared" si="4"/>
        <v>113.04429999999999</v>
      </c>
      <c r="P28" s="84">
        <f t="shared" si="4"/>
        <v>25.795639999999999</v>
      </c>
      <c r="Q28" s="84">
        <f t="shared" si="4"/>
        <v>111.06626000000001</v>
      </c>
      <c r="R28" s="84">
        <f t="shared" si="4"/>
        <v>110.42681999999998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774.38340000000005</v>
      </c>
      <c r="F29" s="42">
        <f>((F27*F26)*7)/1000</f>
        <v>764.93970000000002</v>
      </c>
      <c r="G29" s="490">
        <f>((G27*G26)*7)/1000</f>
        <v>763.8904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179.43030000000002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779.62990000000002</v>
      </c>
      <c r="N29" s="85">
        <f>((N27*N26)*7)/1000</f>
        <v>775.43270000000007</v>
      </c>
      <c r="O29" s="42">
        <f>((O27*O26)*7)/1000</f>
        <v>792.22149999999999</v>
      </c>
      <c r="P29" s="42">
        <f t="shared" ref="P29:S29" si="8">((P27*P26)*7)/1000</f>
        <v>182.57820000000001</v>
      </c>
      <c r="Q29" s="42">
        <f t="shared" si="8"/>
        <v>777.5313000000001</v>
      </c>
      <c r="R29" s="43">
        <f t="shared" si="8"/>
        <v>773.33409999999992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149.89132582493576</v>
      </c>
      <c r="D30" s="47">
        <f t="shared" si="9"/>
        <v>149.95822890559731</v>
      </c>
      <c r="E30" s="47">
        <f>+(E25/E27)/7*1000</f>
        <v>149.90321331784747</v>
      </c>
      <c r="F30" s="47">
        <f t="shared" ref="F30:H30" si="10">+(F25/F27)/7*1000</f>
        <v>149.8530276308054</v>
      </c>
      <c r="G30" s="491">
        <f t="shared" si="10"/>
        <v>149.92150706436422</v>
      </c>
      <c r="H30" s="46">
        <f t="shared" si="10"/>
        <v>149.93215739484398</v>
      </c>
      <c r="I30" s="47">
        <f>+(I25/I27)/7*1000</f>
        <v>149.9328859060403</v>
      </c>
      <c r="J30" s="47">
        <f t="shared" ref="J30:M30" si="11">+(J25/J27)/7*1000</f>
        <v>150.04177109440266</v>
      </c>
      <c r="K30" s="47">
        <f t="shared" si="11"/>
        <v>149.86595174262732</v>
      </c>
      <c r="L30" s="47">
        <f t="shared" si="11"/>
        <v>149.93306559571622</v>
      </c>
      <c r="M30" s="48">
        <f t="shared" si="11"/>
        <v>149.87502403383965</v>
      </c>
      <c r="N30" s="86">
        <f>+(N25/N27)/7*1000</f>
        <v>149.87434757394163</v>
      </c>
      <c r="O30" s="47">
        <f t="shared" ref="O30:S30" si="12">+(O25/O27)/7*1000</f>
        <v>149.85808893093662</v>
      </c>
      <c r="P30" s="47">
        <f t="shared" si="12"/>
        <v>149.91789819376027</v>
      </c>
      <c r="Q30" s="47">
        <f t="shared" si="12"/>
        <v>149.93252361673416</v>
      </c>
      <c r="R30" s="47">
        <f t="shared" si="12"/>
        <v>149.8740065904245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88.5</v>
      </c>
      <c r="C39" s="79">
        <v>89.5</v>
      </c>
      <c r="D39" s="79">
        <v>16.399999999999999</v>
      </c>
      <c r="E39" s="79">
        <v>86.3</v>
      </c>
      <c r="F39" s="79">
        <v>86.2</v>
      </c>
      <c r="G39" s="79">
        <v>87.1</v>
      </c>
      <c r="H39" s="79"/>
      <c r="I39" s="101">
        <f t="shared" ref="I39:I46" si="13">SUM(B39:H39)</f>
        <v>454</v>
      </c>
      <c r="J39" s="138"/>
      <c r="K39" s="91" t="s">
        <v>12</v>
      </c>
      <c r="L39" s="79">
        <v>6.6</v>
      </c>
      <c r="M39" s="79">
        <v>6.3</v>
      </c>
      <c r="N39" s="79">
        <v>1.2</v>
      </c>
      <c r="O39" s="79">
        <v>6</v>
      </c>
      <c r="P39" s="79">
        <v>6</v>
      </c>
      <c r="Q39" s="79">
        <v>6.1</v>
      </c>
      <c r="R39" s="101">
        <f t="shared" ref="R39:R46" si="14">SUM(L39:Q39)</f>
        <v>32.199999999999996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88.5</v>
      </c>
      <c r="C40" s="79">
        <v>89.5</v>
      </c>
      <c r="D40" s="79">
        <v>16.399999999999999</v>
      </c>
      <c r="E40" s="79">
        <v>86.3</v>
      </c>
      <c r="F40" s="79">
        <v>86.2</v>
      </c>
      <c r="G40" s="79">
        <v>87.1</v>
      </c>
      <c r="H40" s="79"/>
      <c r="I40" s="101">
        <f t="shared" si="13"/>
        <v>454</v>
      </c>
      <c r="J40" s="2"/>
      <c r="K40" s="92" t="s">
        <v>13</v>
      </c>
      <c r="L40" s="79">
        <v>6.6</v>
      </c>
      <c r="M40" s="79">
        <v>6.3</v>
      </c>
      <c r="N40" s="79">
        <v>1.2</v>
      </c>
      <c r="O40" s="79">
        <v>6</v>
      </c>
      <c r="P40" s="79">
        <v>6</v>
      </c>
      <c r="Q40" s="79">
        <v>6.1</v>
      </c>
      <c r="R40" s="101">
        <f t="shared" si="14"/>
        <v>32.199999999999996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6.7</v>
      </c>
      <c r="M41" s="79">
        <v>6.4</v>
      </c>
      <c r="N41" s="79">
        <v>1.3</v>
      </c>
      <c r="O41" s="79">
        <v>5.9</v>
      </c>
      <c r="P41" s="79">
        <v>6</v>
      </c>
      <c r="Q41" s="79">
        <v>6.2</v>
      </c>
      <c r="R41" s="101">
        <f t="shared" si="14"/>
        <v>32.500000000000007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6.7</v>
      </c>
      <c r="M42" s="79">
        <v>6.4</v>
      </c>
      <c r="N42" s="79">
        <v>1.3</v>
      </c>
      <c r="O42" s="79">
        <v>5.9</v>
      </c>
      <c r="P42" s="79">
        <v>6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6.3</v>
      </c>
      <c r="M43" s="79">
        <v>6.3</v>
      </c>
      <c r="N43" s="79">
        <v>1.6</v>
      </c>
      <c r="O43" s="79">
        <v>6.1</v>
      </c>
      <c r="P43" s="79">
        <v>6.1</v>
      </c>
      <c r="Q43" s="79">
        <v>6.2</v>
      </c>
      <c r="R43" s="101">
        <f t="shared" si="14"/>
        <v>32.6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6.3</v>
      </c>
      <c r="M44" s="79">
        <v>6.3</v>
      </c>
      <c r="N44" s="79">
        <v>1.6</v>
      </c>
      <c r="O44" s="79">
        <v>6.1</v>
      </c>
      <c r="P44" s="79">
        <v>6.1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6.3</v>
      </c>
      <c r="M45" s="79">
        <v>6.3</v>
      </c>
      <c r="N45" s="79">
        <v>1.6</v>
      </c>
      <c r="O45" s="79">
        <v>6.1</v>
      </c>
      <c r="P45" s="79">
        <v>6.1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177</v>
      </c>
      <c r="C46" s="27">
        <f t="shared" si="15"/>
        <v>179</v>
      </c>
      <c r="D46" s="27">
        <f t="shared" si="15"/>
        <v>32.799999999999997</v>
      </c>
      <c r="E46" s="27">
        <f t="shared" si="15"/>
        <v>172.6</v>
      </c>
      <c r="F46" s="27">
        <f t="shared" si="15"/>
        <v>172.4</v>
      </c>
      <c r="G46" s="27">
        <f t="shared" si="15"/>
        <v>174.2</v>
      </c>
      <c r="H46" s="27">
        <f t="shared" si="15"/>
        <v>0</v>
      </c>
      <c r="I46" s="101">
        <f t="shared" si="13"/>
        <v>908</v>
      </c>
      <c r="K46" s="77" t="s">
        <v>10</v>
      </c>
      <c r="L46" s="81">
        <f t="shared" ref="L46:Q46" si="16">SUM(L39:L45)</f>
        <v>45.499999999999993</v>
      </c>
      <c r="M46" s="27">
        <f t="shared" si="16"/>
        <v>44.3</v>
      </c>
      <c r="N46" s="27">
        <f t="shared" si="16"/>
        <v>9.7999999999999989</v>
      </c>
      <c r="O46" s="27">
        <f t="shared" si="16"/>
        <v>42.1</v>
      </c>
      <c r="P46" s="27">
        <f t="shared" si="16"/>
        <v>42.300000000000004</v>
      </c>
      <c r="Q46" s="27">
        <f t="shared" si="16"/>
        <v>43.2</v>
      </c>
      <c r="R46" s="101">
        <f t="shared" si="14"/>
        <v>227.2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153.6</v>
      </c>
      <c r="C47" s="30">
        <v>153.6</v>
      </c>
      <c r="D47" s="30">
        <v>153.6</v>
      </c>
      <c r="E47" s="30">
        <v>152</v>
      </c>
      <c r="F47" s="30">
        <v>152</v>
      </c>
      <c r="G47" s="30">
        <v>152</v>
      </c>
      <c r="H47" s="30"/>
      <c r="I47" s="102">
        <f>+((I46/I48)/7)*1000</f>
        <v>43.616101450667685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141.73424828446662</v>
      </c>
      <c r="S47" s="63"/>
      <c r="T47" s="63"/>
    </row>
    <row r="48" spans="1:30" ht="33.75" customHeight="1" x14ac:dyDescent="0.25">
      <c r="A48" s="94" t="s">
        <v>20</v>
      </c>
      <c r="B48" s="83">
        <v>576</v>
      </c>
      <c r="C48" s="83">
        <v>583</v>
      </c>
      <c r="D48" s="83">
        <v>107</v>
      </c>
      <c r="E48" s="83">
        <v>568</v>
      </c>
      <c r="F48" s="83">
        <v>567</v>
      </c>
      <c r="G48" s="83">
        <v>573</v>
      </c>
      <c r="H48" s="34"/>
      <c r="I48" s="103">
        <f>SUM(B48:H48)</f>
        <v>2974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43</v>
      </c>
      <c r="Q48" s="65">
        <v>44</v>
      </c>
      <c r="R48" s="112">
        <f>SUM(L48:Q48)</f>
        <v>229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88.473600000000005</v>
      </c>
      <c r="C49" s="38">
        <f t="shared" si="17"/>
        <v>89.5488</v>
      </c>
      <c r="D49" s="38">
        <f t="shared" si="17"/>
        <v>16.435200000000002</v>
      </c>
      <c r="E49" s="38">
        <f t="shared" si="17"/>
        <v>86.335999999999999</v>
      </c>
      <c r="F49" s="38">
        <f t="shared" si="17"/>
        <v>86.183999999999997</v>
      </c>
      <c r="G49" s="38">
        <f t="shared" si="17"/>
        <v>87.096000000000004</v>
      </c>
      <c r="H49" s="38">
        <f t="shared" si="17"/>
        <v>0</v>
      </c>
      <c r="I49" s="104">
        <f>((I46*1000)/I48)/7</f>
        <v>43.616101450667692</v>
      </c>
      <c r="K49" s="95" t="s">
        <v>21</v>
      </c>
      <c r="L49" s="84">
        <f t="shared" ref="L49:Q49" si="18">((L48*L47)*7/1000-L39-L40)/5</f>
        <v>6.2919999999999989</v>
      </c>
      <c r="M49" s="38">
        <f t="shared" si="18"/>
        <v>6.1964000000000006</v>
      </c>
      <c r="N49" s="38">
        <f t="shared" si="18"/>
        <v>1.7145000000000004</v>
      </c>
      <c r="O49" s="38">
        <f t="shared" si="18"/>
        <v>6.1183000000000005</v>
      </c>
      <c r="P49" s="38">
        <f t="shared" si="18"/>
        <v>5.9978999999999996</v>
      </c>
      <c r="Q49" s="38">
        <f t="shared" si="18"/>
        <v>6.0607999999999986</v>
      </c>
      <c r="R49" s="113">
        <f>((R46*1000)/R48)/7</f>
        <v>141.73424828446664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619.3152</v>
      </c>
      <c r="C50" s="42">
        <f t="shared" si="19"/>
        <v>626.84159999999997</v>
      </c>
      <c r="D50" s="42">
        <f t="shared" si="19"/>
        <v>115.04640000000001</v>
      </c>
      <c r="E50" s="42">
        <f t="shared" si="19"/>
        <v>604.35199999999998</v>
      </c>
      <c r="F50" s="42">
        <f t="shared" si="19"/>
        <v>603.28800000000001</v>
      </c>
      <c r="G50" s="42">
        <f t="shared" si="19"/>
        <v>609.67200000000003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41.9895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43.898809523809526</v>
      </c>
      <c r="C51" s="47">
        <f t="shared" si="21"/>
        <v>43.861798578779712</v>
      </c>
      <c r="D51" s="47">
        <f t="shared" si="21"/>
        <v>43.791722296395186</v>
      </c>
      <c r="E51" s="47">
        <f t="shared" si="21"/>
        <v>43.410462776659955</v>
      </c>
      <c r="F51" s="47">
        <f t="shared" si="21"/>
        <v>43.436633912824391</v>
      </c>
      <c r="G51" s="47">
        <f t="shared" si="21"/>
        <v>43.430565943654948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147.72727272727272</v>
      </c>
      <c r="M51" s="47">
        <f t="shared" si="22"/>
        <v>143.83116883116884</v>
      </c>
      <c r="N51" s="47">
        <f t="shared" si="22"/>
        <v>127.27272727272727</v>
      </c>
      <c r="O51" s="47">
        <f t="shared" si="22"/>
        <v>139.8671096345515</v>
      </c>
      <c r="P51" s="47">
        <f t="shared" si="22"/>
        <v>140.53156146179404</v>
      </c>
      <c r="Q51" s="47">
        <f t="shared" si="22"/>
        <v>140.25974025974028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8.4</v>
      </c>
      <c r="D60" s="79">
        <v>2</v>
      </c>
      <c r="E60" s="79">
        <v>8.1999999999999993</v>
      </c>
      <c r="F60" s="79">
        <v>8.1999999999999993</v>
      </c>
      <c r="G60" s="221">
        <v>8.3000000000000007</v>
      </c>
      <c r="H60" s="22">
        <v>8.6999999999999993</v>
      </c>
      <c r="I60" s="79">
        <v>8.6</v>
      </c>
      <c r="J60" s="79">
        <v>1.8</v>
      </c>
      <c r="K60" s="79">
        <v>8.1</v>
      </c>
      <c r="L60" s="79">
        <v>8.1</v>
      </c>
      <c r="M60" s="221">
        <v>8.1</v>
      </c>
      <c r="N60" s="22">
        <v>8.5</v>
      </c>
      <c r="O60" s="79">
        <v>8.6999999999999993</v>
      </c>
      <c r="P60" s="79">
        <v>2</v>
      </c>
      <c r="Q60" s="79">
        <v>8.1</v>
      </c>
      <c r="R60" s="79">
        <v>8.1999999999999993</v>
      </c>
      <c r="S60" s="221">
        <v>7.9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8.4</v>
      </c>
      <c r="D61" s="79">
        <v>2</v>
      </c>
      <c r="E61" s="79">
        <v>8.3000000000000007</v>
      </c>
      <c r="F61" s="79">
        <v>8.3000000000000007</v>
      </c>
      <c r="G61" s="221">
        <v>8.3000000000000007</v>
      </c>
      <c r="H61" s="22">
        <v>8.6999999999999993</v>
      </c>
      <c r="I61" s="79">
        <v>8.6999999999999993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8.6999999999999993</v>
      </c>
      <c r="P61" s="79">
        <v>2</v>
      </c>
      <c r="Q61" s="79">
        <v>8.1</v>
      </c>
      <c r="R61" s="79">
        <v>8.1999999999999993</v>
      </c>
      <c r="S61" s="221">
        <v>7.9</v>
      </c>
      <c r="T61" s="101">
        <f t="shared" si="23"/>
        <v>130.69999999999999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8.4</v>
      </c>
      <c r="D62" s="79">
        <v>2</v>
      </c>
      <c r="E62" s="79">
        <v>8.3000000000000007</v>
      </c>
      <c r="F62" s="79">
        <v>8.3000000000000007</v>
      </c>
      <c r="G62" s="221">
        <v>8.3000000000000007</v>
      </c>
      <c r="H62" s="22">
        <v>8.6999999999999993</v>
      </c>
      <c r="I62" s="79">
        <v>8.6999999999999993</v>
      </c>
      <c r="J62" s="79">
        <v>1.8</v>
      </c>
      <c r="K62" s="79">
        <v>8.1</v>
      </c>
      <c r="L62" s="79">
        <v>8.1</v>
      </c>
      <c r="M62" s="221">
        <v>8.1999999999999993</v>
      </c>
      <c r="N62" s="22">
        <v>8.6</v>
      </c>
      <c r="O62" s="79">
        <v>8.6999999999999993</v>
      </c>
      <c r="P62" s="79">
        <v>2</v>
      </c>
      <c r="Q62" s="79">
        <v>8.1999999999999993</v>
      </c>
      <c r="R62" s="79">
        <v>8.1999999999999993</v>
      </c>
      <c r="S62" s="221">
        <v>8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8.6999999999999993</v>
      </c>
      <c r="I63" s="79">
        <v>8.6999999999999993</v>
      </c>
      <c r="J63" s="79">
        <v>1.9</v>
      </c>
      <c r="K63" s="79">
        <v>8.1</v>
      </c>
      <c r="L63" s="79">
        <v>8.1</v>
      </c>
      <c r="M63" s="221">
        <v>8.1999999999999993</v>
      </c>
      <c r="N63" s="22">
        <v>8.6</v>
      </c>
      <c r="O63" s="79">
        <v>8.6999999999999993</v>
      </c>
      <c r="P63" s="79">
        <v>2</v>
      </c>
      <c r="Q63" s="79">
        <v>8.1999999999999993</v>
      </c>
      <c r="R63" s="79">
        <v>8.1999999999999993</v>
      </c>
      <c r="S63" s="221">
        <v>8</v>
      </c>
      <c r="T63" s="101">
        <f t="shared" si="23"/>
        <v>131.19999999999999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8.5</v>
      </c>
      <c r="D64" s="79">
        <v>2</v>
      </c>
      <c r="E64" s="79">
        <v>8.3000000000000007</v>
      </c>
      <c r="F64" s="79">
        <v>8.3000000000000007</v>
      </c>
      <c r="G64" s="221">
        <v>8.4</v>
      </c>
      <c r="H64" s="22">
        <v>8.8000000000000007</v>
      </c>
      <c r="I64" s="79">
        <v>8.6999999999999993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8.8000000000000007</v>
      </c>
      <c r="P64" s="79">
        <v>2</v>
      </c>
      <c r="Q64" s="79">
        <v>8.1999999999999993</v>
      </c>
      <c r="R64" s="79">
        <v>8.1999999999999993</v>
      </c>
      <c r="S64" s="221">
        <v>8</v>
      </c>
      <c r="T64" s="101">
        <f t="shared" si="23"/>
        <v>131.80000000000001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59.3</v>
      </c>
      <c r="C65" s="27">
        <f t="shared" ref="C65:S65" si="24">SUM(C58:C64)</f>
        <v>58.699999999999996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58.199999999999996</v>
      </c>
      <c r="H65" s="26">
        <f t="shared" si="24"/>
        <v>60.8</v>
      </c>
      <c r="I65" s="27">
        <f t="shared" si="24"/>
        <v>60.600000000000009</v>
      </c>
      <c r="J65" s="27">
        <f t="shared" si="24"/>
        <v>13</v>
      </c>
      <c r="K65" s="27">
        <f t="shared" si="24"/>
        <v>56.600000000000009</v>
      </c>
      <c r="L65" s="27">
        <f t="shared" si="24"/>
        <v>56.8</v>
      </c>
      <c r="M65" s="28">
        <f t="shared" si="24"/>
        <v>57.2</v>
      </c>
      <c r="N65" s="26">
        <f t="shared" si="24"/>
        <v>59.800000000000004</v>
      </c>
      <c r="O65" s="27">
        <f t="shared" si="24"/>
        <v>60.8</v>
      </c>
      <c r="P65" s="27">
        <f t="shared" si="24"/>
        <v>14</v>
      </c>
      <c r="Q65" s="27">
        <f t="shared" si="24"/>
        <v>57.2</v>
      </c>
      <c r="R65" s="27">
        <f t="shared" si="24"/>
        <v>57.2</v>
      </c>
      <c r="S65" s="28">
        <f t="shared" si="24"/>
        <v>56.199999999999996</v>
      </c>
      <c r="T65" s="101">
        <f t="shared" si="23"/>
        <v>916.40000000000009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141.52895752895753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58</v>
      </c>
      <c r="T67" s="112">
        <f>SUM(B67:S67)</f>
        <v>925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8.4931000000000019</v>
      </c>
      <c r="C68" s="38">
        <f t="shared" si="25"/>
        <v>8.4134000000000011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8.3265999999999991</v>
      </c>
      <c r="H68" s="37">
        <f t="shared" si="25"/>
        <v>8.729499999999998</v>
      </c>
      <c r="I68" s="38">
        <f t="shared" si="25"/>
        <v>8.6867999999999999</v>
      </c>
      <c r="J68" s="38">
        <f t="shared" si="25"/>
        <v>1.8425999999999998</v>
      </c>
      <c r="K68" s="38">
        <f t="shared" si="25"/>
        <v>8.1273999999999997</v>
      </c>
      <c r="L68" s="38">
        <f t="shared" si="25"/>
        <v>8.1280000000000001</v>
      </c>
      <c r="M68" s="39">
        <f t="shared" si="25"/>
        <v>8.1600999999999999</v>
      </c>
      <c r="N68" s="37">
        <f t="shared" si="25"/>
        <v>8.57</v>
      </c>
      <c r="O68" s="38">
        <f t="shared" si="25"/>
        <v>8.729499999999998</v>
      </c>
      <c r="P68" s="38">
        <f t="shared" si="25"/>
        <v>1.9832000000000001</v>
      </c>
      <c r="Q68" s="38">
        <f t="shared" si="25"/>
        <v>8.1692</v>
      </c>
      <c r="R68" s="38">
        <f t="shared" si="25"/>
        <v>8.2091999999999992</v>
      </c>
      <c r="S68" s="39">
        <f t="shared" si="25"/>
        <v>7.9662000000000006</v>
      </c>
      <c r="T68" s="116">
        <f>((T65*1000)/T67)/7</f>
        <v>141.52895752895753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59.265500000000003</v>
      </c>
      <c r="C69" s="42">
        <f>((C67*C66)*7)/1000</f>
        <v>58.667000000000002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58.232999999999997</v>
      </c>
      <c r="H69" s="41">
        <f t="shared" si="26"/>
        <v>60.847499999999997</v>
      </c>
      <c r="I69" s="42">
        <f t="shared" si="26"/>
        <v>60.634</v>
      </c>
      <c r="J69" s="42">
        <f t="shared" si="26"/>
        <v>13.013</v>
      </c>
      <c r="K69" s="42">
        <f t="shared" si="26"/>
        <v>56.637</v>
      </c>
      <c r="L69" s="42">
        <f t="shared" si="26"/>
        <v>56.84</v>
      </c>
      <c r="M69" s="87">
        <f t="shared" si="26"/>
        <v>57.200499999999998</v>
      </c>
      <c r="N69" s="41">
        <f t="shared" si="26"/>
        <v>59.85</v>
      </c>
      <c r="O69" s="42">
        <f t="shared" si="26"/>
        <v>60.847499999999997</v>
      </c>
      <c r="P69" s="42">
        <f t="shared" si="26"/>
        <v>13.916</v>
      </c>
      <c r="Q69" s="42">
        <f t="shared" si="26"/>
        <v>57.246000000000002</v>
      </c>
      <c r="R69" s="42">
        <f t="shared" si="26"/>
        <v>57.246000000000002</v>
      </c>
      <c r="S69" s="87">
        <f>((S67*S66)*7)/1000</f>
        <v>56.231000000000002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143.58353510895884</v>
      </c>
      <c r="C70" s="47">
        <f>+(C65/C67)/7*1000</f>
        <v>144.58128078817731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140.92009685230022</v>
      </c>
      <c r="H70" s="46">
        <f t="shared" si="27"/>
        <v>142.38875878220139</v>
      </c>
      <c r="I70" s="47">
        <f t="shared" si="27"/>
        <v>141.92037470725998</v>
      </c>
      <c r="J70" s="47">
        <f t="shared" si="27"/>
        <v>142.85714285714286</v>
      </c>
      <c r="K70" s="47">
        <f t="shared" si="27"/>
        <v>139.40886699507391</v>
      </c>
      <c r="L70" s="47">
        <f t="shared" si="27"/>
        <v>139.90147783251231</v>
      </c>
      <c r="M70" s="48">
        <f t="shared" si="27"/>
        <v>138.49878934624698</v>
      </c>
      <c r="N70" s="46">
        <f t="shared" si="27"/>
        <v>142.38095238095238</v>
      </c>
      <c r="O70" s="47">
        <f t="shared" si="27"/>
        <v>142.38875878220139</v>
      </c>
      <c r="P70" s="47">
        <f t="shared" si="27"/>
        <v>142.85714285714286</v>
      </c>
      <c r="Q70" s="47">
        <f t="shared" si="27"/>
        <v>140.88669950738915</v>
      </c>
      <c r="R70" s="47">
        <f t="shared" si="27"/>
        <v>140.88669950738915</v>
      </c>
      <c r="S70" s="48">
        <f>+(S65/S67)/7*1000</f>
        <v>138.42364532019704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0EFE-C4B8-4561-A953-0A424A5F2A52}">
  <dimension ref="A1:AQ239"/>
  <sheetViews>
    <sheetView view="pageBreakPreview" topLeftCell="A40" zoomScale="30" zoomScaleNormal="30" zoomScaleSheetLayoutView="30" workbookViewId="0">
      <selection activeCell="B26" sqref="B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2"/>
      <c r="Z3" s="2"/>
      <c r="AA3" s="2"/>
      <c r="AB3" s="2"/>
      <c r="AC3" s="2"/>
      <c r="AD3" s="4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9" t="s">
        <v>1</v>
      </c>
      <c r="B9" s="499"/>
      <c r="C9" s="49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9"/>
      <c r="B10" s="499"/>
      <c r="C10" s="4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9" t="s">
        <v>4</v>
      </c>
      <c r="B11" s="499"/>
      <c r="C11" s="499"/>
      <c r="D11" s="1"/>
      <c r="E11" s="497">
        <v>2</v>
      </c>
      <c r="F11" s="1"/>
      <c r="G11" s="1"/>
      <c r="H11" s="1"/>
      <c r="I11" s="1"/>
      <c r="J11" s="1"/>
      <c r="K11" s="533" t="s">
        <v>166</v>
      </c>
      <c r="L11" s="533"/>
      <c r="M11" s="498"/>
      <c r="N11" s="4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9"/>
      <c r="B12" s="499"/>
      <c r="C12" s="499"/>
      <c r="D12" s="1"/>
      <c r="E12" s="5"/>
      <c r="F12" s="1"/>
      <c r="G12" s="1"/>
      <c r="H12" s="1"/>
      <c r="I12" s="1"/>
      <c r="J12" s="1"/>
      <c r="K12" s="498"/>
      <c r="L12" s="498"/>
      <c r="M12" s="498"/>
      <c r="N12" s="4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498"/>
      <c r="W13" s="1"/>
      <c r="X13" s="1"/>
      <c r="Y13" s="1"/>
    </row>
    <row r="14" spans="1:30" s="3" customFormat="1" ht="27" thickBot="1" x14ac:dyDescent="0.3">
      <c r="A14" s="4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108.4</v>
      </c>
      <c r="D18" s="23">
        <v>25.7</v>
      </c>
      <c r="E18" s="23">
        <v>110.6</v>
      </c>
      <c r="F18" s="122">
        <v>109.1</v>
      </c>
      <c r="G18" s="122">
        <v>109</v>
      </c>
      <c r="H18" s="22">
        <v>110.5</v>
      </c>
      <c r="I18" s="23">
        <v>111.7</v>
      </c>
      <c r="J18" s="23">
        <v>25.6</v>
      </c>
      <c r="K18" s="23">
        <v>111.8</v>
      </c>
      <c r="L18" s="23">
        <v>112</v>
      </c>
      <c r="M18" s="24">
        <v>111.1</v>
      </c>
      <c r="N18" s="79">
        <v>110.7</v>
      </c>
      <c r="O18" s="23">
        <v>113</v>
      </c>
      <c r="P18" s="23">
        <v>25.8</v>
      </c>
      <c r="Q18" s="23">
        <v>111.1</v>
      </c>
      <c r="R18" s="23">
        <v>110.4</v>
      </c>
      <c r="S18" s="24">
        <v>111.5</v>
      </c>
      <c r="T18" s="25">
        <f t="shared" ref="T18:T25" si="0">SUM(B18:S18)</f>
        <v>1737.6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108.4</v>
      </c>
      <c r="D19" s="23">
        <v>25.7</v>
      </c>
      <c r="E19" s="23">
        <v>110.6</v>
      </c>
      <c r="F19" s="122">
        <v>109.1</v>
      </c>
      <c r="G19" s="122">
        <v>109</v>
      </c>
      <c r="H19" s="22">
        <v>110.5</v>
      </c>
      <c r="I19" s="23">
        <v>111.7</v>
      </c>
      <c r="J19" s="23">
        <v>25.6</v>
      </c>
      <c r="K19" s="23">
        <v>111.8</v>
      </c>
      <c r="L19" s="23">
        <v>112</v>
      </c>
      <c r="M19" s="24">
        <v>111.1</v>
      </c>
      <c r="N19" s="79">
        <v>110.7</v>
      </c>
      <c r="O19" s="23">
        <v>113</v>
      </c>
      <c r="P19" s="23">
        <v>25.8</v>
      </c>
      <c r="Q19" s="23">
        <v>111.1</v>
      </c>
      <c r="R19" s="23">
        <v>110.4</v>
      </c>
      <c r="S19" s="24">
        <v>111.5</v>
      </c>
      <c r="T19" s="25">
        <f t="shared" si="0"/>
        <v>1737.6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108.2</v>
      </c>
      <c r="D20" s="23">
        <v>25.6</v>
      </c>
      <c r="E20" s="23">
        <v>110.2</v>
      </c>
      <c r="F20" s="122">
        <v>109.3</v>
      </c>
      <c r="G20" s="122">
        <v>109.2</v>
      </c>
      <c r="H20" s="22">
        <v>110.5</v>
      </c>
      <c r="I20" s="23">
        <v>111.7</v>
      </c>
      <c r="J20" s="23">
        <v>25.6</v>
      </c>
      <c r="K20" s="23">
        <v>111.8</v>
      </c>
      <c r="L20" s="23">
        <v>111.5</v>
      </c>
      <c r="M20" s="24">
        <v>111.3</v>
      </c>
      <c r="N20" s="79">
        <v>110.8</v>
      </c>
      <c r="O20" s="23">
        <v>113.2</v>
      </c>
      <c r="P20" s="23">
        <v>25.8</v>
      </c>
      <c r="Q20" s="23">
        <v>111.1</v>
      </c>
      <c r="R20" s="23">
        <v>110.3</v>
      </c>
      <c r="S20" s="24">
        <v>111.5</v>
      </c>
      <c r="T20" s="25">
        <f t="shared" si="0"/>
        <v>1737.1999999999998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108.2</v>
      </c>
      <c r="D21" s="23">
        <v>25.6</v>
      </c>
      <c r="E21" s="23">
        <v>110.2</v>
      </c>
      <c r="F21" s="122">
        <v>109.3</v>
      </c>
      <c r="G21" s="122">
        <v>109.2</v>
      </c>
      <c r="H21" s="22">
        <v>110.5</v>
      </c>
      <c r="I21" s="23">
        <v>111.7</v>
      </c>
      <c r="J21" s="23">
        <v>25.6</v>
      </c>
      <c r="K21" s="23">
        <v>111.8</v>
      </c>
      <c r="L21" s="23">
        <v>111.5</v>
      </c>
      <c r="M21" s="24">
        <v>111.3</v>
      </c>
      <c r="N21" s="79">
        <v>110.8</v>
      </c>
      <c r="O21" s="23">
        <v>113.2</v>
      </c>
      <c r="P21" s="23">
        <v>25.8</v>
      </c>
      <c r="Q21" s="23">
        <v>111.1</v>
      </c>
      <c r="R21" s="23">
        <v>110.3</v>
      </c>
      <c r="S21" s="24">
        <v>111.5</v>
      </c>
      <c r="T21" s="25">
        <f t="shared" si="0"/>
        <v>1737.1999999999998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108.2</v>
      </c>
      <c r="D22" s="23">
        <v>25.6</v>
      </c>
      <c r="E22" s="23">
        <v>110.2</v>
      </c>
      <c r="F22" s="122">
        <v>109.3</v>
      </c>
      <c r="G22" s="122">
        <v>109.2</v>
      </c>
      <c r="H22" s="22">
        <v>110.5</v>
      </c>
      <c r="I22" s="23">
        <v>111.7</v>
      </c>
      <c r="J22" s="23">
        <v>25.6</v>
      </c>
      <c r="K22" s="23">
        <v>111.8</v>
      </c>
      <c r="L22" s="23">
        <v>111.5</v>
      </c>
      <c r="M22" s="24">
        <v>111.3</v>
      </c>
      <c r="N22" s="79">
        <v>110.8</v>
      </c>
      <c r="O22" s="23">
        <v>113.2</v>
      </c>
      <c r="P22" s="23">
        <v>25.8</v>
      </c>
      <c r="Q22" s="23">
        <v>111.1</v>
      </c>
      <c r="R22" s="23">
        <v>110.3</v>
      </c>
      <c r="S22" s="24">
        <v>111.5</v>
      </c>
      <c r="T22" s="25">
        <f t="shared" si="0"/>
        <v>1737.1999999999998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108.2</v>
      </c>
      <c r="D23" s="23">
        <v>25.6</v>
      </c>
      <c r="E23" s="23">
        <v>110.2</v>
      </c>
      <c r="F23" s="122">
        <v>109.3</v>
      </c>
      <c r="G23" s="122">
        <v>109.2</v>
      </c>
      <c r="H23" s="22">
        <v>110.5</v>
      </c>
      <c r="I23" s="23">
        <v>111.7</v>
      </c>
      <c r="J23" s="23">
        <v>25.6</v>
      </c>
      <c r="K23" s="23">
        <v>111.8</v>
      </c>
      <c r="L23" s="23">
        <v>111.5</v>
      </c>
      <c r="M23" s="24">
        <v>111.3</v>
      </c>
      <c r="N23" s="79">
        <v>110.8</v>
      </c>
      <c r="O23" s="23">
        <v>113.2</v>
      </c>
      <c r="P23" s="23">
        <v>25.8</v>
      </c>
      <c r="Q23" s="23">
        <v>111.1</v>
      </c>
      <c r="R23" s="23">
        <v>110.3</v>
      </c>
      <c r="S23" s="24">
        <v>111.5</v>
      </c>
      <c r="T23" s="25">
        <f t="shared" si="0"/>
        <v>1737.1999999999998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108.2</v>
      </c>
      <c r="D24" s="23">
        <v>25.6</v>
      </c>
      <c r="E24" s="23">
        <v>110.2</v>
      </c>
      <c r="F24" s="122">
        <v>109.3</v>
      </c>
      <c r="G24" s="122">
        <v>109.2</v>
      </c>
      <c r="H24" s="22">
        <v>110.5</v>
      </c>
      <c r="I24" s="23">
        <v>111.7</v>
      </c>
      <c r="J24" s="23">
        <v>25.6</v>
      </c>
      <c r="K24" s="23">
        <v>111.8</v>
      </c>
      <c r="L24" s="23">
        <v>111.5</v>
      </c>
      <c r="M24" s="24">
        <v>111.3</v>
      </c>
      <c r="N24" s="79">
        <v>110.8</v>
      </c>
      <c r="O24" s="23">
        <v>113.2</v>
      </c>
      <c r="P24" s="23">
        <v>25.8</v>
      </c>
      <c r="Q24" s="23">
        <v>111.1</v>
      </c>
      <c r="R24" s="23">
        <v>110.3</v>
      </c>
      <c r="S24" s="24">
        <v>111.5</v>
      </c>
      <c r="T24" s="25">
        <f t="shared" si="0"/>
        <v>1737.1999999999998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757.80000000000007</v>
      </c>
      <c r="D25" s="27">
        <f t="shared" si="1"/>
        <v>179.39999999999998</v>
      </c>
      <c r="E25" s="27">
        <f t="shared" si="1"/>
        <v>772.2</v>
      </c>
      <c r="F25" s="27">
        <f t="shared" si="1"/>
        <v>764.69999999999993</v>
      </c>
      <c r="G25" s="486">
        <f t="shared" si="1"/>
        <v>764.00000000000011</v>
      </c>
      <c r="H25" s="26">
        <f t="shared" si="1"/>
        <v>773.5</v>
      </c>
      <c r="I25" s="27">
        <f t="shared" si="1"/>
        <v>781.90000000000009</v>
      </c>
      <c r="J25" s="27">
        <f t="shared" si="1"/>
        <v>179.2</v>
      </c>
      <c r="K25" s="27">
        <f t="shared" si="1"/>
        <v>782.59999999999991</v>
      </c>
      <c r="L25" s="27">
        <f t="shared" si="1"/>
        <v>781.5</v>
      </c>
      <c r="M25" s="28">
        <f t="shared" si="1"/>
        <v>778.69999999999993</v>
      </c>
      <c r="N25" s="81">
        <f>SUM(N18:N24)</f>
        <v>775.39999999999986</v>
      </c>
      <c r="O25" s="27">
        <f t="shared" ref="O25:Q25" si="2">SUM(O18:O24)</f>
        <v>792.00000000000011</v>
      </c>
      <c r="P25" s="27">
        <f t="shared" si="2"/>
        <v>180.60000000000002</v>
      </c>
      <c r="Q25" s="27">
        <f t="shared" si="2"/>
        <v>777.7</v>
      </c>
      <c r="R25" s="27">
        <f>SUM(R18:R24)</f>
        <v>772.3</v>
      </c>
      <c r="S25" s="28">
        <f t="shared" ref="S25" si="3">SUM(S18:S24)</f>
        <v>780.5</v>
      </c>
      <c r="T25" s="25">
        <f t="shared" si="0"/>
        <v>12161.2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149.89769505731542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722</v>
      </c>
      <c r="D27" s="34">
        <v>171</v>
      </c>
      <c r="E27" s="34">
        <v>736</v>
      </c>
      <c r="F27" s="34">
        <v>729</v>
      </c>
      <c r="G27" s="488">
        <v>728</v>
      </c>
      <c r="H27" s="33">
        <v>737</v>
      </c>
      <c r="I27" s="34">
        <v>745</v>
      </c>
      <c r="J27" s="34">
        <v>171</v>
      </c>
      <c r="K27" s="34">
        <v>746</v>
      </c>
      <c r="L27" s="34">
        <v>745</v>
      </c>
      <c r="M27" s="35">
        <v>742</v>
      </c>
      <c r="N27" s="83">
        <v>739</v>
      </c>
      <c r="O27" s="34">
        <v>755</v>
      </c>
      <c r="P27" s="34">
        <v>172</v>
      </c>
      <c r="Q27" s="34">
        <v>741</v>
      </c>
      <c r="R27" s="34">
        <v>736</v>
      </c>
      <c r="S27" s="35">
        <v>744</v>
      </c>
      <c r="T27" s="36">
        <f>SUM(B27:S27)</f>
        <v>11590</v>
      </c>
      <c r="U27" s="2">
        <f>((T25*1000)/T27)/7</f>
        <v>149.89769505731542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108.15892000000001</v>
      </c>
      <c r="D28" s="84">
        <f t="shared" si="4"/>
        <v>25.606060000000006</v>
      </c>
      <c r="E28" s="84">
        <f t="shared" si="4"/>
        <v>110.21696</v>
      </c>
      <c r="F28" s="84">
        <f t="shared" si="4"/>
        <v>109.34793999999999</v>
      </c>
      <c r="G28" s="489">
        <f t="shared" si="4"/>
        <v>109.17807999999999</v>
      </c>
      <c r="H28" s="37">
        <f t="shared" si="4"/>
        <v>110.46681999999998</v>
      </c>
      <c r="I28" s="84">
        <f t="shared" si="4"/>
        <v>111.66569999999999</v>
      </c>
      <c r="J28" s="84">
        <f t="shared" si="4"/>
        <v>25.646060000000006</v>
      </c>
      <c r="K28" s="84">
        <f t="shared" si="4"/>
        <v>111.83556000000003</v>
      </c>
      <c r="L28" s="84">
        <f t="shared" si="4"/>
        <v>111.54570000000001</v>
      </c>
      <c r="M28" s="231">
        <f t="shared" si="4"/>
        <v>111.27611999999999</v>
      </c>
      <c r="N28" s="84">
        <f t="shared" si="4"/>
        <v>110.80654</v>
      </c>
      <c r="O28" s="84">
        <f t="shared" si="4"/>
        <v>113.2443</v>
      </c>
      <c r="P28" s="84">
        <f t="shared" si="4"/>
        <v>25.775919999999996</v>
      </c>
      <c r="Q28" s="84">
        <f t="shared" si="4"/>
        <v>111.06626000000001</v>
      </c>
      <c r="R28" s="84">
        <f t="shared" si="4"/>
        <v>110.29696000000001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757.59460000000001</v>
      </c>
      <c r="D29" s="42">
        <f t="shared" si="5"/>
        <v>179.43030000000002</v>
      </c>
      <c r="E29" s="42">
        <f>((E27*E26)*7)/1000</f>
        <v>772.28480000000002</v>
      </c>
      <c r="F29" s="42">
        <f>((F27*F26)*7)/1000</f>
        <v>764.93970000000002</v>
      </c>
      <c r="G29" s="490">
        <f>((G27*G26)*7)/1000</f>
        <v>763.8904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179.43030000000002</v>
      </c>
      <c r="K29" s="42">
        <f t="shared" si="7"/>
        <v>782.77780000000007</v>
      </c>
      <c r="L29" s="42">
        <f t="shared" si="7"/>
        <v>781.72850000000005</v>
      </c>
      <c r="M29" s="87">
        <f t="shared" si="7"/>
        <v>778.5806</v>
      </c>
      <c r="N29" s="85">
        <f>((N27*N26)*7)/1000</f>
        <v>775.43270000000007</v>
      </c>
      <c r="O29" s="42">
        <f>((O27*O26)*7)/1000</f>
        <v>792.22149999999999</v>
      </c>
      <c r="P29" s="42">
        <f t="shared" ref="P29:S29" si="8">((P27*P26)*7)/1000</f>
        <v>180.4796</v>
      </c>
      <c r="Q29" s="42">
        <f t="shared" si="8"/>
        <v>777.5313000000001</v>
      </c>
      <c r="R29" s="43">
        <f t="shared" si="8"/>
        <v>772.28480000000002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149.94064107637513</v>
      </c>
      <c r="D30" s="47">
        <f t="shared" si="9"/>
        <v>149.87468671679196</v>
      </c>
      <c r="E30" s="47">
        <f>+(E25/E27)/7*1000</f>
        <v>149.88354037267081</v>
      </c>
      <c r="F30" s="47">
        <f t="shared" ref="F30:H30" si="10">+(F25/F27)/7*1000</f>
        <v>149.8530276308054</v>
      </c>
      <c r="G30" s="491">
        <f t="shared" si="10"/>
        <v>149.92150706436422</v>
      </c>
      <c r="H30" s="46">
        <f t="shared" si="10"/>
        <v>149.93215739484398</v>
      </c>
      <c r="I30" s="47">
        <f>+(I25/I27)/7*1000</f>
        <v>149.9328859060403</v>
      </c>
      <c r="J30" s="47">
        <f t="shared" ref="J30:M30" si="11">+(J25/J27)/7*1000</f>
        <v>149.70760233918125</v>
      </c>
      <c r="K30" s="47">
        <f t="shared" si="11"/>
        <v>149.86595174262732</v>
      </c>
      <c r="L30" s="47">
        <f t="shared" si="11"/>
        <v>149.85618408437199</v>
      </c>
      <c r="M30" s="48">
        <f t="shared" si="11"/>
        <v>149.9229880631498</v>
      </c>
      <c r="N30" s="86">
        <f>+(N25/N27)/7*1000</f>
        <v>149.8936787164121</v>
      </c>
      <c r="O30" s="47">
        <f t="shared" ref="O30:S30" si="12">+(O25/O27)/7*1000</f>
        <v>149.85808893093665</v>
      </c>
      <c r="P30" s="47">
        <f t="shared" si="12"/>
        <v>150</v>
      </c>
      <c r="Q30" s="47">
        <f t="shared" si="12"/>
        <v>149.93252361673416</v>
      </c>
      <c r="R30" s="47">
        <f t="shared" si="12"/>
        <v>149.90295031055896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87.9</v>
      </c>
      <c r="C39" s="79">
        <v>89.4</v>
      </c>
      <c r="D39" s="79">
        <v>15.8</v>
      </c>
      <c r="E39" s="79">
        <v>85.7</v>
      </c>
      <c r="F39" s="79">
        <v>85.4</v>
      </c>
      <c r="G39" s="79">
        <v>86.4</v>
      </c>
      <c r="H39" s="79"/>
      <c r="I39" s="101">
        <f t="shared" ref="I39:I46" si="13">SUM(B39:H39)</f>
        <v>450.6</v>
      </c>
      <c r="J39" s="138"/>
      <c r="K39" s="91" t="s">
        <v>12</v>
      </c>
      <c r="L39" s="79">
        <v>6.3</v>
      </c>
      <c r="M39" s="79">
        <v>6.3</v>
      </c>
      <c r="N39" s="79">
        <v>1.6</v>
      </c>
      <c r="O39" s="79">
        <v>6.1</v>
      </c>
      <c r="P39" s="79">
        <v>6.1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87.9</v>
      </c>
      <c r="C40" s="79">
        <v>89.4</v>
      </c>
      <c r="D40" s="79">
        <v>15.8</v>
      </c>
      <c r="E40" s="79">
        <v>85.7</v>
      </c>
      <c r="F40" s="79">
        <v>85.4</v>
      </c>
      <c r="G40" s="79">
        <v>86.4</v>
      </c>
      <c r="H40" s="79"/>
      <c r="I40" s="101">
        <f t="shared" si="13"/>
        <v>450.6</v>
      </c>
      <c r="J40" s="2"/>
      <c r="K40" s="92" t="s">
        <v>13</v>
      </c>
      <c r="L40" s="79">
        <v>6.3</v>
      </c>
      <c r="M40" s="79">
        <v>6.3</v>
      </c>
      <c r="N40" s="79">
        <v>1.6</v>
      </c>
      <c r="O40" s="79">
        <v>6.1</v>
      </c>
      <c r="P40" s="79">
        <v>6.1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</v>
      </c>
      <c r="P41" s="79">
        <v>5.7</v>
      </c>
      <c r="Q41" s="79">
        <v>6</v>
      </c>
      <c r="R41" s="101">
        <f t="shared" si="14"/>
        <v>31.8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1.5</v>
      </c>
      <c r="O42" s="79">
        <v>6.1</v>
      </c>
      <c r="P42" s="79">
        <v>5.7</v>
      </c>
      <c r="Q42" s="79">
        <v>6</v>
      </c>
      <c r="R42" s="101">
        <f t="shared" si="14"/>
        <v>31.900000000000002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6.1</v>
      </c>
      <c r="P43" s="79">
        <v>5.8</v>
      </c>
      <c r="Q43" s="79">
        <v>6</v>
      </c>
      <c r="R43" s="101">
        <f t="shared" si="14"/>
        <v>32.1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1.6</v>
      </c>
      <c r="O44" s="79">
        <v>6.1</v>
      </c>
      <c r="P44" s="79">
        <v>5.8</v>
      </c>
      <c r="Q44" s="79">
        <v>6</v>
      </c>
      <c r="R44" s="101">
        <f t="shared" si="14"/>
        <v>32.1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6.2</v>
      </c>
      <c r="N45" s="79">
        <v>1.6</v>
      </c>
      <c r="O45" s="79">
        <v>6.1</v>
      </c>
      <c r="P45" s="79">
        <v>5.8</v>
      </c>
      <c r="Q45" s="79">
        <v>6.1</v>
      </c>
      <c r="R45" s="101">
        <f t="shared" si="14"/>
        <v>32.299999999999997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175.8</v>
      </c>
      <c r="C46" s="27">
        <f t="shared" si="15"/>
        <v>178.8</v>
      </c>
      <c r="D46" s="27">
        <f t="shared" si="15"/>
        <v>31.6</v>
      </c>
      <c r="E46" s="27">
        <f t="shared" si="15"/>
        <v>171.4</v>
      </c>
      <c r="F46" s="27">
        <f t="shared" si="15"/>
        <v>170.8</v>
      </c>
      <c r="G46" s="27">
        <f t="shared" si="15"/>
        <v>172.8</v>
      </c>
      <c r="H46" s="27">
        <f t="shared" si="15"/>
        <v>0</v>
      </c>
      <c r="I46" s="101">
        <f t="shared" si="13"/>
        <v>901.2</v>
      </c>
      <c r="K46" s="77" t="s">
        <v>10</v>
      </c>
      <c r="L46" s="81">
        <f t="shared" ref="L46:Q46" si="16">SUM(L39:L45)</f>
        <v>44.699999999999996</v>
      </c>
      <c r="M46" s="27">
        <f t="shared" si="16"/>
        <v>43.6</v>
      </c>
      <c r="N46" s="27">
        <f t="shared" si="16"/>
        <v>11</v>
      </c>
      <c r="O46" s="27">
        <f t="shared" si="16"/>
        <v>42.6</v>
      </c>
      <c r="P46" s="27">
        <f t="shared" si="16"/>
        <v>40.999999999999993</v>
      </c>
      <c r="Q46" s="27">
        <f t="shared" si="16"/>
        <v>42.5</v>
      </c>
      <c r="R46" s="101">
        <f t="shared" si="14"/>
        <v>225.4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153.4</v>
      </c>
      <c r="C47" s="30">
        <v>153.4</v>
      </c>
      <c r="D47" s="30">
        <v>153.4</v>
      </c>
      <c r="E47" s="30">
        <v>151.4</v>
      </c>
      <c r="F47" s="30">
        <v>151.4</v>
      </c>
      <c r="G47" s="30">
        <v>151.4</v>
      </c>
      <c r="H47" s="30"/>
      <c r="I47" s="102">
        <f>+((I46/I48)/7)*1000</f>
        <v>43.494208494208493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141.22807017543863</v>
      </c>
      <c r="S47" s="63"/>
      <c r="T47" s="63"/>
    </row>
    <row r="48" spans="1:30" ht="33.75" customHeight="1" x14ac:dyDescent="0.25">
      <c r="A48" s="94" t="s">
        <v>20</v>
      </c>
      <c r="B48" s="83">
        <v>573</v>
      </c>
      <c r="C48" s="83">
        <v>583</v>
      </c>
      <c r="D48" s="83">
        <v>103</v>
      </c>
      <c r="E48" s="83">
        <v>566</v>
      </c>
      <c r="F48" s="83">
        <v>564</v>
      </c>
      <c r="G48" s="83">
        <v>571</v>
      </c>
      <c r="H48" s="34"/>
      <c r="I48" s="103">
        <f>SUM(B48:H48)</f>
        <v>2960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87.898200000000003</v>
      </c>
      <c r="C49" s="38">
        <f t="shared" si="17"/>
        <v>89.432199999999995</v>
      </c>
      <c r="D49" s="38">
        <f t="shared" si="17"/>
        <v>15.800200000000002</v>
      </c>
      <c r="E49" s="38">
        <f t="shared" si="17"/>
        <v>85.692400000000006</v>
      </c>
      <c r="F49" s="38">
        <f t="shared" si="17"/>
        <v>85.389600000000002</v>
      </c>
      <c r="G49" s="38">
        <f t="shared" si="17"/>
        <v>86.449399999999997</v>
      </c>
      <c r="H49" s="38">
        <f t="shared" si="17"/>
        <v>0</v>
      </c>
      <c r="I49" s="104">
        <f>((I46*1000)/I48)/7</f>
        <v>43.4942084942085</v>
      </c>
      <c r="K49" s="95" t="s">
        <v>21</v>
      </c>
      <c r="L49" s="84">
        <f t="shared" ref="L49:Q49" si="18">((L48*L47)*7/1000-L39-L40)/5</f>
        <v>6.4120000000000008</v>
      </c>
      <c r="M49" s="38">
        <f t="shared" si="18"/>
        <v>6.1964000000000006</v>
      </c>
      <c r="N49" s="38">
        <f t="shared" si="18"/>
        <v>1.5545000000000002</v>
      </c>
      <c r="O49" s="38">
        <f t="shared" si="18"/>
        <v>6.0783000000000005</v>
      </c>
      <c r="P49" s="38">
        <f t="shared" si="18"/>
        <v>5.7625999999999991</v>
      </c>
      <c r="Q49" s="38">
        <f t="shared" si="18"/>
        <v>6.0207999999999995</v>
      </c>
      <c r="R49" s="113">
        <f>((R46*1000)/R48)/7</f>
        <v>141.2280701754386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615.28740000000005</v>
      </c>
      <c r="C50" s="42">
        <f t="shared" si="19"/>
        <v>626.02539999999999</v>
      </c>
      <c r="D50" s="42">
        <f t="shared" si="19"/>
        <v>110.60140000000001</v>
      </c>
      <c r="E50" s="42">
        <f t="shared" si="19"/>
        <v>599.84680000000003</v>
      </c>
      <c r="F50" s="42">
        <f t="shared" si="19"/>
        <v>597.72720000000004</v>
      </c>
      <c r="G50" s="42">
        <f t="shared" si="19"/>
        <v>605.14580000000001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41.012999999999998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43.829468960359009</v>
      </c>
      <c r="C51" s="47">
        <f t="shared" si="21"/>
        <v>43.812790982602309</v>
      </c>
      <c r="D51" s="47">
        <f t="shared" si="21"/>
        <v>43.828016643550626</v>
      </c>
      <c r="E51" s="47">
        <f t="shared" si="21"/>
        <v>43.260979303382129</v>
      </c>
      <c r="F51" s="47">
        <f t="shared" si="21"/>
        <v>43.262411347517734</v>
      </c>
      <c r="G51" s="47">
        <f t="shared" si="21"/>
        <v>43.232424318238685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145.12987012987014</v>
      </c>
      <c r="M51" s="47">
        <f t="shared" si="22"/>
        <v>141.55844155844159</v>
      </c>
      <c r="N51" s="47">
        <f t="shared" si="22"/>
        <v>142.85714285714286</v>
      </c>
      <c r="O51" s="47">
        <f t="shared" si="22"/>
        <v>141.5282392026578</v>
      </c>
      <c r="P51" s="47">
        <f t="shared" si="22"/>
        <v>139.45578231292515</v>
      </c>
      <c r="Q51" s="47">
        <f t="shared" si="22"/>
        <v>137.987012987013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8.8000000000000007</v>
      </c>
      <c r="I58" s="79">
        <v>8.6999999999999993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8.8000000000000007</v>
      </c>
      <c r="P58" s="79">
        <v>2</v>
      </c>
      <c r="Q58" s="79">
        <v>8.1999999999999993</v>
      </c>
      <c r="R58" s="79">
        <v>8.1999999999999993</v>
      </c>
      <c r="S58" s="221">
        <v>8</v>
      </c>
      <c r="T58" s="101">
        <f t="shared" ref="T58:T65" si="23">SUM(B58:S58)</f>
        <v>131.80000000000001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8.8000000000000007</v>
      </c>
      <c r="I59" s="79">
        <v>8.6999999999999993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8.8000000000000007</v>
      </c>
      <c r="P59" s="79">
        <v>2</v>
      </c>
      <c r="Q59" s="79">
        <v>8.1999999999999993</v>
      </c>
      <c r="R59" s="79">
        <v>8.1999999999999993</v>
      </c>
      <c r="S59" s="221">
        <v>8</v>
      </c>
      <c r="T59" s="101">
        <f t="shared" si="23"/>
        <v>131.80000000000001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8.3000000000000007</v>
      </c>
      <c r="D60" s="79">
        <v>2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8.6</v>
      </c>
      <c r="J60" s="79">
        <v>1.8</v>
      </c>
      <c r="K60" s="79">
        <v>8</v>
      </c>
      <c r="L60" s="79">
        <v>8</v>
      </c>
      <c r="M60" s="221">
        <v>8.1</v>
      </c>
      <c r="N60" s="22">
        <v>8.5</v>
      </c>
      <c r="O60" s="79">
        <v>8.6</v>
      </c>
      <c r="P60" s="79">
        <v>1.9</v>
      </c>
      <c r="Q60" s="79">
        <v>7.9</v>
      </c>
      <c r="R60" s="79">
        <v>7.9</v>
      </c>
      <c r="S60" s="221">
        <v>8</v>
      </c>
      <c r="T60" s="101">
        <f t="shared" si="23"/>
        <v>129.19999999999999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8.3000000000000007</v>
      </c>
      <c r="D61" s="79">
        <v>2</v>
      </c>
      <c r="E61" s="79">
        <v>8.3000000000000007</v>
      </c>
      <c r="F61" s="79">
        <v>8.3000000000000007</v>
      </c>
      <c r="G61" s="221">
        <v>8.3000000000000007</v>
      </c>
      <c r="H61" s="22">
        <v>8.6</v>
      </c>
      <c r="I61" s="79">
        <v>8.6</v>
      </c>
      <c r="J61" s="79">
        <v>1.8</v>
      </c>
      <c r="K61" s="79">
        <v>8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7.9</v>
      </c>
      <c r="R61" s="79">
        <v>7.9</v>
      </c>
      <c r="S61" s="221">
        <v>8</v>
      </c>
      <c r="T61" s="101">
        <f t="shared" si="23"/>
        <v>129.69999999999999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8.3000000000000007</v>
      </c>
      <c r="D62" s="79">
        <v>2</v>
      </c>
      <c r="E62" s="79">
        <v>8.3000000000000007</v>
      </c>
      <c r="F62" s="79">
        <v>8.3000000000000007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</v>
      </c>
      <c r="L62" s="79">
        <v>8.1</v>
      </c>
      <c r="M62" s="221">
        <v>8.1999999999999993</v>
      </c>
      <c r="N62" s="22">
        <v>8.5</v>
      </c>
      <c r="O62" s="79">
        <v>8.6</v>
      </c>
      <c r="P62" s="79">
        <v>2</v>
      </c>
      <c r="Q62" s="79">
        <v>8</v>
      </c>
      <c r="R62" s="79">
        <v>8</v>
      </c>
      <c r="S62" s="221">
        <v>8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8.6999999999999993</v>
      </c>
      <c r="I63" s="79">
        <v>8.6999999999999993</v>
      </c>
      <c r="J63" s="79">
        <v>1.9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8.6999999999999993</v>
      </c>
      <c r="P63" s="79">
        <v>2</v>
      </c>
      <c r="Q63" s="79">
        <v>8</v>
      </c>
      <c r="R63" s="79">
        <v>8</v>
      </c>
      <c r="S63" s="221">
        <v>8.1</v>
      </c>
      <c r="T63" s="101">
        <f t="shared" si="23"/>
        <v>130.80000000000001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8.4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8.6999999999999993</v>
      </c>
      <c r="I64" s="79">
        <v>8.6999999999999993</v>
      </c>
      <c r="J64" s="79">
        <v>1.9</v>
      </c>
      <c r="K64" s="79">
        <v>8.1</v>
      </c>
      <c r="L64" s="79">
        <v>8.1</v>
      </c>
      <c r="M64" s="221">
        <v>8.1999999999999993</v>
      </c>
      <c r="N64" s="22">
        <v>8.6</v>
      </c>
      <c r="O64" s="79">
        <v>8.6999999999999993</v>
      </c>
      <c r="P64" s="79">
        <v>2</v>
      </c>
      <c r="Q64" s="79">
        <v>8</v>
      </c>
      <c r="R64" s="79">
        <v>8</v>
      </c>
      <c r="S64" s="221">
        <v>8.1</v>
      </c>
      <c r="T64" s="101">
        <f t="shared" si="23"/>
        <v>130.9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59.3</v>
      </c>
      <c r="C65" s="27">
        <f t="shared" ref="C65:S65" si="24">SUM(C58:C64)</f>
        <v>58.7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58.199999999999989</v>
      </c>
      <c r="H65" s="26">
        <f t="shared" si="24"/>
        <v>60.800000000000011</v>
      </c>
      <c r="I65" s="27">
        <f t="shared" si="24"/>
        <v>60.600000000000009</v>
      </c>
      <c r="J65" s="27">
        <f t="shared" si="24"/>
        <v>13</v>
      </c>
      <c r="K65" s="27">
        <f t="shared" si="24"/>
        <v>56.6</v>
      </c>
      <c r="L65" s="27">
        <f t="shared" si="24"/>
        <v>56.800000000000004</v>
      </c>
      <c r="M65" s="28">
        <f t="shared" si="24"/>
        <v>57.2</v>
      </c>
      <c r="N65" s="26">
        <f t="shared" si="24"/>
        <v>59.800000000000004</v>
      </c>
      <c r="O65" s="27">
        <f t="shared" si="24"/>
        <v>60.800000000000011</v>
      </c>
      <c r="P65" s="27">
        <f t="shared" si="24"/>
        <v>13.9</v>
      </c>
      <c r="Q65" s="27">
        <f t="shared" si="24"/>
        <v>56.199999999999996</v>
      </c>
      <c r="R65" s="27">
        <f t="shared" si="24"/>
        <v>56.199999999999996</v>
      </c>
      <c r="S65" s="28">
        <f t="shared" si="24"/>
        <v>56.2</v>
      </c>
      <c r="T65" s="101">
        <f t="shared" si="23"/>
        <v>914.30000000000007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141.51060207398237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57</v>
      </c>
      <c r="R67" s="65">
        <v>57</v>
      </c>
      <c r="S67" s="223">
        <v>58</v>
      </c>
      <c r="T67" s="112">
        <f>SUM(B67:S67)</f>
        <v>923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8.4531000000000009</v>
      </c>
      <c r="C68" s="38">
        <f t="shared" si="25"/>
        <v>8.333400000000001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8.2866</v>
      </c>
      <c r="H68" s="37">
        <f t="shared" si="25"/>
        <v>8.6494999999999997</v>
      </c>
      <c r="I68" s="38">
        <f t="shared" si="25"/>
        <v>8.6467999999999989</v>
      </c>
      <c r="J68" s="38">
        <f t="shared" si="25"/>
        <v>1.8425999999999998</v>
      </c>
      <c r="K68" s="38">
        <f t="shared" si="25"/>
        <v>8.0473999999999997</v>
      </c>
      <c r="L68" s="38">
        <f t="shared" si="25"/>
        <v>8.0879999999999992</v>
      </c>
      <c r="M68" s="39">
        <f t="shared" si="25"/>
        <v>8.1600999999999999</v>
      </c>
      <c r="N68" s="37">
        <f t="shared" si="25"/>
        <v>8.5299999999999994</v>
      </c>
      <c r="O68" s="38">
        <f t="shared" si="25"/>
        <v>8.6494999999999997</v>
      </c>
      <c r="P68" s="38">
        <f t="shared" si="25"/>
        <v>1.9832000000000001</v>
      </c>
      <c r="Q68" s="38">
        <f t="shared" si="25"/>
        <v>7.9717999999999991</v>
      </c>
      <c r="R68" s="38">
        <f t="shared" si="25"/>
        <v>7.9717999999999991</v>
      </c>
      <c r="S68" s="39">
        <f t="shared" si="25"/>
        <v>8.0462000000000007</v>
      </c>
      <c r="T68" s="116">
        <f>((T65*1000)/T67)/7</f>
        <v>141.51060207398237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59.265500000000003</v>
      </c>
      <c r="C69" s="42">
        <f>((C67*C66)*7)/1000</f>
        <v>58.667000000000002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58.232999999999997</v>
      </c>
      <c r="H69" s="41">
        <f t="shared" si="26"/>
        <v>60.847499999999997</v>
      </c>
      <c r="I69" s="42">
        <f t="shared" si="26"/>
        <v>60.634</v>
      </c>
      <c r="J69" s="42">
        <f t="shared" si="26"/>
        <v>13.013</v>
      </c>
      <c r="K69" s="42">
        <f t="shared" si="26"/>
        <v>56.637</v>
      </c>
      <c r="L69" s="42">
        <f t="shared" si="26"/>
        <v>56.84</v>
      </c>
      <c r="M69" s="87">
        <f t="shared" si="26"/>
        <v>57.200499999999998</v>
      </c>
      <c r="N69" s="41">
        <f t="shared" si="26"/>
        <v>59.85</v>
      </c>
      <c r="O69" s="42">
        <f t="shared" si="26"/>
        <v>60.847499999999997</v>
      </c>
      <c r="P69" s="42">
        <f t="shared" si="26"/>
        <v>13.916</v>
      </c>
      <c r="Q69" s="42">
        <f t="shared" si="26"/>
        <v>56.259</v>
      </c>
      <c r="R69" s="42">
        <f t="shared" si="26"/>
        <v>56.259</v>
      </c>
      <c r="S69" s="87">
        <f>((S67*S66)*7)/1000</f>
        <v>56.231000000000002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143.58353510895884</v>
      </c>
      <c r="C70" s="47">
        <f>+(C65/C67)/7*1000</f>
        <v>144.58128078817737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140.92009685230019</v>
      </c>
      <c r="H70" s="46">
        <f t="shared" si="27"/>
        <v>142.38875878220142</v>
      </c>
      <c r="I70" s="47">
        <f t="shared" si="27"/>
        <v>141.92037470725998</v>
      </c>
      <c r="J70" s="47">
        <f t="shared" si="27"/>
        <v>142.85714285714286</v>
      </c>
      <c r="K70" s="47">
        <f t="shared" si="27"/>
        <v>139.40886699507391</v>
      </c>
      <c r="L70" s="47">
        <f t="shared" si="27"/>
        <v>139.90147783251234</v>
      </c>
      <c r="M70" s="48">
        <f t="shared" si="27"/>
        <v>138.49878934624698</v>
      </c>
      <c r="N70" s="46">
        <f t="shared" si="27"/>
        <v>142.38095238095238</v>
      </c>
      <c r="O70" s="47">
        <f t="shared" si="27"/>
        <v>142.38875878220142</v>
      </c>
      <c r="P70" s="47">
        <f t="shared" si="27"/>
        <v>141.83673469387756</v>
      </c>
      <c r="Q70" s="47">
        <f t="shared" si="27"/>
        <v>140.85213032581453</v>
      </c>
      <c r="R70" s="47">
        <f t="shared" si="27"/>
        <v>140.85213032581453</v>
      </c>
      <c r="S70" s="48">
        <f>+(S65/S67)/7*1000</f>
        <v>138.42364532019704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60D-6BAD-4B7C-8870-50FC36084141}">
  <dimension ref="A1:AQ239"/>
  <sheetViews>
    <sheetView view="pageBreakPreview" topLeftCell="A40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2"/>
      <c r="Z3" s="2"/>
      <c r="AA3" s="2"/>
      <c r="AB3" s="2"/>
      <c r="AC3" s="2"/>
      <c r="AD3" s="5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0" t="s">
        <v>1</v>
      </c>
      <c r="B9" s="500"/>
      <c r="C9" s="50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0"/>
      <c r="B10" s="500"/>
      <c r="C10" s="5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0" t="s">
        <v>4</v>
      </c>
      <c r="B11" s="500"/>
      <c r="C11" s="500"/>
      <c r="D11" s="1"/>
      <c r="E11" s="501">
        <v>2</v>
      </c>
      <c r="F11" s="1"/>
      <c r="G11" s="1"/>
      <c r="H11" s="1"/>
      <c r="I11" s="1"/>
      <c r="J11" s="1"/>
      <c r="K11" s="533" t="s">
        <v>167</v>
      </c>
      <c r="L11" s="533"/>
      <c r="M11" s="502"/>
      <c r="N11" s="5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0"/>
      <c r="B12" s="500"/>
      <c r="C12" s="500"/>
      <c r="D12" s="1"/>
      <c r="E12" s="5"/>
      <c r="F12" s="1"/>
      <c r="G12" s="1"/>
      <c r="H12" s="1"/>
      <c r="I12" s="1"/>
      <c r="J12" s="1"/>
      <c r="K12" s="502"/>
      <c r="L12" s="502"/>
      <c r="M12" s="502"/>
      <c r="N12" s="5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2"/>
      <c r="M13" s="502"/>
      <c r="N13" s="502"/>
      <c r="O13" s="502"/>
      <c r="P13" s="502"/>
      <c r="Q13" s="502"/>
      <c r="R13" s="502"/>
      <c r="S13" s="502"/>
      <c r="T13" s="502"/>
      <c r="U13" s="502"/>
      <c r="V13" s="502"/>
      <c r="W13" s="1"/>
      <c r="X13" s="1"/>
      <c r="Y13" s="1"/>
    </row>
    <row r="14" spans="1:30" s="3" customFormat="1" ht="27" thickBot="1" x14ac:dyDescent="0.3">
      <c r="A14" s="5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108.2</v>
      </c>
      <c r="D18" s="23">
        <v>25.6</v>
      </c>
      <c r="E18" s="23">
        <v>110.2</v>
      </c>
      <c r="F18" s="122">
        <v>109.3</v>
      </c>
      <c r="G18" s="122">
        <v>109.2</v>
      </c>
      <c r="H18" s="22">
        <v>110.5</v>
      </c>
      <c r="I18" s="23">
        <v>111.7</v>
      </c>
      <c r="J18" s="23">
        <v>25.6</v>
      </c>
      <c r="K18" s="23">
        <v>111.8</v>
      </c>
      <c r="L18" s="23">
        <v>111.5</v>
      </c>
      <c r="M18" s="24">
        <v>111.3</v>
      </c>
      <c r="N18" s="79">
        <v>110.8</v>
      </c>
      <c r="O18" s="23">
        <v>113.2</v>
      </c>
      <c r="P18" s="23">
        <v>25.8</v>
      </c>
      <c r="Q18" s="23">
        <v>111.1</v>
      </c>
      <c r="R18" s="23">
        <v>110.3</v>
      </c>
      <c r="S18" s="24">
        <v>111.5</v>
      </c>
      <c r="T18" s="25">
        <f t="shared" ref="T18:T25" si="0">SUM(B18:S18)</f>
        <v>1737.1999999999998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108.2</v>
      </c>
      <c r="D19" s="23">
        <v>25.6</v>
      </c>
      <c r="E19" s="23">
        <v>110.2</v>
      </c>
      <c r="F19" s="122">
        <v>109.3</v>
      </c>
      <c r="G19" s="122">
        <v>109.2</v>
      </c>
      <c r="H19" s="22">
        <v>110.5</v>
      </c>
      <c r="I19" s="23">
        <v>111.7</v>
      </c>
      <c r="J19" s="23">
        <v>25.6</v>
      </c>
      <c r="K19" s="23">
        <v>111.8</v>
      </c>
      <c r="L19" s="23">
        <v>111.5</v>
      </c>
      <c r="M19" s="24">
        <v>111.3</v>
      </c>
      <c r="N19" s="79">
        <v>110.8</v>
      </c>
      <c r="O19" s="23">
        <v>113.2</v>
      </c>
      <c r="P19" s="23">
        <v>25.8</v>
      </c>
      <c r="Q19" s="23">
        <v>111.1</v>
      </c>
      <c r="R19" s="23">
        <v>110.3</v>
      </c>
      <c r="S19" s="24">
        <v>111.5</v>
      </c>
      <c r="T19" s="25">
        <f t="shared" si="0"/>
        <v>1737.1999999999998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</v>
      </c>
      <c r="D20" s="23">
        <v>25.4</v>
      </c>
      <c r="E20" s="23">
        <v>110.4</v>
      </c>
      <c r="F20" s="122">
        <v>109.1</v>
      </c>
      <c r="G20" s="122">
        <v>108.7</v>
      </c>
      <c r="H20" s="22">
        <v>110</v>
      </c>
      <c r="I20" s="23">
        <v>111.7</v>
      </c>
      <c r="J20" s="23">
        <v>25.2</v>
      </c>
      <c r="K20" s="23">
        <v>111.8</v>
      </c>
      <c r="L20" s="23">
        <v>111.7</v>
      </c>
      <c r="M20" s="24">
        <v>111.2</v>
      </c>
      <c r="N20" s="79">
        <v>110.8</v>
      </c>
      <c r="O20" s="23">
        <v>113</v>
      </c>
      <c r="P20" s="23">
        <v>24.7</v>
      </c>
      <c r="Q20" s="23">
        <v>110.9</v>
      </c>
      <c r="R20" s="23">
        <v>109.7</v>
      </c>
      <c r="S20" s="24">
        <v>111.5</v>
      </c>
      <c r="T20" s="25">
        <f t="shared" si="0"/>
        <v>1733.4000000000003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</v>
      </c>
      <c r="D21" s="23">
        <v>25.4</v>
      </c>
      <c r="E21" s="23">
        <v>110.4</v>
      </c>
      <c r="F21" s="122">
        <v>109.1</v>
      </c>
      <c r="G21" s="122">
        <v>108.7</v>
      </c>
      <c r="H21" s="22">
        <v>110</v>
      </c>
      <c r="I21" s="23">
        <v>111.7</v>
      </c>
      <c r="J21" s="23">
        <v>25.2</v>
      </c>
      <c r="K21" s="23">
        <v>111.8</v>
      </c>
      <c r="L21" s="23">
        <v>111.7</v>
      </c>
      <c r="M21" s="24">
        <v>111.2</v>
      </c>
      <c r="N21" s="79">
        <v>110.8</v>
      </c>
      <c r="O21" s="23">
        <v>113</v>
      </c>
      <c r="P21" s="23">
        <v>24.7</v>
      </c>
      <c r="Q21" s="23">
        <v>110.9</v>
      </c>
      <c r="R21" s="23">
        <v>109.7</v>
      </c>
      <c r="S21" s="24">
        <v>111.5</v>
      </c>
      <c r="T21" s="25">
        <f t="shared" si="0"/>
        <v>1733.4000000000003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</v>
      </c>
      <c r="D22" s="23">
        <v>25.4</v>
      </c>
      <c r="E22" s="23">
        <v>110.4</v>
      </c>
      <c r="F22" s="122">
        <v>109.1</v>
      </c>
      <c r="G22" s="122">
        <v>108.7</v>
      </c>
      <c r="H22" s="22">
        <v>110</v>
      </c>
      <c r="I22" s="23">
        <v>111.7</v>
      </c>
      <c r="J22" s="23">
        <v>25.2</v>
      </c>
      <c r="K22" s="23">
        <v>111.8</v>
      </c>
      <c r="L22" s="23">
        <v>111.7</v>
      </c>
      <c r="M22" s="24">
        <v>111.2</v>
      </c>
      <c r="N22" s="79">
        <v>110.8</v>
      </c>
      <c r="O22" s="23">
        <v>113</v>
      </c>
      <c r="P22" s="23">
        <v>24.7</v>
      </c>
      <c r="Q22" s="23">
        <v>110.9</v>
      </c>
      <c r="R22" s="23">
        <v>109.7</v>
      </c>
      <c r="S22" s="24">
        <v>111.5</v>
      </c>
      <c r="T22" s="25">
        <f t="shared" si="0"/>
        <v>1733.4000000000003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</v>
      </c>
      <c r="D23" s="23">
        <v>25.4</v>
      </c>
      <c r="E23" s="23">
        <v>110.4</v>
      </c>
      <c r="F23" s="122">
        <v>109.1</v>
      </c>
      <c r="G23" s="122">
        <v>108.7</v>
      </c>
      <c r="H23" s="22">
        <v>110</v>
      </c>
      <c r="I23" s="23">
        <v>111.7</v>
      </c>
      <c r="J23" s="23">
        <v>25.2</v>
      </c>
      <c r="K23" s="23">
        <v>111.8</v>
      </c>
      <c r="L23" s="23">
        <v>111.7</v>
      </c>
      <c r="M23" s="24">
        <v>111.2</v>
      </c>
      <c r="N23" s="79">
        <v>110.8</v>
      </c>
      <c r="O23" s="23">
        <v>113</v>
      </c>
      <c r="P23" s="23">
        <v>24.7</v>
      </c>
      <c r="Q23" s="23">
        <v>110.9</v>
      </c>
      <c r="R23" s="23">
        <v>109.7</v>
      </c>
      <c r="S23" s="24">
        <v>111.5</v>
      </c>
      <c r="T23" s="25">
        <f t="shared" si="0"/>
        <v>1733.4000000000003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</v>
      </c>
      <c r="D24" s="23">
        <v>25.4</v>
      </c>
      <c r="E24" s="23">
        <v>110.4</v>
      </c>
      <c r="F24" s="122">
        <v>109.1</v>
      </c>
      <c r="G24" s="122">
        <v>108.7</v>
      </c>
      <c r="H24" s="22">
        <v>110</v>
      </c>
      <c r="I24" s="23">
        <v>111.7</v>
      </c>
      <c r="J24" s="23">
        <v>25.2</v>
      </c>
      <c r="K24" s="23">
        <v>111.8</v>
      </c>
      <c r="L24" s="23">
        <v>111.7</v>
      </c>
      <c r="M24" s="24">
        <v>111.2</v>
      </c>
      <c r="N24" s="79">
        <v>110.8</v>
      </c>
      <c r="O24" s="23">
        <v>113</v>
      </c>
      <c r="P24" s="23">
        <v>24.7</v>
      </c>
      <c r="Q24" s="23">
        <v>110.9</v>
      </c>
      <c r="R24" s="23">
        <v>109.7</v>
      </c>
      <c r="S24" s="24">
        <v>111.5</v>
      </c>
      <c r="T24" s="25">
        <f t="shared" si="0"/>
        <v>1733.4000000000003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756.4</v>
      </c>
      <c r="D25" s="27">
        <f t="shared" si="1"/>
        <v>178.20000000000002</v>
      </c>
      <c r="E25" s="27">
        <f t="shared" si="1"/>
        <v>772.4</v>
      </c>
      <c r="F25" s="27">
        <f t="shared" si="1"/>
        <v>764.1</v>
      </c>
      <c r="G25" s="486">
        <f t="shared" si="1"/>
        <v>761.90000000000009</v>
      </c>
      <c r="H25" s="26">
        <f t="shared" si="1"/>
        <v>771</v>
      </c>
      <c r="I25" s="27">
        <f t="shared" si="1"/>
        <v>781.90000000000009</v>
      </c>
      <c r="J25" s="27">
        <f t="shared" si="1"/>
        <v>177.2</v>
      </c>
      <c r="K25" s="27">
        <f t="shared" si="1"/>
        <v>782.59999999999991</v>
      </c>
      <c r="L25" s="27">
        <f t="shared" si="1"/>
        <v>781.50000000000011</v>
      </c>
      <c r="M25" s="28">
        <f t="shared" si="1"/>
        <v>778.60000000000014</v>
      </c>
      <c r="N25" s="81">
        <f>SUM(N18:N24)</f>
        <v>775.59999999999991</v>
      </c>
      <c r="O25" s="27">
        <f t="shared" ref="O25:Q25" si="2">SUM(O18:O24)</f>
        <v>791.4</v>
      </c>
      <c r="P25" s="27">
        <f t="shared" si="2"/>
        <v>175.1</v>
      </c>
      <c r="Q25" s="27">
        <f t="shared" si="2"/>
        <v>776.69999999999993</v>
      </c>
      <c r="R25" s="27">
        <f>SUM(R18:R24)</f>
        <v>769.10000000000014</v>
      </c>
      <c r="S25" s="28">
        <f t="shared" ref="S25" si="3">SUM(S18:S24)</f>
        <v>780.5</v>
      </c>
      <c r="T25" s="25">
        <f t="shared" si="0"/>
        <v>12141.400000000001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149.89937898934531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721</v>
      </c>
      <c r="D27" s="34">
        <v>170</v>
      </c>
      <c r="E27" s="34">
        <v>736</v>
      </c>
      <c r="F27" s="34">
        <v>728</v>
      </c>
      <c r="G27" s="488">
        <v>726</v>
      </c>
      <c r="H27" s="33">
        <v>735</v>
      </c>
      <c r="I27" s="34">
        <v>745</v>
      </c>
      <c r="J27" s="34">
        <v>169</v>
      </c>
      <c r="K27" s="34">
        <v>746</v>
      </c>
      <c r="L27" s="34">
        <v>745</v>
      </c>
      <c r="M27" s="35">
        <v>742</v>
      </c>
      <c r="N27" s="83">
        <v>739</v>
      </c>
      <c r="O27" s="34">
        <v>754</v>
      </c>
      <c r="P27" s="34">
        <v>167</v>
      </c>
      <c r="Q27" s="34">
        <v>740</v>
      </c>
      <c r="R27" s="34">
        <v>733</v>
      </c>
      <c r="S27" s="35">
        <v>744</v>
      </c>
      <c r="T27" s="36">
        <f>SUM(B27:S27)</f>
        <v>11571</v>
      </c>
      <c r="U27" s="2">
        <f>((T25*1000)/T27)/7</f>
        <v>149.89937898934531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108.02905999999999</v>
      </c>
      <c r="D28" s="84">
        <f t="shared" si="4"/>
        <v>25.436200000000003</v>
      </c>
      <c r="E28" s="84">
        <f t="shared" si="4"/>
        <v>110.37695999999998</v>
      </c>
      <c r="F28" s="84">
        <f t="shared" si="4"/>
        <v>109.05808000000002</v>
      </c>
      <c r="G28" s="489">
        <f t="shared" si="4"/>
        <v>108.67836</v>
      </c>
      <c r="H28" s="37">
        <f t="shared" si="4"/>
        <v>110.0471</v>
      </c>
      <c r="I28" s="84">
        <f t="shared" si="4"/>
        <v>111.66569999999999</v>
      </c>
      <c r="J28" s="84">
        <f t="shared" si="4"/>
        <v>25.226340000000004</v>
      </c>
      <c r="K28" s="84">
        <f t="shared" si="4"/>
        <v>111.83556000000003</v>
      </c>
      <c r="L28" s="84">
        <f t="shared" si="4"/>
        <v>111.74570000000001</v>
      </c>
      <c r="M28" s="231">
        <f t="shared" si="4"/>
        <v>111.19612000000002</v>
      </c>
      <c r="N28" s="84">
        <f t="shared" si="4"/>
        <v>110.76654000000003</v>
      </c>
      <c r="O28" s="84">
        <f t="shared" si="4"/>
        <v>112.95444000000001</v>
      </c>
      <c r="P28" s="84">
        <f t="shared" si="4"/>
        <v>24.72662</v>
      </c>
      <c r="Q28" s="84">
        <f t="shared" si="4"/>
        <v>110.85639999999998</v>
      </c>
      <c r="R28" s="84">
        <f t="shared" si="4"/>
        <v>109.70738000000001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756.5453</v>
      </c>
      <c r="D29" s="42">
        <f t="shared" si="5"/>
        <v>178.381</v>
      </c>
      <c r="E29" s="42">
        <f>((E27*E26)*7)/1000</f>
        <v>772.28480000000002</v>
      </c>
      <c r="F29" s="42">
        <f>((F27*F26)*7)/1000</f>
        <v>763.8904</v>
      </c>
      <c r="G29" s="490">
        <f>((G27*G26)*7)/1000</f>
        <v>761.79180000000008</v>
      </c>
      <c r="H29" s="41">
        <f t="shared" ref="H29" si="6">((H27*H26)*7)/1000</f>
        <v>771.2355</v>
      </c>
      <c r="I29" s="42">
        <f>((I27*I26)*7)/1000</f>
        <v>781.72850000000005</v>
      </c>
      <c r="J29" s="42">
        <f t="shared" ref="J29:M29" si="7">((J27*J26)*7)/1000</f>
        <v>177.33170000000001</v>
      </c>
      <c r="K29" s="42">
        <f t="shared" si="7"/>
        <v>782.77780000000007</v>
      </c>
      <c r="L29" s="42">
        <f t="shared" si="7"/>
        <v>781.72850000000005</v>
      </c>
      <c r="M29" s="87">
        <f t="shared" si="7"/>
        <v>778.5806</v>
      </c>
      <c r="N29" s="85">
        <f>((N27*N26)*7)/1000</f>
        <v>775.43270000000007</v>
      </c>
      <c r="O29" s="42">
        <f>((O27*O26)*7)/1000</f>
        <v>791.17220000000009</v>
      </c>
      <c r="P29" s="42">
        <f t="shared" ref="P29:S29" si="8">((P27*P26)*7)/1000</f>
        <v>175.23310000000001</v>
      </c>
      <c r="Q29" s="42">
        <f t="shared" si="8"/>
        <v>776.48199999999997</v>
      </c>
      <c r="R29" s="43">
        <f t="shared" si="8"/>
        <v>769.13689999999997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149.87121062017042</v>
      </c>
      <c r="D30" s="47">
        <f t="shared" si="9"/>
        <v>149.74789915966389</v>
      </c>
      <c r="E30" s="47">
        <f>+(E25/E27)/7*1000</f>
        <v>149.92236024844721</v>
      </c>
      <c r="F30" s="47">
        <f t="shared" ref="F30:H30" si="10">+(F25/F27)/7*1000</f>
        <v>149.94113029827315</v>
      </c>
      <c r="G30" s="491">
        <f t="shared" si="10"/>
        <v>149.92129083038174</v>
      </c>
      <c r="H30" s="46">
        <f t="shared" si="10"/>
        <v>149.85422740524783</v>
      </c>
      <c r="I30" s="47">
        <f>+(I25/I27)/7*1000</f>
        <v>149.9328859060403</v>
      </c>
      <c r="J30" s="47">
        <f t="shared" ref="J30:M30" si="11">+(J25/J27)/7*1000</f>
        <v>149.78867286559594</v>
      </c>
      <c r="K30" s="47">
        <f t="shared" si="11"/>
        <v>149.86595174262732</v>
      </c>
      <c r="L30" s="47">
        <f t="shared" si="11"/>
        <v>149.85618408437202</v>
      </c>
      <c r="M30" s="48">
        <f t="shared" si="11"/>
        <v>149.90373507893725</v>
      </c>
      <c r="N30" s="86">
        <f>+(N25/N27)/7*1000</f>
        <v>149.93234100135317</v>
      </c>
      <c r="O30" s="47">
        <f t="shared" ref="O30:S30" si="12">+(O25/O27)/7*1000</f>
        <v>149.94316028798787</v>
      </c>
      <c r="P30" s="47">
        <f t="shared" si="12"/>
        <v>149.78614200171086</v>
      </c>
      <c r="Q30" s="47">
        <f t="shared" si="12"/>
        <v>149.94208494208493</v>
      </c>
      <c r="R30" s="47">
        <f t="shared" si="12"/>
        <v>149.89280841941147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87.7</v>
      </c>
      <c r="C39" s="79">
        <v>89.1</v>
      </c>
      <c r="D39" s="79">
        <v>15.5</v>
      </c>
      <c r="E39" s="79">
        <v>85.2</v>
      </c>
      <c r="F39" s="79">
        <v>84.9</v>
      </c>
      <c r="G39" s="79">
        <v>85.5</v>
      </c>
      <c r="H39" s="79"/>
      <c r="I39" s="101">
        <f t="shared" ref="I39:I46" si="13">SUM(B39:H39)</f>
        <v>447.9</v>
      </c>
      <c r="J39" s="138"/>
      <c r="K39" s="91" t="s">
        <v>12</v>
      </c>
      <c r="L39" s="79">
        <v>6.5</v>
      </c>
      <c r="M39" s="79">
        <v>6.2</v>
      </c>
      <c r="N39" s="79">
        <v>1.6</v>
      </c>
      <c r="O39" s="79">
        <v>6.1</v>
      </c>
      <c r="P39" s="79">
        <v>5.8</v>
      </c>
      <c r="Q39" s="79">
        <v>6.1</v>
      </c>
      <c r="R39" s="101">
        <f t="shared" ref="R39:R46" si="14">SUM(L39:Q39)</f>
        <v>32.299999999999997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87.7</v>
      </c>
      <c r="C40" s="79">
        <v>89.1</v>
      </c>
      <c r="D40" s="79">
        <v>15.5</v>
      </c>
      <c r="E40" s="79">
        <v>85.2</v>
      </c>
      <c r="F40" s="79">
        <v>84.9</v>
      </c>
      <c r="G40" s="79">
        <v>85.5</v>
      </c>
      <c r="H40" s="79"/>
      <c r="I40" s="101">
        <f t="shared" si="13"/>
        <v>447.9</v>
      </c>
      <c r="J40" s="2"/>
      <c r="K40" s="92" t="s">
        <v>13</v>
      </c>
      <c r="L40" s="79">
        <v>6.5</v>
      </c>
      <c r="M40" s="79">
        <v>6.2</v>
      </c>
      <c r="N40" s="79">
        <v>1.6</v>
      </c>
      <c r="O40" s="79">
        <v>6.1</v>
      </c>
      <c r="P40" s="79">
        <v>5.8</v>
      </c>
      <c r="Q40" s="79">
        <v>6.1</v>
      </c>
      <c r="R40" s="101">
        <f t="shared" si="14"/>
        <v>32.299999999999997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6.2</v>
      </c>
      <c r="N41" s="79">
        <v>1.5</v>
      </c>
      <c r="O41" s="79">
        <v>6</v>
      </c>
      <c r="P41" s="79">
        <v>5.8</v>
      </c>
      <c r="Q41" s="79">
        <v>6</v>
      </c>
      <c r="R41" s="101">
        <f t="shared" si="14"/>
        <v>31.8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1.5</v>
      </c>
      <c r="O42" s="79">
        <v>6.1</v>
      </c>
      <c r="P42" s="79">
        <v>5.9</v>
      </c>
      <c r="Q42" s="79">
        <v>6</v>
      </c>
      <c r="R42" s="101">
        <f t="shared" si="14"/>
        <v>32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6.3</v>
      </c>
      <c r="M43" s="79">
        <v>6.2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32.200000000000003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6.1</v>
      </c>
      <c r="P44" s="79">
        <v>5.9</v>
      </c>
      <c r="Q44" s="79">
        <v>6.1</v>
      </c>
      <c r="R44" s="101">
        <f t="shared" si="14"/>
        <v>32.4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1.6</v>
      </c>
      <c r="O45" s="79">
        <v>6.1</v>
      </c>
      <c r="P45" s="79">
        <v>5.9</v>
      </c>
      <c r="Q45" s="79">
        <v>6.1</v>
      </c>
      <c r="R45" s="101">
        <f t="shared" si="14"/>
        <v>32.4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175.4</v>
      </c>
      <c r="C46" s="27">
        <f t="shared" si="15"/>
        <v>178.2</v>
      </c>
      <c r="D46" s="27">
        <f t="shared" si="15"/>
        <v>31</v>
      </c>
      <c r="E46" s="27">
        <f t="shared" si="15"/>
        <v>170.4</v>
      </c>
      <c r="F46" s="27">
        <f t="shared" si="15"/>
        <v>169.8</v>
      </c>
      <c r="G46" s="27">
        <f t="shared" si="15"/>
        <v>171</v>
      </c>
      <c r="H46" s="27">
        <f t="shared" si="15"/>
        <v>0</v>
      </c>
      <c r="I46" s="101">
        <f t="shared" si="13"/>
        <v>895.8</v>
      </c>
      <c r="K46" s="77" t="s">
        <v>10</v>
      </c>
      <c r="L46" s="81">
        <f t="shared" ref="L46:Q46" si="16">SUM(L39:L45)</f>
        <v>44.7</v>
      </c>
      <c r="M46" s="27">
        <f t="shared" si="16"/>
        <v>43.599999999999994</v>
      </c>
      <c r="N46" s="27">
        <f t="shared" si="16"/>
        <v>11</v>
      </c>
      <c r="O46" s="27">
        <f t="shared" si="16"/>
        <v>42.6</v>
      </c>
      <c r="P46" s="27">
        <f t="shared" si="16"/>
        <v>40.999999999999993</v>
      </c>
      <c r="Q46" s="27">
        <f t="shared" si="16"/>
        <v>42.5</v>
      </c>
      <c r="R46" s="101">
        <f t="shared" si="14"/>
        <v>225.4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153.1</v>
      </c>
      <c r="C47" s="30">
        <v>153.1</v>
      </c>
      <c r="D47" s="30">
        <v>153.1</v>
      </c>
      <c r="E47" s="30">
        <v>150.80000000000001</v>
      </c>
      <c r="F47" s="30">
        <v>150.80000000000001</v>
      </c>
      <c r="G47" s="30">
        <v>150.80000000000001</v>
      </c>
      <c r="H47" s="30"/>
      <c r="I47" s="102">
        <f>+((I46/I48)/7)*1000</f>
        <v>43.365445127559667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141.22807017543863</v>
      </c>
      <c r="S47" s="63"/>
      <c r="T47" s="63"/>
    </row>
    <row r="48" spans="1:30" ht="33.75" customHeight="1" x14ac:dyDescent="0.25">
      <c r="A48" s="94" t="s">
        <v>20</v>
      </c>
      <c r="B48" s="83">
        <v>573</v>
      </c>
      <c r="C48" s="83">
        <v>582</v>
      </c>
      <c r="D48" s="83">
        <v>101</v>
      </c>
      <c r="E48" s="83">
        <v>565</v>
      </c>
      <c r="F48" s="83">
        <v>563</v>
      </c>
      <c r="G48" s="83">
        <v>567</v>
      </c>
      <c r="H48" s="34"/>
      <c r="I48" s="103">
        <f>SUM(B48:H48)</f>
        <v>2951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87.726299999999995</v>
      </c>
      <c r="C49" s="38">
        <f t="shared" si="17"/>
        <v>89.104200000000006</v>
      </c>
      <c r="D49" s="38">
        <f t="shared" si="17"/>
        <v>15.463099999999997</v>
      </c>
      <c r="E49" s="38">
        <f t="shared" si="17"/>
        <v>85.201999999999998</v>
      </c>
      <c r="F49" s="38">
        <f t="shared" si="17"/>
        <v>84.900400000000005</v>
      </c>
      <c r="G49" s="38">
        <f t="shared" si="17"/>
        <v>85.503600000000006</v>
      </c>
      <c r="H49" s="38">
        <f t="shared" si="17"/>
        <v>0</v>
      </c>
      <c r="I49" s="104">
        <f>((I46*1000)/I48)/7</f>
        <v>43.365445127559667</v>
      </c>
      <c r="K49" s="95" t="s">
        <v>21</v>
      </c>
      <c r="L49" s="84">
        <f t="shared" ref="L49:Q49" si="18">((L48*L47)*7/1000-L39-L40)/5</f>
        <v>6.331999999999999</v>
      </c>
      <c r="M49" s="38">
        <f t="shared" si="18"/>
        <v>6.2363999999999997</v>
      </c>
      <c r="N49" s="38">
        <f t="shared" si="18"/>
        <v>1.5545000000000002</v>
      </c>
      <c r="O49" s="38">
        <f t="shared" si="18"/>
        <v>6.0783000000000005</v>
      </c>
      <c r="P49" s="38">
        <f t="shared" si="18"/>
        <v>5.8826000000000001</v>
      </c>
      <c r="Q49" s="38">
        <f t="shared" si="18"/>
        <v>6.0607999999999986</v>
      </c>
      <c r="R49" s="113">
        <f>((R46*1000)/R48)/7</f>
        <v>141.2280701754386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614.08409999999992</v>
      </c>
      <c r="C50" s="42">
        <f t="shared" si="19"/>
        <v>623.72940000000006</v>
      </c>
      <c r="D50" s="42">
        <f t="shared" si="19"/>
        <v>108.24169999999998</v>
      </c>
      <c r="E50" s="42">
        <f t="shared" si="19"/>
        <v>596.41399999999999</v>
      </c>
      <c r="F50" s="42">
        <f t="shared" si="19"/>
        <v>594.30280000000005</v>
      </c>
      <c r="G50" s="42">
        <f t="shared" si="19"/>
        <v>598.52520000000004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41.012999999999998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43.729743206182995</v>
      </c>
      <c r="C51" s="47">
        <f t="shared" si="21"/>
        <v>43.740795287187034</v>
      </c>
      <c r="D51" s="47">
        <f t="shared" si="21"/>
        <v>43.847241867043849</v>
      </c>
      <c r="E51" s="47">
        <f t="shared" si="21"/>
        <v>43.084702907711765</v>
      </c>
      <c r="F51" s="47">
        <f t="shared" si="21"/>
        <v>43.085511291550368</v>
      </c>
      <c r="G51" s="47">
        <f t="shared" si="21"/>
        <v>43.083900226757365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145.12987012987014</v>
      </c>
      <c r="M51" s="47">
        <f t="shared" si="22"/>
        <v>141.55844155844153</v>
      </c>
      <c r="N51" s="47">
        <f t="shared" si="22"/>
        <v>142.85714285714286</v>
      </c>
      <c r="O51" s="47">
        <f t="shared" si="22"/>
        <v>141.5282392026578</v>
      </c>
      <c r="P51" s="47">
        <f t="shared" si="22"/>
        <v>139.45578231292515</v>
      </c>
      <c r="Q51" s="47">
        <f t="shared" si="22"/>
        <v>137.987012987013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8.4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8.6999999999999993</v>
      </c>
      <c r="I58" s="79">
        <v>8.6999999999999993</v>
      </c>
      <c r="J58" s="79">
        <v>1.9</v>
      </c>
      <c r="K58" s="79">
        <v>8.1</v>
      </c>
      <c r="L58" s="79">
        <v>8.1</v>
      </c>
      <c r="M58" s="221">
        <v>8.1999999999999993</v>
      </c>
      <c r="N58" s="22">
        <v>8.6</v>
      </c>
      <c r="O58" s="79">
        <v>8.6999999999999993</v>
      </c>
      <c r="P58" s="79">
        <v>2</v>
      </c>
      <c r="Q58" s="79">
        <v>8</v>
      </c>
      <c r="R58" s="79">
        <v>8</v>
      </c>
      <c r="S58" s="221">
        <v>8.1</v>
      </c>
      <c r="T58" s="101">
        <f t="shared" ref="T58:T65" si="23">SUM(B58:S58)</f>
        <v>130.9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8.4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8.6999999999999993</v>
      </c>
      <c r="I59" s="79">
        <v>8.6999999999999993</v>
      </c>
      <c r="J59" s="79">
        <v>1.9</v>
      </c>
      <c r="K59" s="79">
        <v>8.1</v>
      </c>
      <c r="L59" s="79">
        <v>8.1</v>
      </c>
      <c r="M59" s="221">
        <v>8.1999999999999993</v>
      </c>
      <c r="N59" s="22">
        <v>8.6</v>
      </c>
      <c r="O59" s="79">
        <v>8.6999999999999993</v>
      </c>
      <c r="P59" s="79">
        <v>2</v>
      </c>
      <c r="Q59" s="79">
        <v>8</v>
      </c>
      <c r="R59" s="79">
        <v>8</v>
      </c>
      <c r="S59" s="221">
        <v>8.1</v>
      </c>
      <c r="T59" s="101">
        <f t="shared" si="23"/>
        <v>130.9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2</v>
      </c>
      <c r="E60" s="79">
        <v>8.1999999999999993</v>
      </c>
      <c r="F60" s="79">
        <v>8.1999999999999993</v>
      </c>
      <c r="G60" s="221">
        <v>8.1</v>
      </c>
      <c r="H60" s="22">
        <v>8.1999999999999993</v>
      </c>
      <c r="I60" s="79">
        <v>8.1999999999999993</v>
      </c>
      <c r="J60" s="79">
        <v>1.8</v>
      </c>
      <c r="K60" s="79">
        <v>8.1999999999999993</v>
      </c>
      <c r="L60" s="79">
        <v>8.3000000000000007</v>
      </c>
      <c r="M60" s="221">
        <v>8.1</v>
      </c>
      <c r="N60" s="22">
        <v>8.1</v>
      </c>
      <c r="O60" s="79">
        <v>8.1999999999999993</v>
      </c>
      <c r="P60" s="79">
        <v>1.5</v>
      </c>
      <c r="Q60" s="79">
        <v>8.4</v>
      </c>
      <c r="R60" s="79">
        <v>8.1999999999999993</v>
      </c>
      <c r="S60" s="221">
        <v>8.1999999999999993</v>
      </c>
      <c r="T60" s="101">
        <f t="shared" si="23"/>
        <v>128.19999999999999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</v>
      </c>
      <c r="D61" s="79">
        <v>2</v>
      </c>
      <c r="E61" s="79">
        <v>8.3000000000000007</v>
      </c>
      <c r="F61" s="79">
        <v>8.3000000000000007</v>
      </c>
      <c r="G61" s="221">
        <v>8.1</v>
      </c>
      <c r="H61" s="22">
        <v>8.3000000000000007</v>
      </c>
      <c r="I61" s="79">
        <v>8.1999999999999993</v>
      </c>
      <c r="J61" s="79">
        <v>1.8</v>
      </c>
      <c r="K61" s="79">
        <v>8.3000000000000007</v>
      </c>
      <c r="L61" s="79">
        <v>8.3000000000000007</v>
      </c>
      <c r="M61" s="221">
        <v>8.1</v>
      </c>
      <c r="N61" s="22">
        <v>8.1</v>
      </c>
      <c r="O61" s="79">
        <v>8.3000000000000007</v>
      </c>
      <c r="P61" s="79">
        <v>1.5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</v>
      </c>
      <c r="E62" s="79">
        <v>8.3000000000000007</v>
      </c>
      <c r="F62" s="79">
        <v>8.3000000000000007</v>
      </c>
      <c r="G62" s="221">
        <v>8.1</v>
      </c>
      <c r="H62" s="22">
        <v>8.3000000000000007</v>
      </c>
      <c r="I62" s="79">
        <v>8.1999999999999993</v>
      </c>
      <c r="J62" s="79">
        <v>1.8</v>
      </c>
      <c r="K62" s="79">
        <v>8.3000000000000007</v>
      </c>
      <c r="L62" s="79">
        <v>8.3000000000000007</v>
      </c>
      <c r="M62" s="221">
        <v>8.1999999999999993</v>
      </c>
      <c r="N62" s="22">
        <v>8.1</v>
      </c>
      <c r="O62" s="79">
        <v>8.3000000000000007</v>
      </c>
      <c r="P62" s="79">
        <v>1.5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129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8.3000000000000007</v>
      </c>
      <c r="G63" s="221">
        <v>8.1</v>
      </c>
      <c r="H63" s="22">
        <v>8.3000000000000007</v>
      </c>
      <c r="I63" s="79">
        <v>8.3000000000000007</v>
      </c>
      <c r="J63" s="79">
        <v>1.9</v>
      </c>
      <c r="K63" s="79">
        <v>8.3000000000000007</v>
      </c>
      <c r="L63" s="79">
        <v>8.3000000000000007</v>
      </c>
      <c r="M63" s="221">
        <v>8.1999999999999993</v>
      </c>
      <c r="N63" s="22">
        <v>8.1</v>
      </c>
      <c r="O63" s="79">
        <v>8.3000000000000007</v>
      </c>
      <c r="P63" s="79">
        <v>1.5</v>
      </c>
      <c r="Q63" s="79">
        <v>8.5</v>
      </c>
      <c r="R63" s="79">
        <v>8.3000000000000007</v>
      </c>
      <c r="S63" s="221">
        <v>8.1999999999999993</v>
      </c>
      <c r="T63" s="101">
        <f t="shared" si="23"/>
        <v>129.39999999999998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8.3000000000000007</v>
      </c>
      <c r="G64" s="221">
        <v>8.1999999999999993</v>
      </c>
      <c r="H64" s="22">
        <v>8.3000000000000007</v>
      </c>
      <c r="I64" s="79">
        <v>8.3000000000000007</v>
      </c>
      <c r="J64" s="79">
        <v>1.9</v>
      </c>
      <c r="K64" s="79">
        <v>8.3000000000000007</v>
      </c>
      <c r="L64" s="79">
        <v>8.4</v>
      </c>
      <c r="M64" s="221">
        <v>8.1999999999999993</v>
      </c>
      <c r="N64" s="22">
        <v>8.1999999999999993</v>
      </c>
      <c r="O64" s="79">
        <v>8.3000000000000007</v>
      </c>
      <c r="P64" s="79">
        <v>1.5</v>
      </c>
      <c r="Q64" s="79">
        <v>8.5</v>
      </c>
      <c r="R64" s="79">
        <v>8.3000000000000007</v>
      </c>
      <c r="S64" s="221">
        <v>8.1999999999999993</v>
      </c>
      <c r="T64" s="101">
        <f t="shared" si="23"/>
        <v>129.69999999999999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58.3</v>
      </c>
      <c r="C65" s="27">
        <f t="shared" ref="C65:S65" si="24">SUM(C58:C64)</f>
        <v>57.600000000000009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57.2</v>
      </c>
      <c r="H65" s="26">
        <f t="shared" si="24"/>
        <v>58.8</v>
      </c>
      <c r="I65" s="27">
        <f t="shared" si="24"/>
        <v>58.599999999999994</v>
      </c>
      <c r="J65" s="27">
        <f t="shared" si="24"/>
        <v>13</v>
      </c>
      <c r="K65" s="27">
        <f t="shared" si="24"/>
        <v>57.599999999999994</v>
      </c>
      <c r="L65" s="27">
        <f t="shared" si="24"/>
        <v>57.79999999999999</v>
      </c>
      <c r="M65" s="28">
        <f t="shared" si="24"/>
        <v>57.2</v>
      </c>
      <c r="N65" s="26">
        <f t="shared" si="24"/>
        <v>57.8</v>
      </c>
      <c r="O65" s="27">
        <f t="shared" si="24"/>
        <v>58.8</v>
      </c>
      <c r="P65" s="27">
        <f t="shared" si="24"/>
        <v>11.5</v>
      </c>
      <c r="Q65" s="27">
        <f t="shared" si="24"/>
        <v>58.199999999999996</v>
      </c>
      <c r="R65" s="27">
        <f t="shared" si="24"/>
        <v>57.199999999999989</v>
      </c>
      <c r="S65" s="28">
        <f t="shared" si="24"/>
        <v>57.2</v>
      </c>
      <c r="T65" s="101">
        <f t="shared" si="23"/>
        <v>906.8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141.73179118474525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57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914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8.2522000000000002</v>
      </c>
      <c r="C68" s="38">
        <f t="shared" si="25"/>
        <v>8.1711000000000009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8.1292000000000009</v>
      </c>
      <c r="H68" s="37">
        <f t="shared" si="25"/>
        <v>8.2904999999999998</v>
      </c>
      <c r="I68" s="38">
        <f t="shared" si="25"/>
        <v>8.2491999999999983</v>
      </c>
      <c r="J68" s="38">
        <f t="shared" si="25"/>
        <v>1.8425999999999998</v>
      </c>
      <c r="K68" s="38">
        <f t="shared" si="25"/>
        <v>8.2827000000000002</v>
      </c>
      <c r="L68" s="38">
        <f t="shared" si="25"/>
        <v>8.3239999999999998</v>
      </c>
      <c r="M68" s="39">
        <f t="shared" si="25"/>
        <v>8.1600999999999999</v>
      </c>
      <c r="N68" s="37">
        <f t="shared" si="25"/>
        <v>8.1309999999999985</v>
      </c>
      <c r="O68" s="38">
        <f t="shared" si="25"/>
        <v>8.2904999999999998</v>
      </c>
      <c r="P68" s="38">
        <f t="shared" si="25"/>
        <v>1.1879999999999999</v>
      </c>
      <c r="Q68" s="38">
        <f t="shared" si="25"/>
        <v>8.4466000000000001</v>
      </c>
      <c r="R68" s="38">
        <f t="shared" si="25"/>
        <v>8.2492000000000001</v>
      </c>
      <c r="S68" s="39">
        <f t="shared" si="25"/>
        <v>8.2000999999999991</v>
      </c>
      <c r="T68" s="116">
        <f>((T65*1000)/T67)/7</f>
        <v>141.73179118474522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58.261000000000003</v>
      </c>
      <c r="C69" s="42">
        <f>((C67*C66)*7)/1000</f>
        <v>57.655500000000004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57.246000000000002</v>
      </c>
      <c r="H69" s="41">
        <f t="shared" si="26"/>
        <v>58.852499999999999</v>
      </c>
      <c r="I69" s="42">
        <f t="shared" si="26"/>
        <v>58.646000000000001</v>
      </c>
      <c r="J69" s="42">
        <f t="shared" si="26"/>
        <v>13.013</v>
      </c>
      <c r="K69" s="42">
        <f t="shared" si="26"/>
        <v>57.613500000000002</v>
      </c>
      <c r="L69" s="42">
        <f t="shared" si="26"/>
        <v>57.82</v>
      </c>
      <c r="M69" s="87">
        <f t="shared" si="26"/>
        <v>57.200499999999998</v>
      </c>
      <c r="N69" s="41">
        <f t="shared" si="26"/>
        <v>57.854999999999997</v>
      </c>
      <c r="O69" s="42">
        <f t="shared" si="26"/>
        <v>58.852499999999999</v>
      </c>
      <c r="P69" s="42">
        <f t="shared" si="26"/>
        <v>9.94</v>
      </c>
      <c r="Q69" s="42">
        <f t="shared" si="26"/>
        <v>58.232999999999997</v>
      </c>
      <c r="R69" s="42">
        <f t="shared" si="26"/>
        <v>57.246000000000002</v>
      </c>
      <c r="S69" s="87">
        <f>((S67*S66)*7)/1000</f>
        <v>57.200499999999998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143.59605911330047</v>
      </c>
      <c r="C70" s="47">
        <f>+(C65/C67)/7*1000</f>
        <v>144.36090225563913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140.88669950738915</v>
      </c>
      <c r="H70" s="46">
        <f t="shared" si="27"/>
        <v>142.37288135593221</v>
      </c>
      <c r="I70" s="47">
        <f t="shared" si="27"/>
        <v>141.88861985472153</v>
      </c>
      <c r="J70" s="47">
        <f t="shared" si="27"/>
        <v>142.85714285714286</v>
      </c>
      <c r="K70" s="47">
        <f t="shared" si="27"/>
        <v>139.46731234866826</v>
      </c>
      <c r="L70" s="47">
        <f t="shared" si="27"/>
        <v>139.95157384987891</v>
      </c>
      <c r="M70" s="48">
        <f t="shared" si="27"/>
        <v>138.49878934624698</v>
      </c>
      <c r="N70" s="46">
        <f t="shared" si="27"/>
        <v>142.36453201970443</v>
      </c>
      <c r="O70" s="47">
        <f t="shared" si="27"/>
        <v>142.37288135593221</v>
      </c>
      <c r="P70" s="47">
        <f t="shared" si="27"/>
        <v>164.28571428571428</v>
      </c>
      <c r="Q70" s="47">
        <f t="shared" si="27"/>
        <v>140.92009685230022</v>
      </c>
      <c r="R70" s="47">
        <f t="shared" si="27"/>
        <v>140.88669950738912</v>
      </c>
      <c r="S70" s="48">
        <f>+(S65/S67)/7*1000</f>
        <v>138.49878934624698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FE8-2D10-4020-8DBC-E1ED6A8FEF0D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2"/>
      <c r="Z3" s="2"/>
      <c r="AA3" s="2"/>
      <c r="AB3" s="2"/>
      <c r="AC3" s="2"/>
      <c r="AD3" s="5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3" t="s">
        <v>1</v>
      </c>
      <c r="B9" s="503"/>
      <c r="C9" s="50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3"/>
      <c r="B10" s="503"/>
      <c r="C10" s="5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3" t="s">
        <v>4</v>
      </c>
      <c r="B11" s="503"/>
      <c r="C11" s="503"/>
      <c r="D11" s="1"/>
      <c r="E11" s="504">
        <v>2</v>
      </c>
      <c r="F11" s="1"/>
      <c r="G11" s="1"/>
      <c r="H11" s="1"/>
      <c r="I11" s="1"/>
      <c r="J11" s="1"/>
      <c r="K11" s="533" t="s">
        <v>169</v>
      </c>
      <c r="L11" s="533"/>
      <c r="M11" s="505"/>
      <c r="N11" s="5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3"/>
      <c r="B12" s="503"/>
      <c r="C12" s="503"/>
      <c r="D12" s="1"/>
      <c r="E12" s="5"/>
      <c r="F12" s="1"/>
      <c r="G12" s="1"/>
      <c r="H12" s="1"/>
      <c r="I12" s="1"/>
      <c r="J12" s="1"/>
      <c r="K12" s="505"/>
      <c r="L12" s="505"/>
      <c r="M12" s="505"/>
      <c r="N12" s="5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3"/>
      <c r="B13" s="503"/>
      <c r="C13" s="503"/>
      <c r="D13" s="503"/>
      <c r="E13" s="503"/>
      <c r="F13" s="503"/>
      <c r="G13" s="503"/>
      <c r="H13" s="503"/>
      <c r="I13" s="503"/>
      <c r="J13" s="503"/>
      <c r="K13" s="503"/>
      <c r="L13" s="505"/>
      <c r="M13" s="505"/>
      <c r="N13" s="505"/>
      <c r="O13" s="505"/>
      <c r="P13" s="505"/>
      <c r="Q13" s="505"/>
      <c r="R13" s="505"/>
      <c r="S13" s="505"/>
      <c r="T13" s="505"/>
      <c r="U13" s="505"/>
      <c r="V13" s="505"/>
      <c r="W13" s="1"/>
      <c r="X13" s="1"/>
      <c r="Y13" s="1"/>
    </row>
    <row r="14" spans="1:30" s="3" customFormat="1" ht="27" thickBot="1" x14ac:dyDescent="0.3">
      <c r="A14" s="5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</v>
      </c>
      <c r="D18" s="23">
        <v>25.4</v>
      </c>
      <c r="E18" s="23">
        <v>110.4</v>
      </c>
      <c r="F18" s="122">
        <v>109.1</v>
      </c>
      <c r="G18" s="122">
        <v>108.7</v>
      </c>
      <c r="H18" s="22">
        <v>110</v>
      </c>
      <c r="I18" s="23">
        <v>111.7</v>
      </c>
      <c r="J18" s="23">
        <v>25.2</v>
      </c>
      <c r="K18" s="23">
        <v>111.8</v>
      </c>
      <c r="L18" s="23">
        <v>111.7</v>
      </c>
      <c r="M18" s="24">
        <v>111.2</v>
      </c>
      <c r="N18" s="79">
        <v>110.8</v>
      </c>
      <c r="O18" s="23">
        <v>113</v>
      </c>
      <c r="P18" s="23">
        <v>24.7</v>
      </c>
      <c r="Q18" s="23">
        <v>110.9</v>
      </c>
      <c r="R18" s="23">
        <v>109.7</v>
      </c>
      <c r="S18" s="24">
        <v>111.5</v>
      </c>
      <c r="T18" s="25">
        <f t="shared" ref="T18:T25" si="0">SUM(B18:S18)</f>
        <v>1733.4000000000003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</v>
      </c>
      <c r="D19" s="23">
        <v>25.4</v>
      </c>
      <c r="E19" s="23">
        <v>110.4</v>
      </c>
      <c r="F19" s="122">
        <v>109.1</v>
      </c>
      <c r="G19" s="122">
        <v>108.7</v>
      </c>
      <c r="H19" s="22">
        <v>110</v>
      </c>
      <c r="I19" s="23">
        <v>111.7</v>
      </c>
      <c r="J19" s="23">
        <v>25.2</v>
      </c>
      <c r="K19" s="23">
        <v>111.8</v>
      </c>
      <c r="L19" s="23">
        <v>111.7</v>
      </c>
      <c r="M19" s="24">
        <v>111.2</v>
      </c>
      <c r="N19" s="79">
        <v>110.8</v>
      </c>
      <c r="O19" s="23">
        <v>113</v>
      </c>
      <c r="P19" s="23">
        <v>24.7</v>
      </c>
      <c r="Q19" s="23">
        <v>110.9</v>
      </c>
      <c r="R19" s="23">
        <v>109.7</v>
      </c>
      <c r="S19" s="24">
        <v>111.5</v>
      </c>
      <c r="T19" s="25">
        <f t="shared" si="0"/>
        <v>1733.4000000000003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108.1</v>
      </c>
      <c r="D20" s="23">
        <v>24.9</v>
      </c>
      <c r="E20" s="23">
        <v>110.1</v>
      </c>
      <c r="F20" s="122">
        <v>108.9</v>
      </c>
      <c r="G20" s="122">
        <v>108</v>
      </c>
      <c r="H20" s="22">
        <v>110</v>
      </c>
      <c r="I20" s="23">
        <v>111.7</v>
      </c>
      <c r="J20" s="23">
        <v>25</v>
      </c>
      <c r="K20" s="23">
        <v>111.8</v>
      </c>
      <c r="L20" s="23">
        <v>111.2</v>
      </c>
      <c r="M20" s="24">
        <v>111.2</v>
      </c>
      <c r="N20" s="79">
        <v>110.6</v>
      </c>
      <c r="O20" s="23">
        <v>113</v>
      </c>
      <c r="P20" s="23">
        <v>24.5</v>
      </c>
      <c r="Q20" s="23">
        <v>110.5</v>
      </c>
      <c r="R20" s="23">
        <v>109.9</v>
      </c>
      <c r="S20" s="24">
        <v>111.3</v>
      </c>
      <c r="T20" s="25">
        <f t="shared" si="0"/>
        <v>1730.3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108.1</v>
      </c>
      <c r="D21" s="23">
        <v>24.9</v>
      </c>
      <c r="E21" s="23">
        <v>110.1</v>
      </c>
      <c r="F21" s="122">
        <v>108.9</v>
      </c>
      <c r="G21" s="122">
        <v>108</v>
      </c>
      <c r="H21" s="22">
        <v>110</v>
      </c>
      <c r="I21" s="23">
        <v>111.7</v>
      </c>
      <c r="J21" s="23">
        <v>25</v>
      </c>
      <c r="K21" s="23">
        <v>111.8</v>
      </c>
      <c r="L21" s="23">
        <v>111.2</v>
      </c>
      <c r="M21" s="24">
        <v>111.2</v>
      </c>
      <c r="N21" s="79">
        <v>110.6</v>
      </c>
      <c r="O21" s="23">
        <v>113</v>
      </c>
      <c r="P21" s="23">
        <v>24.5</v>
      </c>
      <c r="Q21" s="23">
        <v>110.5</v>
      </c>
      <c r="R21" s="23">
        <v>109.9</v>
      </c>
      <c r="S21" s="24">
        <v>111.3</v>
      </c>
      <c r="T21" s="25">
        <f t="shared" si="0"/>
        <v>1730.3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108.1</v>
      </c>
      <c r="D22" s="23">
        <v>24.9</v>
      </c>
      <c r="E22" s="23">
        <v>110.1</v>
      </c>
      <c r="F22" s="122">
        <v>108.9</v>
      </c>
      <c r="G22" s="122">
        <v>108</v>
      </c>
      <c r="H22" s="22">
        <v>110</v>
      </c>
      <c r="I22" s="23">
        <v>111.7</v>
      </c>
      <c r="J22" s="23">
        <v>25</v>
      </c>
      <c r="K22" s="23">
        <v>111.8</v>
      </c>
      <c r="L22" s="23">
        <v>111.2</v>
      </c>
      <c r="M22" s="24">
        <v>111.2</v>
      </c>
      <c r="N22" s="79">
        <v>110.6</v>
      </c>
      <c r="O22" s="23">
        <v>113</v>
      </c>
      <c r="P22" s="23">
        <v>24.5</v>
      </c>
      <c r="Q22" s="23">
        <v>110.5</v>
      </c>
      <c r="R22" s="23">
        <v>109.9</v>
      </c>
      <c r="S22" s="24">
        <v>111.3</v>
      </c>
      <c r="T22" s="25">
        <f t="shared" si="0"/>
        <v>1730.3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108.1</v>
      </c>
      <c r="D23" s="23">
        <v>24.9</v>
      </c>
      <c r="E23" s="23">
        <v>110.1</v>
      </c>
      <c r="F23" s="122">
        <v>108.9</v>
      </c>
      <c r="G23" s="122">
        <v>108</v>
      </c>
      <c r="H23" s="22">
        <v>110</v>
      </c>
      <c r="I23" s="23">
        <v>111.7</v>
      </c>
      <c r="J23" s="23">
        <v>25</v>
      </c>
      <c r="K23" s="23">
        <v>111.8</v>
      </c>
      <c r="L23" s="23">
        <v>111.2</v>
      </c>
      <c r="M23" s="24">
        <v>111.2</v>
      </c>
      <c r="N23" s="79">
        <v>110.6</v>
      </c>
      <c r="O23" s="23">
        <v>113</v>
      </c>
      <c r="P23" s="23">
        <v>24.5</v>
      </c>
      <c r="Q23" s="23">
        <v>110.5</v>
      </c>
      <c r="R23" s="23">
        <v>109.9</v>
      </c>
      <c r="S23" s="24">
        <v>111.3</v>
      </c>
      <c r="T23" s="25">
        <f t="shared" si="0"/>
        <v>1730.3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108.1</v>
      </c>
      <c r="D24" s="23">
        <v>24.9</v>
      </c>
      <c r="E24" s="23">
        <v>110.1</v>
      </c>
      <c r="F24" s="122">
        <v>108.9</v>
      </c>
      <c r="G24" s="122">
        <v>108</v>
      </c>
      <c r="H24" s="22">
        <v>110</v>
      </c>
      <c r="I24" s="23">
        <v>111.7</v>
      </c>
      <c r="J24" s="23">
        <v>25</v>
      </c>
      <c r="K24" s="23">
        <v>111.8</v>
      </c>
      <c r="L24" s="23">
        <v>111.2</v>
      </c>
      <c r="M24" s="24">
        <v>111.2</v>
      </c>
      <c r="N24" s="79">
        <v>110.6</v>
      </c>
      <c r="O24" s="23">
        <v>113</v>
      </c>
      <c r="P24" s="23">
        <v>24.5</v>
      </c>
      <c r="Q24" s="23">
        <v>110.5</v>
      </c>
      <c r="R24" s="23">
        <v>109.9</v>
      </c>
      <c r="S24" s="24">
        <v>111.3</v>
      </c>
      <c r="T24" s="25">
        <f t="shared" si="0"/>
        <v>1730.3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756.50000000000011</v>
      </c>
      <c r="D25" s="27">
        <f t="shared" si="1"/>
        <v>175.3</v>
      </c>
      <c r="E25" s="27">
        <f t="shared" si="1"/>
        <v>771.30000000000007</v>
      </c>
      <c r="F25" s="27">
        <f t="shared" si="1"/>
        <v>762.69999999999993</v>
      </c>
      <c r="G25" s="486">
        <f t="shared" si="1"/>
        <v>757.4</v>
      </c>
      <c r="H25" s="26">
        <f t="shared" si="1"/>
        <v>770</v>
      </c>
      <c r="I25" s="27">
        <f t="shared" si="1"/>
        <v>781.90000000000009</v>
      </c>
      <c r="J25" s="27">
        <f t="shared" si="1"/>
        <v>175.4</v>
      </c>
      <c r="K25" s="27">
        <f t="shared" si="1"/>
        <v>782.59999999999991</v>
      </c>
      <c r="L25" s="27">
        <f t="shared" si="1"/>
        <v>779.40000000000009</v>
      </c>
      <c r="M25" s="28">
        <f t="shared" si="1"/>
        <v>778.40000000000009</v>
      </c>
      <c r="N25" s="81">
        <f>SUM(N18:N24)</f>
        <v>774.6</v>
      </c>
      <c r="O25" s="27">
        <f t="shared" ref="O25:Q25" si="2">SUM(O18:O24)</f>
        <v>791</v>
      </c>
      <c r="P25" s="27">
        <f t="shared" si="2"/>
        <v>171.9</v>
      </c>
      <c r="Q25" s="27">
        <f t="shared" si="2"/>
        <v>774.3</v>
      </c>
      <c r="R25" s="27">
        <f>SUM(R18:R24)</f>
        <v>768.9</v>
      </c>
      <c r="S25" s="28">
        <f t="shared" ref="S25" si="3">SUM(S18:S24)</f>
        <v>779.49999999999989</v>
      </c>
      <c r="T25" s="25">
        <f t="shared" si="0"/>
        <v>12118.299999999997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149.88620902906615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721</v>
      </c>
      <c r="D27" s="34">
        <v>167</v>
      </c>
      <c r="E27" s="34">
        <v>735</v>
      </c>
      <c r="F27" s="34">
        <v>727</v>
      </c>
      <c r="G27" s="488">
        <v>722</v>
      </c>
      <c r="H27" s="33">
        <v>734</v>
      </c>
      <c r="I27" s="34">
        <v>745</v>
      </c>
      <c r="J27" s="34">
        <v>167</v>
      </c>
      <c r="K27" s="34">
        <v>746</v>
      </c>
      <c r="L27" s="34">
        <v>743</v>
      </c>
      <c r="M27" s="35">
        <v>742</v>
      </c>
      <c r="N27" s="83">
        <v>738</v>
      </c>
      <c r="O27" s="34">
        <v>754</v>
      </c>
      <c r="P27" s="34">
        <v>164</v>
      </c>
      <c r="Q27" s="34">
        <v>738</v>
      </c>
      <c r="R27" s="34">
        <v>733</v>
      </c>
      <c r="S27" s="35">
        <v>743</v>
      </c>
      <c r="T27" s="36">
        <f>SUM(B27:S27)</f>
        <v>11550</v>
      </c>
      <c r="U27" s="2">
        <f>((T25*1000)/T27)/7</f>
        <v>149.88620902906615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108.10906</v>
      </c>
      <c r="D28" s="84">
        <f t="shared" si="4"/>
        <v>24.886620000000001</v>
      </c>
      <c r="E28" s="84">
        <f t="shared" si="4"/>
        <v>110.08710000000001</v>
      </c>
      <c r="F28" s="84">
        <f t="shared" si="4"/>
        <v>108.92821999999998</v>
      </c>
      <c r="G28" s="489">
        <f t="shared" si="4"/>
        <v>108.03891999999999</v>
      </c>
      <c r="H28" s="37">
        <f t="shared" si="4"/>
        <v>110.03724000000003</v>
      </c>
      <c r="I28" s="84">
        <f t="shared" si="4"/>
        <v>111.66569999999999</v>
      </c>
      <c r="J28" s="84">
        <f t="shared" si="4"/>
        <v>24.966620000000002</v>
      </c>
      <c r="K28" s="84">
        <f t="shared" si="4"/>
        <v>111.83556000000003</v>
      </c>
      <c r="L28" s="84">
        <f t="shared" si="4"/>
        <v>111.24597999999999</v>
      </c>
      <c r="M28" s="231">
        <f t="shared" si="4"/>
        <v>111.23611999999999</v>
      </c>
      <c r="N28" s="84">
        <f t="shared" si="4"/>
        <v>110.55668000000003</v>
      </c>
      <c r="O28" s="84">
        <f t="shared" si="4"/>
        <v>113.03444000000002</v>
      </c>
      <c r="P28" s="84">
        <f t="shared" si="4"/>
        <v>24.537040000000005</v>
      </c>
      <c r="Q28" s="84">
        <f t="shared" si="4"/>
        <v>110.51668000000002</v>
      </c>
      <c r="R28" s="84">
        <f t="shared" si="4"/>
        <v>109.94737999999998</v>
      </c>
      <c r="S28" s="231">
        <f t="shared" si="4"/>
        <v>111.32598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756.5453</v>
      </c>
      <c r="D29" s="42">
        <f t="shared" si="5"/>
        <v>175.23310000000001</v>
      </c>
      <c r="E29" s="42">
        <f>((E27*E26)*7)/1000</f>
        <v>771.2355</v>
      </c>
      <c r="F29" s="42">
        <f>((F27*F26)*7)/1000</f>
        <v>762.84109999999998</v>
      </c>
      <c r="G29" s="490">
        <f>((G27*G26)*7)/1000</f>
        <v>757.59460000000001</v>
      </c>
      <c r="H29" s="41">
        <f t="shared" ref="H29" si="6">((H27*H26)*7)/1000</f>
        <v>770.1862000000001</v>
      </c>
      <c r="I29" s="42">
        <f>((I27*I26)*7)/1000</f>
        <v>781.72850000000005</v>
      </c>
      <c r="J29" s="42">
        <f t="shared" ref="J29:M29" si="7">((J27*J26)*7)/1000</f>
        <v>175.23310000000001</v>
      </c>
      <c r="K29" s="42">
        <f t="shared" si="7"/>
        <v>782.77780000000007</v>
      </c>
      <c r="L29" s="42">
        <f t="shared" si="7"/>
        <v>779.62990000000002</v>
      </c>
      <c r="M29" s="87">
        <f t="shared" si="7"/>
        <v>778.5806</v>
      </c>
      <c r="N29" s="85">
        <f>((N27*N26)*7)/1000</f>
        <v>774.38340000000005</v>
      </c>
      <c r="O29" s="42">
        <f>((O27*O26)*7)/1000</f>
        <v>791.17220000000009</v>
      </c>
      <c r="P29" s="42">
        <f t="shared" ref="P29:S29" si="8">((P27*P26)*7)/1000</f>
        <v>172.08520000000001</v>
      </c>
      <c r="Q29" s="42">
        <f t="shared" si="8"/>
        <v>774.38340000000005</v>
      </c>
      <c r="R29" s="43">
        <f t="shared" si="8"/>
        <v>769.13689999999997</v>
      </c>
      <c r="S29" s="44">
        <f t="shared" si="8"/>
        <v>779.62990000000002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149.89102437091344</v>
      </c>
      <c r="D30" s="47">
        <f t="shared" si="9"/>
        <v>149.95722840034216</v>
      </c>
      <c r="E30" s="47">
        <f>+(E25/E27)/7*1000</f>
        <v>149.9125364431487</v>
      </c>
      <c r="F30" s="47">
        <f t="shared" ref="F30:H30" si="10">+(F25/F27)/7*1000</f>
        <v>149.87227353114557</v>
      </c>
      <c r="G30" s="491">
        <f t="shared" si="10"/>
        <v>149.86149584487535</v>
      </c>
      <c r="H30" s="46">
        <f t="shared" si="10"/>
        <v>149.86376021798367</v>
      </c>
      <c r="I30" s="47">
        <f>+(I25/I27)/7*1000</f>
        <v>149.9328859060403</v>
      </c>
      <c r="J30" s="47">
        <f t="shared" ref="J30:M30" si="11">+(J25/J27)/7*1000</f>
        <v>150.04277159965781</v>
      </c>
      <c r="K30" s="47">
        <f t="shared" si="11"/>
        <v>149.86595174262732</v>
      </c>
      <c r="L30" s="47">
        <f t="shared" si="11"/>
        <v>149.85579696212267</v>
      </c>
      <c r="M30" s="48">
        <f t="shared" si="11"/>
        <v>149.86522911051216</v>
      </c>
      <c r="N30" s="86">
        <f>+(N25/N27)/7*1000</f>
        <v>149.94192799070845</v>
      </c>
      <c r="O30" s="47">
        <f t="shared" ref="O30:S30" si="12">+(O25/O27)/7*1000</f>
        <v>149.86737400530507</v>
      </c>
      <c r="P30" s="47">
        <f t="shared" si="12"/>
        <v>149.73867595818817</v>
      </c>
      <c r="Q30" s="47">
        <f t="shared" si="12"/>
        <v>149.88385598141693</v>
      </c>
      <c r="R30" s="47">
        <f t="shared" si="12"/>
        <v>149.85382966283376</v>
      </c>
      <c r="S30" s="48">
        <f t="shared" si="12"/>
        <v>149.87502403383962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87.3</v>
      </c>
      <c r="C39" s="79">
        <v>88.7</v>
      </c>
      <c r="D39" s="79">
        <v>15</v>
      </c>
      <c r="E39" s="79">
        <v>84.5</v>
      </c>
      <c r="F39" s="79">
        <v>84.1</v>
      </c>
      <c r="G39" s="79">
        <v>84.2</v>
      </c>
      <c r="H39" s="79"/>
      <c r="I39" s="101">
        <f t="shared" ref="I39:I46" si="13">SUM(B39:H39)</f>
        <v>443.8</v>
      </c>
      <c r="J39" s="138"/>
      <c r="K39" s="91" t="s">
        <v>12</v>
      </c>
      <c r="L39" s="79">
        <v>6.4</v>
      </c>
      <c r="M39" s="79">
        <v>6.3</v>
      </c>
      <c r="N39" s="79">
        <v>1.6</v>
      </c>
      <c r="O39" s="79">
        <v>6.1</v>
      </c>
      <c r="P39" s="79">
        <v>5.9</v>
      </c>
      <c r="Q39" s="79">
        <v>6.1</v>
      </c>
      <c r="R39" s="101">
        <f t="shared" ref="R39:R46" si="14">SUM(L39:Q39)</f>
        <v>32.4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87.3</v>
      </c>
      <c r="C40" s="79">
        <v>88.7</v>
      </c>
      <c r="D40" s="79">
        <v>15</v>
      </c>
      <c r="E40" s="79">
        <v>84.5</v>
      </c>
      <c r="F40" s="79">
        <v>84.1</v>
      </c>
      <c r="G40" s="79">
        <v>84.2</v>
      </c>
      <c r="H40" s="79"/>
      <c r="I40" s="101">
        <f t="shared" si="13"/>
        <v>443.8</v>
      </c>
      <c r="J40" s="2"/>
      <c r="K40" s="92" t="s">
        <v>13</v>
      </c>
      <c r="L40" s="79">
        <v>6.4</v>
      </c>
      <c r="M40" s="79">
        <v>6.3</v>
      </c>
      <c r="N40" s="79">
        <v>1.6</v>
      </c>
      <c r="O40" s="79">
        <v>6.1</v>
      </c>
      <c r="P40" s="79">
        <v>5.9</v>
      </c>
      <c r="Q40" s="79">
        <v>6.1</v>
      </c>
      <c r="R40" s="101">
        <f t="shared" si="14"/>
        <v>32.4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5.9</v>
      </c>
      <c r="Q41" s="79">
        <v>6.1</v>
      </c>
      <c r="R41" s="101">
        <f t="shared" si="14"/>
        <v>32.200000000000003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6.2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6.3</v>
      </c>
      <c r="N43" s="79">
        <v>1.6</v>
      </c>
      <c r="O43" s="79">
        <v>6.1</v>
      </c>
      <c r="P43" s="79">
        <v>5.9</v>
      </c>
      <c r="Q43" s="79">
        <v>6.2</v>
      </c>
      <c r="R43" s="101">
        <f t="shared" si="14"/>
        <v>32.6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1.6</v>
      </c>
      <c r="O44" s="79">
        <v>6.2</v>
      </c>
      <c r="P44" s="79">
        <v>6</v>
      </c>
      <c r="Q44" s="79">
        <v>6.2</v>
      </c>
      <c r="R44" s="101">
        <f t="shared" si="14"/>
        <v>32.800000000000004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6.2</v>
      </c>
      <c r="P45" s="79">
        <v>6</v>
      </c>
      <c r="Q45" s="79">
        <v>6.2</v>
      </c>
      <c r="R45" s="101">
        <f t="shared" si="14"/>
        <v>32.800000000000004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174.6</v>
      </c>
      <c r="C46" s="27">
        <f t="shared" si="15"/>
        <v>177.4</v>
      </c>
      <c r="D46" s="27">
        <f t="shared" si="15"/>
        <v>30</v>
      </c>
      <c r="E46" s="27">
        <f t="shared" si="15"/>
        <v>169</v>
      </c>
      <c r="F46" s="27">
        <f t="shared" si="15"/>
        <v>168.2</v>
      </c>
      <c r="G46" s="27">
        <f t="shared" si="15"/>
        <v>168.4</v>
      </c>
      <c r="H46" s="27">
        <f t="shared" si="15"/>
        <v>0</v>
      </c>
      <c r="I46" s="101">
        <f t="shared" si="13"/>
        <v>887.6</v>
      </c>
      <c r="K46" s="77" t="s">
        <v>10</v>
      </c>
      <c r="L46" s="81">
        <f t="shared" ref="L46:Q46" si="16">SUM(L39:L45)</f>
        <v>45.1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41.5</v>
      </c>
      <c r="Q46" s="27">
        <f t="shared" si="16"/>
        <v>43.1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152.9</v>
      </c>
      <c r="C47" s="30">
        <v>152.9</v>
      </c>
      <c r="D47" s="30">
        <v>152.9</v>
      </c>
      <c r="E47" s="30">
        <v>150.1</v>
      </c>
      <c r="F47" s="30">
        <v>150.1</v>
      </c>
      <c r="G47" s="30">
        <v>150.1</v>
      </c>
      <c r="H47" s="30"/>
      <c r="I47" s="102">
        <f>+((I46/I48)/7)*1000</f>
        <v>43.232185475622238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142.66917293233081</v>
      </c>
      <c r="S47" s="63"/>
      <c r="T47" s="63"/>
    </row>
    <row r="48" spans="1:30" ht="33.75" customHeight="1" x14ac:dyDescent="0.25">
      <c r="A48" s="94" t="s">
        <v>20</v>
      </c>
      <c r="B48" s="83">
        <v>571</v>
      </c>
      <c r="C48" s="83">
        <v>580</v>
      </c>
      <c r="D48" s="83">
        <v>98</v>
      </c>
      <c r="E48" s="83">
        <v>563</v>
      </c>
      <c r="F48" s="83">
        <v>560</v>
      </c>
      <c r="G48" s="83">
        <v>561</v>
      </c>
      <c r="H48" s="34"/>
      <c r="I48" s="103">
        <f>SUM(B48:H48)</f>
        <v>2933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87.305899999999994</v>
      </c>
      <c r="C49" s="38">
        <f t="shared" si="17"/>
        <v>88.682000000000002</v>
      </c>
      <c r="D49" s="38">
        <f t="shared" si="17"/>
        <v>14.984200000000001</v>
      </c>
      <c r="E49" s="38">
        <f t="shared" si="17"/>
        <v>84.506299999999996</v>
      </c>
      <c r="F49" s="38">
        <f t="shared" si="17"/>
        <v>84.056000000000012</v>
      </c>
      <c r="G49" s="38">
        <f t="shared" si="17"/>
        <v>84.206099999999992</v>
      </c>
      <c r="H49" s="38">
        <f t="shared" si="17"/>
        <v>0</v>
      </c>
      <c r="I49" s="104">
        <f>((I46*1000)/I48)/7</f>
        <v>43.232185475622224</v>
      </c>
      <c r="K49" s="95" t="s">
        <v>21</v>
      </c>
      <c r="L49" s="84">
        <f t="shared" ref="L49:Q49" si="18">((L48*L47)*7/1000-L39-L40)/5</f>
        <v>6.4644000000000004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6.1384999999999987</v>
      </c>
      <c r="P49" s="38">
        <f t="shared" si="18"/>
        <v>5.9308000000000005</v>
      </c>
      <c r="Q49" s="38">
        <f t="shared" si="18"/>
        <v>6.1839999999999993</v>
      </c>
      <c r="R49" s="113">
        <f>((R46*1000)/R48)/7</f>
        <v>142.66917293233084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611.1413</v>
      </c>
      <c r="C50" s="42">
        <f t="shared" si="19"/>
        <v>620.774</v>
      </c>
      <c r="D50" s="42">
        <f t="shared" si="19"/>
        <v>104.88940000000001</v>
      </c>
      <c r="E50" s="42">
        <f t="shared" si="19"/>
        <v>591.54409999999996</v>
      </c>
      <c r="F50" s="42">
        <f t="shared" si="19"/>
        <v>588.39200000000005</v>
      </c>
      <c r="G50" s="42">
        <f t="shared" si="19"/>
        <v>589.44269999999995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43.682762071553661</v>
      </c>
      <c r="C51" s="47">
        <f t="shared" si="21"/>
        <v>43.694581280788178</v>
      </c>
      <c r="D51" s="47">
        <f t="shared" si="21"/>
        <v>43.731778425655975</v>
      </c>
      <c r="E51" s="47">
        <f t="shared" si="21"/>
        <v>42.882517127632582</v>
      </c>
      <c r="F51" s="47">
        <f t="shared" si="21"/>
        <v>42.908163265306115</v>
      </c>
      <c r="G51" s="47">
        <f t="shared" si="21"/>
        <v>42.88260758848994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146.42857142857144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141.15646258503403</v>
      </c>
      <c r="Q51" s="47">
        <f t="shared" si="22"/>
        <v>139.93506493506493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8.3000000000000007</v>
      </c>
      <c r="G58" s="221">
        <v>8.1999999999999993</v>
      </c>
      <c r="H58" s="22">
        <v>8.3000000000000007</v>
      </c>
      <c r="I58" s="79">
        <v>8.3000000000000007</v>
      </c>
      <c r="J58" s="79">
        <v>1.9</v>
      </c>
      <c r="K58" s="79">
        <v>8.3000000000000007</v>
      </c>
      <c r="L58" s="79">
        <v>8.4</v>
      </c>
      <c r="M58" s="221">
        <v>8.1999999999999993</v>
      </c>
      <c r="N58" s="22">
        <v>8.1999999999999993</v>
      </c>
      <c r="O58" s="79">
        <v>8.3000000000000007</v>
      </c>
      <c r="P58" s="79">
        <v>1.5</v>
      </c>
      <c r="Q58" s="79">
        <v>8.5</v>
      </c>
      <c r="R58" s="79">
        <v>8.3000000000000007</v>
      </c>
      <c r="S58" s="221">
        <v>8.1999999999999993</v>
      </c>
      <c r="T58" s="101">
        <f t="shared" ref="T58:T65" si="23">SUM(B58:S58)</f>
        <v>129.69999999999999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8.3000000000000007</v>
      </c>
      <c r="G59" s="221">
        <v>8.1999999999999993</v>
      </c>
      <c r="H59" s="22">
        <v>8.3000000000000007</v>
      </c>
      <c r="I59" s="79">
        <v>8.3000000000000007</v>
      </c>
      <c r="J59" s="79">
        <v>1.9</v>
      </c>
      <c r="K59" s="79">
        <v>8.3000000000000007</v>
      </c>
      <c r="L59" s="79">
        <v>8.4</v>
      </c>
      <c r="M59" s="221">
        <v>8.1999999999999993</v>
      </c>
      <c r="N59" s="22">
        <v>8.1999999999999993</v>
      </c>
      <c r="O59" s="79">
        <v>8.3000000000000007</v>
      </c>
      <c r="P59" s="79">
        <v>1.5</v>
      </c>
      <c r="Q59" s="79">
        <v>8.5</v>
      </c>
      <c r="R59" s="79">
        <v>8.3000000000000007</v>
      </c>
      <c r="S59" s="221">
        <v>8.1999999999999993</v>
      </c>
      <c r="T59" s="101">
        <f t="shared" si="23"/>
        <v>129.69999999999999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8.3000000000000007</v>
      </c>
      <c r="D60" s="79">
        <v>2</v>
      </c>
      <c r="E60" s="79">
        <v>8.3000000000000007</v>
      </c>
      <c r="F60" s="79">
        <v>8.4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8.1999999999999993</v>
      </c>
      <c r="L60" s="79">
        <v>8.1999999999999993</v>
      </c>
      <c r="M60" s="221">
        <v>8.1999999999999993</v>
      </c>
      <c r="N60" s="22">
        <v>8.4</v>
      </c>
      <c r="O60" s="79">
        <v>8.5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130.00000000000003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8.3000000000000007</v>
      </c>
      <c r="L61" s="79">
        <v>8.3000000000000007</v>
      </c>
      <c r="M61" s="221">
        <v>8.3000000000000007</v>
      </c>
      <c r="N61" s="22">
        <v>8.4</v>
      </c>
      <c r="O61" s="79">
        <v>8.6</v>
      </c>
      <c r="P61" s="79">
        <v>1.4</v>
      </c>
      <c r="Q61" s="79">
        <v>8.3000000000000007</v>
      </c>
      <c r="R61" s="79">
        <v>8.1999999999999993</v>
      </c>
      <c r="S61" s="221">
        <v>8.3000000000000007</v>
      </c>
      <c r="T61" s="101">
        <f t="shared" si="23"/>
        <v>130.70000000000002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8.4</v>
      </c>
      <c r="D62" s="79">
        <v>2</v>
      </c>
      <c r="E62" s="79">
        <v>8.4</v>
      </c>
      <c r="F62" s="79">
        <v>8.4</v>
      </c>
      <c r="G62" s="221">
        <v>8.1999999999999993</v>
      </c>
      <c r="H62" s="22">
        <v>8.6</v>
      </c>
      <c r="I62" s="79">
        <v>8.5</v>
      </c>
      <c r="J62" s="79">
        <v>1.9</v>
      </c>
      <c r="K62" s="79">
        <v>8.3000000000000007</v>
      </c>
      <c r="L62" s="79">
        <v>8.3000000000000007</v>
      </c>
      <c r="M62" s="221">
        <v>8.3000000000000007</v>
      </c>
      <c r="N62" s="22">
        <v>8.4</v>
      </c>
      <c r="O62" s="79">
        <v>8.6</v>
      </c>
      <c r="P62" s="79">
        <v>1.4</v>
      </c>
      <c r="Q62" s="79">
        <v>8.3000000000000007</v>
      </c>
      <c r="R62" s="79">
        <v>8.1999999999999993</v>
      </c>
      <c r="S62" s="221">
        <v>8.3000000000000007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8.4</v>
      </c>
      <c r="F63" s="79">
        <v>8.4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8.4</v>
      </c>
      <c r="O63" s="79">
        <v>8.6</v>
      </c>
      <c r="P63" s="79">
        <v>1.4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131.30000000000001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8.4</v>
      </c>
      <c r="D64" s="79">
        <v>2.1</v>
      </c>
      <c r="E64" s="79">
        <v>8.4</v>
      </c>
      <c r="F64" s="79">
        <v>8.5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8.3000000000000007</v>
      </c>
      <c r="L64" s="79">
        <v>8.3000000000000007</v>
      </c>
      <c r="M64" s="221">
        <v>8.3000000000000007</v>
      </c>
      <c r="N64" s="22">
        <v>8.5</v>
      </c>
      <c r="O64" s="79">
        <v>8.6</v>
      </c>
      <c r="P64" s="79">
        <v>1.5</v>
      </c>
      <c r="Q64" s="79">
        <v>8.4</v>
      </c>
      <c r="R64" s="79">
        <v>8.1999999999999993</v>
      </c>
      <c r="S64" s="221">
        <v>8.3000000000000007</v>
      </c>
      <c r="T64" s="101">
        <f t="shared" si="23"/>
        <v>131.70000000000002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58.199999999999996</v>
      </c>
      <c r="D65" s="27">
        <f t="shared" si="24"/>
        <v>14.1</v>
      </c>
      <c r="E65" s="27">
        <f t="shared" si="24"/>
        <v>58.5</v>
      </c>
      <c r="F65" s="27">
        <f t="shared" si="24"/>
        <v>58.699999999999996</v>
      </c>
      <c r="G65" s="28">
        <f t="shared" si="24"/>
        <v>57.599999999999994</v>
      </c>
      <c r="H65" s="26">
        <f t="shared" si="24"/>
        <v>59.500000000000007</v>
      </c>
      <c r="I65" s="27">
        <f t="shared" si="24"/>
        <v>59.300000000000004</v>
      </c>
      <c r="J65" s="27">
        <f t="shared" si="24"/>
        <v>13.1</v>
      </c>
      <c r="K65" s="27">
        <f t="shared" si="24"/>
        <v>58</v>
      </c>
      <c r="L65" s="27">
        <f t="shared" si="24"/>
        <v>58.199999999999989</v>
      </c>
      <c r="M65" s="28">
        <f t="shared" si="24"/>
        <v>57.8</v>
      </c>
      <c r="N65" s="26">
        <f t="shared" si="24"/>
        <v>58.499999999999993</v>
      </c>
      <c r="O65" s="27">
        <f t="shared" si="24"/>
        <v>59.500000000000007</v>
      </c>
      <c r="P65" s="27">
        <f t="shared" si="24"/>
        <v>10.100000000000001</v>
      </c>
      <c r="Q65" s="27">
        <f t="shared" si="24"/>
        <v>58.7</v>
      </c>
      <c r="R65" s="27">
        <f t="shared" si="24"/>
        <v>57.600000000000009</v>
      </c>
      <c r="S65" s="28">
        <f t="shared" si="24"/>
        <v>57.8</v>
      </c>
      <c r="T65" s="101">
        <f t="shared" si="23"/>
        <v>914.1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142.87277274148173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57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914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8.4539999999999988</v>
      </c>
      <c r="C68" s="38">
        <f t="shared" si="25"/>
        <v>8.3707999999999991</v>
      </c>
      <c r="D68" s="38">
        <f t="shared" si="25"/>
        <v>2.0224000000000002</v>
      </c>
      <c r="E68" s="38">
        <f t="shared" si="25"/>
        <v>8.3728000000000016</v>
      </c>
      <c r="F68" s="38">
        <f t="shared" si="25"/>
        <v>8.4134000000000011</v>
      </c>
      <c r="G68" s="39">
        <f t="shared" si="25"/>
        <v>8.2503999999999991</v>
      </c>
      <c r="H68" s="37">
        <f t="shared" si="25"/>
        <v>8.5744000000000007</v>
      </c>
      <c r="I68" s="38">
        <f t="shared" si="25"/>
        <v>8.533100000000001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8.2866</v>
      </c>
      <c r="M68" s="39">
        <f t="shared" si="25"/>
        <v>8.2840000000000007</v>
      </c>
      <c r="N68" s="37">
        <f t="shared" si="25"/>
        <v>8.4127999999999989</v>
      </c>
      <c r="O68" s="38">
        <f t="shared" si="25"/>
        <v>8.5744000000000007</v>
      </c>
      <c r="P68" s="38">
        <f t="shared" si="25"/>
        <v>1.409</v>
      </c>
      <c r="Q68" s="38">
        <f t="shared" si="25"/>
        <v>8.3292000000000002</v>
      </c>
      <c r="R68" s="38">
        <f t="shared" si="25"/>
        <v>8.2104000000000017</v>
      </c>
      <c r="S68" s="39">
        <f t="shared" si="25"/>
        <v>8.2840000000000007</v>
      </c>
      <c r="T68" s="116">
        <f>((T65*1000)/T67)/7</f>
        <v>142.8727727414817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58.253999999999998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145.86466165413532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144.58128078817731</v>
      </c>
      <c r="G70" s="48">
        <f t="shared" si="27"/>
        <v>141.87192118226599</v>
      </c>
      <c r="H70" s="46">
        <f t="shared" si="27"/>
        <v>144.06779661016952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140.92009685230019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144.06779661016952</v>
      </c>
      <c r="P70" s="47">
        <f t="shared" si="27"/>
        <v>144.28571428571433</v>
      </c>
      <c r="Q70" s="47">
        <f t="shared" si="27"/>
        <v>142.13075060532691</v>
      </c>
      <c r="R70" s="47">
        <f t="shared" si="27"/>
        <v>141.87192118226602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8F8-2CAA-4110-8737-B62A98E033BC}">
  <dimension ref="A1:AQ239"/>
  <sheetViews>
    <sheetView view="pageBreakPreview" topLeftCell="A39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  <c r="W3" s="506"/>
      <c r="X3" s="506"/>
      <c r="Y3" s="2"/>
      <c r="Z3" s="2"/>
      <c r="AA3" s="2"/>
      <c r="AB3" s="2"/>
      <c r="AC3" s="2"/>
      <c r="AD3" s="50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6" t="s">
        <v>1</v>
      </c>
      <c r="B9" s="506"/>
      <c r="C9" s="50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6"/>
      <c r="B10" s="506"/>
      <c r="C10" s="50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6" t="s">
        <v>4</v>
      </c>
      <c r="B11" s="506"/>
      <c r="C11" s="506"/>
      <c r="D11" s="1"/>
      <c r="E11" s="507">
        <v>2</v>
      </c>
      <c r="F11" s="1"/>
      <c r="G11" s="1"/>
      <c r="H11" s="1"/>
      <c r="I11" s="1"/>
      <c r="J11" s="1"/>
      <c r="K11" s="533" t="s">
        <v>170</v>
      </c>
      <c r="L11" s="533"/>
      <c r="M11" s="508"/>
      <c r="N11" s="50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6"/>
      <c r="B12" s="506"/>
      <c r="C12" s="506"/>
      <c r="D12" s="1"/>
      <c r="E12" s="5"/>
      <c r="F12" s="1"/>
      <c r="G12" s="1"/>
      <c r="H12" s="1"/>
      <c r="I12" s="1"/>
      <c r="J12" s="1"/>
      <c r="K12" s="508"/>
      <c r="L12" s="508"/>
      <c r="M12" s="508"/>
      <c r="N12" s="50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6"/>
      <c r="B13" s="506"/>
      <c r="C13" s="506"/>
      <c r="D13" s="506"/>
      <c r="E13" s="506"/>
      <c r="F13" s="506"/>
      <c r="G13" s="506"/>
      <c r="H13" s="506"/>
      <c r="I13" s="506"/>
      <c r="J13" s="506"/>
      <c r="K13" s="506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1"/>
      <c r="X13" s="1"/>
      <c r="Y13" s="1"/>
    </row>
    <row r="14" spans="1:30" s="3" customFormat="1" ht="27" thickBot="1" x14ac:dyDescent="0.3">
      <c r="A14" s="50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108.1</v>
      </c>
      <c r="D18" s="23">
        <v>24.9</v>
      </c>
      <c r="E18" s="23">
        <v>110.1</v>
      </c>
      <c r="F18" s="122">
        <v>108.9</v>
      </c>
      <c r="G18" s="122">
        <v>108</v>
      </c>
      <c r="H18" s="22">
        <v>110</v>
      </c>
      <c r="I18" s="23">
        <v>111.7</v>
      </c>
      <c r="J18" s="23">
        <v>25</v>
      </c>
      <c r="K18" s="23">
        <v>111.8</v>
      </c>
      <c r="L18" s="23">
        <v>111.2</v>
      </c>
      <c r="M18" s="24">
        <v>111.2</v>
      </c>
      <c r="N18" s="79">
        <v>110.6</v>
      </c>
      <c r="O18" s="23">
        <v>113</v>
      </c>
      <c r="P18" s="23">
        <v>24.5</v>
      </c>
      <c r="Q18" s="23">
        <v>110.5</v>
      </c>
      <c r="R18" s="23">
        <v>109.9</v>
      </c>
      <c r="S18" s="24">
        <v>111.3</v>
      </c>
      <c r="T18" s="25">
        <f t="shared" ref="T18:T25" si="0">SUM(B18:S18)</f>
        <v>1730.3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108.1</v>
      </c>
      <c r="D19" s="23">
        <v>24.9</v>
      </c>
      <c r="E19" s="23">
        <v>110.1</v>
      </c>
      <c r="F19" s="122">
        <v>108.9</v>
      </c>
      <c r="G19" s="122">
        <v>108</v>
      </c>
      <c r="H19" s="22">
        <v>110</v>
      </c>
      <c r="I19" s="23">
        <v>111.7</v>
      </c>
      <c r="J19" s="23">
        <v>25</v>
      </c>
      <c r="K19" s="23">
        <v>111.8</v>
      </c>
      <c r="L19" s="23">
        <v>111.2</v>
      </c>
      <c r="M19" s="24">
        <v>111.2</v>
      </c>
      <c r="N19" s="79">
        <v>110.6</v>
      </c>
      <c r="O19" s="23">
        <v>113</v>
      </c>
      <c r="P19" s="23">
        <v>24.5</v>
      </c>
      <c r="Q19" s="23">
        <v>110.5</v>
      </c>
      <c r="R19" s="23">
        <v>109.9</v>
      </c>
      <c r="S19" s="24">
        <v>111.3</v>
      </c>
      <c r="T19" s="25">
        <f t="shared" si="0"/>
        <v>1730.3</v>
      </c>
      <c r="V19" s="2"/>
      <c r="W19" s="19"/>
    </row>
    <row r="20" spans="1:32" ht="39.75" customHeight="1" x14ac:dyDescent="0.25">
      <c r="A20" s="91" t="s">
        <v>14</v>
      </c>
      <c r="B20" s="76">
        <v>109.4</v>
      </c>
      <c r="C20" s="23">
        <v>108.1</v>
      </c>
      <c r="D20" s="23">
        <v>24.7</v>
      </c>
      <c r="E20" s="23">
        <v>109.8</v>
      </c>
      <c r="F20" s="122">
        <v>109</v>
      </c>
      <c r="G20" s="122">
        <v>108.1</v>
      </c>
      <c r="H20" s="22">
        <v>110</v>
      </c>
      <c r="I20" s="23">
        <v>111.5</v>
      </c>
      <c r="J20" s="23">
        <v>24.2</v>
      </c>
      <c r="K20" s="23">
        <v>111.6</v>
      </c>
      <c r="L20" s="23">
        <v>111.4</v>
      </c>
      <c r="M20" s="24">
        <v>111.2</v>
      </c>
      <c r="N20" s="79">
        <v>110</v>
      </c>
      <c r="O20" s="23">
        <v>112.8</v>
      </c>
      <c r="P20" s="23">
        <v>24.6</v>
      </c>
      <c r="Q20" s="23">
        <v>110.7</v>
      </c>
      <c r="R20" s="23">
        <v>109.9</v>
      </c>
      <c r="S20" s="24">
        <v>111.2</v>
      </c>
      <c r="T20" s="25">
        <f t="shared" si="0"/>
        <v>1728.2000000000003</v>
      </c>
      <c r="V20" s="2"/>
      <c r="W20" s="19"/>
    </row>
    <row r="21" spans="1:32" ht="39.950000000000003" customHeight="1" x14ac:dyDescent="0.25">
      <c r="A21" s="92" t="s">
        <v>15</v>
      </c>
      <c r="B21" s="76">
        <v>109.4</v>
      </c>
      <c r="C21" s="23">
        <v>108.1</v>
      </c>
      <c r="D21" s="23">
        <v>24.7</v>
      </c>
      <c r="E21" s="23">
        <v>109.8</v>
      </c>
      <c r="F21" s="122">
        <v>109</v>
      </c>
      <c r="G21" s="122">
        <v>108.1</v>
      </c>
      <c r="H21" s="22">
        <v>110</v>
      </c>
      <c r="I21" s="23">
        <v>111.5</v>
      </c>
      <c r="J21" s="23">
        <v>24.2</v>
      </c>
      <c r="K21" s="23">
        <v>111.6</v>
      </c>
      <c r="L21" s="23">
        <v>111.4</v>
      </c>
      <c r="M21" s="24">
        <v>111.2</v>
      </c>
      <c r="N21" s="79">
        <v>110</v>
      </c>
      <c r="O21" s="23">
        <v>112.8</v>
      </c>
      <c r="P21" s="23">
        <v>24.6</v>
      </c>
      <c r="Q21" s="23">
        <v>110.7</v>
      </c>
      <c r="R21" s="23">
        <v>109.9</v>
      </c>
      <c r="S21" s="24">
        <v>111.2</v>
      </c>
      <c r="T21" s="25">
        <f t="shared" si="0"/>
        <v>1728.2000000000003</v>
      </c>
      <c r="V21" s="2"/>
      <c r="W21" s="19"/>
    </row>
    <row r="22" spans="1:32" ht="39.950000000000003" customHeight="1" x14ac:dyDescent="0.25">
      <c r="A22" s="91" t="s">
        <v>16</v>
      </c>
      <c r="B22" s="76">
        <v>109.4</v>
      </c>
      <c r="C22" s="23">
        <v>108.1</v>
      </c>
      <c r="D22" s="23">
        <v>24.7</v>
      </c>
      <c r="E22" s="23">
        <v>109.8</v>
      </c>
      <c r="F22" s="122">
        <v>109</v>
      </c>
      <c r="G22" s="122">
        <v>108.1</v>
      </c>
      <c r="H22" s="22">
        <v>110</v>
      </c>
      <c r="I22" s="23">
        <v>111.5</v>
      </c>
      <c r="J22" s="23">
        <v>24.2</v>
      </c>
      <c r="K22" s="23">
        <v>111.6</v>
      </c>
      <c r="L22" s="23">
        <v>111.4</v>
      </c>
      <c r="M22" s="24">
        <v>111.2</v>
      </c>
      <c r="N22" s="79">
        <v>110</v>
      </c>
      <c r="O22" s="23">
        <v>112.8</v>
      </c>
      <c r="P22" s="23">
        <v>24.6</v>
      </c>
      <c r="Q22" s="23">
        <v>110.7</v>
      </c>
      <c r="R22" s="23">
        <v>109.9</v>
      </c>
      <c r="S22" s="24">
        <v>111.2</v>
      </c>
      <c r="T22" s="25">
        <f t="shared" si="0"/>
        <v>1728.2000000000003</v>
      </c>
      <c r="V22" s="2"/>
      <c r="W22" s="19"/>
    </row>
    <row r="23" spans="1:32" ht="39.950000000000003" customHeight="1" x14ac:dyDescent="0.25">
      <c r="A23" s="92" t="s">
        <v>17</v>
      </c>
      <c r="B23" s="76">
        <v>109.4</v>
      </c>
      <c r="C23" s="23">
        <v>108.1</v>
      </c>
      <c r="D23" s="23">
        <v>24.7</v>
      </c>
      <c r="E23" s="23">
        <v>109.8</v>
      </c>
      <c r="F23" s="122">
        <v>109</v>
      </c>
      <c r="G23" s="122">
        <v>108.1</v>
      </c>
      <c r="H23" s="22">
        <v>110</v>
      </c>
      <c r="I23" s="23">
        <v>111.5</v>
      </c>
      <c r="J23" s="23">
        <v>24.2</v>
      </c>
      <c r="K23" s="23">
        <v>111.6</v>
      </c>
      <c r="L23" s="23">
        <v>111.4</v>
      </c>
      <c r="M23" s="24">
        <v>111.2</v>
      </c>
      <c r="N23" s="79">
        <v>110</v>
      </c>
      <c r="O23" s="23">
        <v>112.8</v>
      </c>
      <c r="P23" s="23">
        <v>24.6</v>
      </c>
      <c r="Q23" s="23">
        <v>110.7</v>
      </c>
      <c r="R23" s="23">
        <v>109.9</v>
      </c>
      <c r="S23" s="24">
        <v>111.2</v>
      </c>
      <c r="T23" s="25">
        <f t="shared" si="0"/>
        <v>1728.2000000000003</v>
      </c>
      <c r="V23" s="2"/>
      <c r="W23" s="19"/>
    </row>
    <row r="24" spans="1:32" ht="39.950000000000003" customHeight="1" x14ac:dyDescent="0.25">
      <c r="A24" s="91" t="s">
        <v>18</v>
      </c>
      <c r="B24" s="76">
        <v>109.4</v>
      </c>
      <c r="C24" s="23">
        <v>108.1</v>
      </c>
      <c r="D24" s="23">
        <v>24.7</v>
      </c>
      <c r="E24" s="23">
        <v>109.8</v>
      </c>
      <c r="F24" s="122">
        <v>109</v>
      </c>
      <c r="G24" s="122">
        <v>108.1</v>
      </c>
      <c r="H24" s="22">
        <v>110</v>
      </c>
      <c r="I24" s="23">
        <v>111.5</v>
      </c>
      <c r="J24" s="23">
        <v>24.2</v>
      </c>
      <c r="K24" s="23">
        <v>111.6</v>
      </c>
      <c r="L24" s="23">
        <v>111.4</v>
      </c>
      <c r="M24" s="24">
        <v>111.2</v>
      </c>
      <c r="N24" s="79">
        <v>110</v>
      </c>
      <c r="O24" s="23">
        <v>112.8</v>
      </c>
      <c r="P24" s="23">
        <v>24.6</v>
      </c>
      <c r="Q24" s="23">
        <v>110.7</v>
      </c>
      <c r="R24" s="23">
        <v>109.9</v>
      </c>
      <c r="S24" s="24">
        <v>111.2</v>
      </c>
      <c r="T24" s="25">
        <f t="shared" si="0"/>
        <v>1728.2000000000003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766.19999999999993</v>
      </c>
      <c r="C25" s="27">
        <f t="shared" si="1"/>
        <v>756.7</v>
      </c>
      <c r="D25" s="27">
        <f t="shared" si="1"/>
        <v>173.29999999999998</v>
      </c>
      <c r="E25" s="27">
        <f t="shared" si="1"/>
        <v>769.19999999999993</v>
      </c>
      <c r="F25" s="27">
        <f t="shared" si="1"/>
        <v>762.8</v>
      </c>
      <c r="G25" s="486">
        <f t="shared" si="1"/>
        <v>756.50000000000011</v>
      </c>
      <c r="H25" s="26">
        <f t="shared" si="1"/>
        <v>770</v>
      </c>
      <c r="I25" s="27">
        <f t="shared" si="1"/>
        <v>780.9</v>
      </c>
      <c r="J25" s="27">
        <f t="shared" si="1"/>
        <v>171</v>
      </c>
      <c r="K25" s="27">
        <f t="shared" si="1"/>
        <v>781.6</v>
      </c>
      <c r="L25" s="27">
        <f t="shared" si="1"/>
        <v>779.4</v>
      </c>
      <c r="M25" s="28">
        <f t="shared" si="1"/>
        <v>778.40000000000009</v>
      </c>
      <c r="N25" s="81">
        <f>SUM(N18:N24)</f>
        <v>771.2</v>
      </c>
      <c r="O25" s="27">
        <f t="shared" ref="O25:Q25" si="2">SUM(O18:O24)</f>
        <v>789.99999999999989</v>
      </c>
      <c r="P25" s="27">
        <f t="shared" si="2"/>
        <v>171.99999999999997</v>
      </c>
      <c r="Q25" s="27">
        <f t="shared" si="2"/>
        <v>774.50000000000011</v>
      </c>
      <c r="R25" s="27">
        <f>SUM(R18:R24)</f>
        <v>769.3</v>
      </c>
      <c r="S25" s="28">
        <f t="shared" ref="S25" si="3">SUM(S18:S24)</f>
        <v>778.60000000000014</v>
      </c>
      <c r="T25" s="25">
        <f t="shared" si="0"/>
        <v>12101.6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149.90028613543745</v>
      </c>
    </row>
    <row r="27" spans="1:32" s="2" customFormat="1" ht="33" customHeight="1" x14ac:dyDescent="0.25">
      <c r="A27" s="94" t="s">
        <v>20</v>
      </c>
      <c r="B27" s="209">
        <v>730</v>
      </c>
      <c r="C27" s="34">
        <v>721</v>
      </c>
      <c r="D27" s="34">
        <v>165</v>
      </c>
      <c r="E27" s="34">
        <v>733</v>
      </c>
      <c r="F27" s="34">
        <v>727</v>
      </c>
      <c r="G27" s="488">
        <v>721</v>
      </c>
      <c r="H27" s="33">
        <v>734</v>
      </c>
      <c r="I27" s="34">
        <v>744</v>
      </c>
      <c r="J27" s="34">
        <v>163</v>
      </c>
      <c r="K27" s="34">
        <v>745</v>
      </c>
      <c r="L27" s="34">
        <v>743</v>
      </c>
      <c r="M27" s="35">
        <v>742</v>
      </c>
      <c r="N27" s="83">
        <v>735</v>
      </c>
      <c r="O27" s="34">
        <v>753</v>
      </c>
      <c r="P27" s="34">
        <v>164</v>
      </c>
      <c r="Q27" s="34">
        <v>738</v>
      </c>
      <c r="R27" s="34">
        <v>733</v>
      </c>
      <c r="S27" s="35">
        <v>742</v>
      </c>
      <c r="T27" s="36">
        <f>SUM(B27:S27)</f>
        <v>11533</v>
      </c>
      <c r="U27" s="2">
        <f>((T25*1000)/T27)/7</f>
        <v>149.90028613543745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109.3578</v>
      </c>
      <c r="C28" s="84">
        <f t="shared" si="4"/>
        <v>108.06905999999999</v>
      </c>
      <c r="D28" s="84">
        <f t="shared" si="4"/>
        <v>24.666899999999998</v>
      </c>
      <c r="E28" s="84">
        <f t="shared" si="4"/>
        <v>109.78737999999998</v>
      </c>
      <c r="F28" s="84">
        <f t="shared" si="4"/>
        <v>109.00822000000001</v>
      </c>
      <c r="G28" s="489">
        <f t="shared" si="4"/>
        <v>108.10906</v>
      </c>
      <c r="H28" s="37">
        <f t="shared" si="4"/>
        <v>110.03724000000003</v>
      </c>
      <c r="I28" s="84">
        <f t="shared" si="4"/>
        <v>111.45583999999999</v>
      </c>
      <c r="J28" s="84">
        <f t="shared" si="4"/>
        <v>24.207180000000001</v>
      </c>
      <c r="K28" s="84">
        <f t="shared" si="4"/>
        <v>111.62570000000002</v>
      </c>
      <c r="L28" s="84">
        <f t="shared" si="4"/>
        <v>111.44597999999999</v>
      </c>
      <c r="M28" s="231">
        <f t="shared" si="4"/>
        <v>111.23611999999999</v>
      </c>
      <c r="N28" s="84">
        <f t="shared" si="4"/>
        <v>110.00709999999999</v>
      </c>
      <c r="O28" s="84">
        <f t="shared" si="4"/>
        <v>112.82458000000001</v>
      </c>
      <c r="P28" s="84">
        <f t="shared" si="4"/>
        <v>24.617040000000003</v>
      </c>
      <c r="Q28" s="84">
        <f t="shared" si="4"/>
        <v>110.67668</v>
      </c>
      <c r="R28" s="84">
        <f t="shared" si="4"/>
        <v>109.86738</v>
      </c>
      <c r="S28" s="231">
        <f t="shared" si="4"/>
        <v>111.19612000000002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765.98900000000003</v>
      </c>
      <c r="C29" s="42">
        <f t="shared" si="5"/>
        <v>756.5453</v>
      </c>
      <c r="D29" s="42">
        <f t="shared" si="5"/>
        <v>173.1345</v>
      </c>
      <c r="E29" s="42">
        <f>((E27*E26)*7)/1000</f>
        <v>769.13689999999997</v>
      </c>
      <c r="F29" s="42">
        <f>((F27*F26)*7)/1000</f>
        <v>762.84109999999998</v>
      </c>
      <c r="G29" s="490">
        <f>((G27*G26)*7)/1000</f>
        <v>756.5453</v>
      </c>
      <c r="H29" s="41">
        <f t="shared" ref="H29" si="6">((H27*H26)*7)/1000</f>
        <v>770.1862000000001</v>
      </c>
      <c r="I29" s="42">
        <f>((I27*I26)*7)/1000</f>
        <v>780.67920000000004</v>
      </c>
      <c r="J29" s="42">
        <f t="shared" ref="J29:M29" si="7">((J27*J26)*7)/1000</f>
        <v>171.0359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778.5806</v>
      </c>
      <c r="N29" s="85">
        <f>((N27*N26)*7)/1000</f>
        <v>771.2355</v>
      </c>
      <c r="O29" s="42">
        <f>((O27*O26)*7)/1000</f>
        <v>790.12290000000007</v>
      </c>
      <c r="P29" s="42">
        <f t="shared" ref="P29:S29" si="8">((P27*P26)*7)/1000</f>
        <v>172.08520000000001</v>
      </c>
      <c r="Q29" s="42">
        <f t="shared" si="8"/>
        <v>774.38340000000005</v>
      </c>
      <c r="R29" s="43">
        <f t="shared" si="8"/>
        <v>769.13689999999997</v>
      </c>
      <c r="S29" s="44">
        <f t="shared" si="8"/>
        <v>778.5806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149.9412915851272</v>
      </c>
      <c r="C30" s="47">
        <f t="shared" si="9"/>
        <v>149.93065187239947</v>
      </c>
      <c r="D30" s="47">
        <f t="shared" si="9"/>
        <v>150.04329004329003</v>
      </c>
      <c r="E30" s="47">
        <f>+(E25/E27)/7*1000</f>
        <v>149.91229779770023</v>
      </c>
      <c r="F30" s="47">
        <f t="shared" ref="F30:H30" si="10">+(F25/F27)/7*1000</f>
        <v>149.89192375712321</v>
      </c>
      <c r="G30" s="491">
        <f t="shared" si="10"/>
        <v>149.89102437091344</v>
      </c>
      <c r="H30" s="46">
        <f t="shared" si="10"/>
        <v>149.86376021798367</v>
      </c>
      <c r="I30" s="47">
        <f>+(I25/I27)/7*1000</f>
        <v>149.94239631336407</v>
      </c>
      <c r="J30" s="47">
        <f t="shared" ref="J30:M30" si="11">+(J25/J27)/7*1000</f>
        <v>149.86853637160385</v>
      </c>
      <c r="K30" s="47">
        <f t="shared" si="11"/>
        <v>149.87535953978906</v>
      </c>
      <c r="L30" s="47">
        <f t="shared" si="11"/>
        <v>149.85579696212264</v>
      </c>
      <c r="M30" s="48">
        <f t="shared" si="11"/>
        <v>149.86522911051216</v>
      </c>
      <c r="N30" s="86">
        <f>+(N25/N27)/7*1000</f>
        <v>149.89310009718173</v>
      </c>
      <c r="O30" s="47">
        <f t="shared" ref="O30:S30" si="12">+(O25/O27)/7*1000</f>
        <v>149.87668374122558</v>
      </c>
      <c r="P30" s="47">
        <f t="shared" si="12"/>
        <v>149.82578397212541</v>
      </c>
      <c r="Q30" s="47">
        <f t="shared" si="12"/>
        <v>149.92257065427799</v>
      </c>
      <c r="R30" s="47">
        <f t="shared" si="12"/>
        <v>149.93178717598906</v>
      </c>
      <c r="S30" s="48">
        <f t="shared" si="12"/>
        <v>149.90373507893725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</v>
      </c>
      <c r="C39" s="79">
        <v>87.9</v>
      </c>
      <c r="D39" s="79">
        <v>14.6</v>
      </c>
      <c r="E39" s="79">
        <v>84.2</v>
      </c>
      <c r="F39" s="79">
        <v>83.6</v>
      </c>
      <c r="G39" s="79">
        <v>83.6</v>
      </c>
      <c r="H39" s="79"/>
      <c r="I39" s="101">
        <f t="shared" ref="I39:I46" si="13">SUM(B39:H39)</f>
        <v>440.9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6.2</v>
      </c>
      <c r="P39" s="79">
        <v>6</v>
      </c>
      <c r="Q39" s="79">
        <v>6.2</v>
      </c>
      <c r="R39" s="101">
        <f t="shared" ref="R39:R46" si="14">SUM(L39:Q39)</f>
        <v>32.800000000000004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</v>
      </c>
      <c r="C40" s="79">
        <v>87.9</v>
      </c>
      <c r="D40" s="79">
        <v>14.6</v>
      </c>
      <c r="E40" s="79">
        <v>84.2</v>
      </c>
      <c r="F40" s="79">
        <v>83.6</v>
      </c>
      <c r="G40" s="79">
        <v>83.6</v>
      </c>
      <c r="H40" s="79"/>
      <c r="I40" s="101">
        <f t="shared" si="13"/>
        <v>440.9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6.2</v>
      </c>
      <c r="P40" s="79">
        <v>6</v>
      </c>
      <c r="Q40" s="79">
        <v>6.2</v>
      </c>
      <c r="R40" s="101">
        <f t="shared" si="14"/>
        <v>32.800000000000004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6.3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6.1</v>
      </c>
      <c r="P44" s="79">
        <v>5.9</v>
      </c>
      <c r="Q44" s="79">
        <v>6.2</v>
      </c>
      <c r="R44" s="101">
        <f t="shared" si="14"/>
        <v>32.5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6.1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174</v>
      </c>
      <c r="C46" s="27">
        <f t="shared" si="15"/>
        <v>175.8</v>
      </c>
      <c r="D46" s="27">
        <f t="shared" si="15"/>
        <v>29.2</v>
      </c>
      <c r="E46" s="27">
        <f t="shared" si="15"/>
        <v>168.4</v>
      </c>
      <c r="F46" s="27">
        <f t="shared" si="15"/>
        <v>167.2</v>
      </c>
      <c r="G46" s="27">
        <f t="shared" si="15"/>
        <v>167.2</v>
      </c>
      <c r="H46" s="27">
        <f t="shared" si="15"/>
        <v>0</v>
      </c>
      <c r="I46" s="101">
        <f t="shared" si="13"/>
        <v>881.8</v>
      </c>
      <c r="K46" s="77" t="s">
        <v>10</v>
      </c>
      <c r="L46" s="81">
        <f t="shared" ref="L46:Q46" si="16">SUM(L39:L45)</f>
        <v>45.099999999999994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41.4</v>
      </c>
      <c r="Q46" s="27">
        <f t="shared" si="16"/>
        <v>43.100000000000009</v>
      </c>
      <c r="R46" s="101">
        <f t="shared" si="14"/>
        <v>227.60000000000002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152.6</v>
      </c>
      <c r="C47" s="30">
        <v>152.6</v>
      </c>
      <c r="D47" s="30">
        <v>152.6</v>
      </c>
      <c r="E47" s="30">
        <v>149.5</v>
      </c>
      <c r="F47" s="30">
        <v>149.5</v>
      </c>
      <c r="G47" s="30">
        <v>149.5</v>
      </c>
      <c r="H47" s="30"/>
      <c r="I47" s="102">
        <f>+((I46/I48)/7)*1000</f>
        <v>43.096622843458285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142.60651629072683</v>
      </c>
      <c r="S47" s="63"/>
      <c r="T47" s="63"/>
    </row>
    <row r="48" spans="1:30" ht="33.75" customHeight="1" x14ac:dyDescent="0.25">
      <c r="A48" s="94" t="s">
        <v>20</v>
      </c>
      <c r="B48" s="83">
        <v>570</v>
      </c>
      <c r="C48" s="83">
        <v>576</v>
      </c>
      <c r="D48" s="83">
        <v>96</v>
      </c>
      <c r="E48" s="83">
        <v>563</v>
      </c>
      <c r="F48" s="83">
        <v>559</v>
      </c>
      <c r="G48" s="83">
        <v>559</v>
      </c>
      <c r="H48" s="34"/>
      <c r="I48" s="103">
        <f>SUM(B48:H48)</f>
        <v>2923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86.981999999999999</v>
      </c>
      <c r="C49" s="38">
        <f t="shared" si="17"/>
        <v>87.897599999999997</v>
      </c>
      <c r="D49" s="38">
        <f t="shared" si="17"/>
        <v>14.649599999999998</v>
      </c>
      <c r="E49" s="38">
        <f t="shared" si="17"/>
        <v>84.168499999999995</v>
      </c>
      <c r="F49" s="38">
        <f t="shared" si="17"/>
        <v>83.57050000000001</v>
      </c>
      <c r="G49" s="38">
        <f t="shared" si="17"/>
        <v>83.57050000000001</v>
      </c>
      <c r="H49" s="38">
        <f t="shared" si="17"/>
        <v>0</v>
      </c>
      <c r="I49" s="104">
        <f>((I46*1000)/I48)/7</f>
        <v>43.096622843458292</v>
      </c>
      <c r="K49" s="95" t="s">
        <v>21</v>
      </c>
      <c r="L49" s="84">
        <f t="shared" ref="L49:Q49" si="18">((L48*L47)*7/1000-L39-L40)/5</f>
        <v>6.4244000000000003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6.0984999999999996</v>
      </c>
      <c r="P49" s="38">
        <f t="shared" si="18"/>
        <v>5.8908000000000005</v>
      </c>
      <c r="Q49" s="38">
        <f t="shared" si="18"/>
        <v>6.1439999999999992</v>
      </c>
      <c r="R49" s="113">
        <f>((R46*1000)/R48)/7</f>
        <v>142.60651629072683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608.87400000000002</v>
      </c>
      <c r="C50" s="42">
        <f t="shared" si="19"/>
        <v>615.28319999999997</v>
      </c>
      <c r="D50" s="42">
        <f t="shared" si="19"/>
        <v>102.54719999999999</v>
      </c>
      <c r="E50" s="42">
        <f t="shared" si="19"/>
        <v>589.17949999999996</v>
      </c>
      <c r="F50" s="42">
        <f t="shared" si="19"/>
        <v>584.99350000000004</v>
      </c>
      <c r="G50" s="42">
        <f t="shared" si="19"/>
        <v>584.99350000000004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43.609022556390983</v>
      </c>
      <c r="C51" s="47">
        <f t="shared" si="21"/>
        <v>43.601190476190482</v>
      </c>
      <c r="D51" s="47">
        <f t="shared" si="21"/>
        <v>43.452380952380949</v>
      </c>
      <c r="E51" s="47">
        <f t="shared" si="21"/>
        <v>42.730271504694237</v>
      </c>
      <c r="F51" s="47">
        <f t="shared" si="21"/>
        <v>42.729363659596217</v>
      </c>
      <c r="G51" s="47">
        <f t="shared" si="21"/>
        <v>42.729363659596217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146.42857142857142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140.81632653061223</v>
      </c>
      <c r="Q51" s="47">
        <f t="shared" si="22"/>
        <v>139.93506493506496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8.4</v>
      </c>
      <c r="D58" s="79">
        <v>2.1</v>
      </c>
      <c r="E58" s="79">
        <v>8.4</v>
      </c>
      <c r="F58" s="79">
        <v>8.5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8.3000000000000007</v>
      </c>
      <c r="L58" s="79">
        <v>8.3000000000000007</v>
      </c>
      <c r="M58" s="221">
        <v>8.3000000000000007</v>
      </c>
      <c r="N58" s="22">
        <v>8.5</v>
      </c>
      <c r="O58" s="79">
        <v>8.6</v>
      </c>
      <c r="P58" s="79">
        <v>1.5</v>
      </c>
      <c r="Q58" s="79">
        <v>8.4</v>
      </c>
      <c r="R58" s="79">
        <v>8.1999999999999993</v>
      </c>
      <c r="S58" s="221">
        <v>8.3000000000000007</v>
      </c>
      <c r="T58" s="101">
        <f t="shared" ref="T58:T65" si="23">SUM(B58:S58)</f>
        <v>131.70000000000002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8.4</v>
      </c>
      <c r="D59" s="79">
        <v>2.1</v>
      </c>
      <c r="E59" s="79">
        <v>8.4</v>
      </c>
      <c r="F59" s="79">
        <v>8.5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8.3000000000000007</v>
      </c>
      <c r="L59" s="79">
        <v>8.3000000000000007</v>
      </c>
      <c r="M59" s="221">
        <v>8.3000000000000007</v>
      </c>
      <c r="N59" s="22">
        <v>8.5</v>
      </c>
      <c r="O59" s="79">
        <v>8.6</v>
      </c>
      <c r="P59" s="79">
        <v>1.5</v>
      </c>
      <c r="Q59" s="79">
        <v>8.4</v>
      </c>
      <c r="R59" s="79">
        <v>8.1999999999999993</v>
      </c>
      <c r="S59" s="221">
        <v>8.3000000000000007</v>
      </c>
      <c r="T59" s="101">
        <f t="shared" si="23"/>
        <v>131.70000000000002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</v>
      </c>
      <c r="D60" s="79">
        <v>1.9</v>
      </c>
      <c r="E60" s="79">
        <v>8.3000000000000007</v>
      </c>
      <c r="F60" s="79">
        <v>8.3000000000000007</v>
      </c>
      <c r="G60" s="221">
        <v>8.1999999999999993</v>
      </c>
      <c r="H60" s="22">
        <v>8.4</v>
      </c>
      <c r="I60" s="79">
        <v>8.4</v>
      </c>
      <c r="J60" s="79">
        <v>1.8</v>
      </c>
      <c r="K60" s="79">
        <v>8.1999999999999993</v>
      </c>
      <c r="L60" s="79">
        <v>8.3000000000000007</v>
      </c>
      <c r="M60" s="221">
        <v>8.1999999999999993</v>
      </c>
      <c r="N60" s="22">
        <v>8.3000000000000007</v>
      </c>
      <c r="O60" s="79">
        <v>8.4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8.1</v>
      </c>
      <c r="D61" s="79">
        <v>2</v>
      </c>
      <c r="E61" s="79">
        <v>8.3000000000000007</v>
      </c>
      <c r="F61" s="79">
        <v>8.3000000000000007</v>
      </c>
      <c r="G61" s="221">
        <v>8.1999999999999993</v>
      </c>
      <c r="H61" s="22">
        <v>8.4</v>
      </c>
      <c r="I61" s="79">
        <v>8.4</v>
      </c>
      <c r="J61" s="79">
        <v>1.8</v>
      </c>
      <c r="K61" s="79">
        <v>8.3000000000000007</v>
      </c>
      <c r="L61" s="79">
        <v>8.3000000000000007</v>
      </c>
      <c r="M61" s="221">
        <v>8.1999999999999993</v>
      </c>
      <c r="N61" s="22">
        <v>8.3000000000000007</v>
      </c>
      <c r="O61" s="79">
        <v>8.4</v>
      </c>
      <c r="P61" s="79">
        <v>1.4</v>
      </c>
      <c r="Q61" s="79">
        <v>8.3000000000000007</v>
      </c>
      <c r="R61" s="79">
        <v>8.1999999999999993</v>
      </c>
      <c r="S61" s="221">
        <v>8.1999999999999993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</v>
      </c>
      <c r="D62" s="79">
        <v>2</v>
      </c>
      <c r="E62" s="79">
        <v>8.3000000000000007</v>
      </c>
      <c r="F62" s="79">
        <v>8.3000000000000007</v>
      </c>
      <c r="G62" s="221">
        <v>8.1999999999999993</v>
      </c>
      <c r="H62" s="22">
        <v>8.5</v>
      </c>
      <c r="I62" s="79">
        <v>8.4</v>
      </c>
      <c r="J62" s="79">
        <v>1.9</v>
      </c>
      <c r="K62" s="79">
        <v>8.3000000000000007</v>
      </c>
      <c r="L62" s="79">
        <v>8.3000000000000007</v>
      </c>
      <c r="M62" s="221">
        <v>8.1999999999999993</v>
      </c>
      <c r="N62" s="22">
        <v>8.3000000000000007</v>
      </c>
      <c r="O62" s="79">
        <v>8.5</v>
      </c>
      <c r="P62" s="79">
        <v>1.4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129.9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8.1</v>
      </c>
      <c r="D63" s="79">
        <v>2</v>
      </c>
      <c r="E63" s="79">
        <v>8.4</v>
      </c>
      <c r="F63" s="79">
        <v>8.4</v>
      </c>
      <c r="G63" s="221">
        <v>8.1999999999999993</v>
      </c>
      <c r="H63" s="22">
        <v>8.5</v>
      </c>
      <c r="I63" s="79">
        <v>8.4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8.3000000000000007</v>
      </c>
      <c r="O63" s="79">
        <v>8.5</v>
      </c>
      <c r="P63" s="79">
        <v>1.4</v>
      </c>
      <c r="Q63" s="79">
        <v>8.4</v>
      </c>
      <c r="R63" s="79">
        <v>8.3000000000000007</v>
      </c>
      <c r="S63" s="221">
        <v>8.3000000000000007</v>
      </c>
      <c r="T63" s="101">
        <f t="shared" si="23"/>
        <v>130.4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</v>
      </c>
      <c r="D64" s="79">
        <v>2</v>
      </c>
      <c r="E64" s="79">
        <v>8.4</v>
      </c>
      <c r="F64" s="79">
        <v>8.4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8.3000000000000007</v>
      </c>
      <c r="L64" s="79">
        <v>8.4</v>
      </c>
      <c r="M64" s="221">
        <v>8.3000000000000007</v>
      </c>
      <c r="N64" s="22">
        <v>8.3000000000000007</v>
      </c>
      <c r="O64" s="79">
        <v>8.5</v>
      </c>
      <c r="P64" s="79">
        <v>1.5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130.70000000000002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57.2</v>
      </c>
      <c r="D65" s="27">
        <f t="shared" si="24"/>
        <v>14.1</v>
      </c>
      <c r="E65" s="27">
        <f t="shared" si="24"/>
        <v>58.5</v>
      </c>
      <c r="F65" s="27">
        <f t="shared" si="24"/>
        <v>58.7</v>
      </c>
      <c r="G65" s="28">
        <f t="shared" si="24"/>
        <v>57.600000000000009</v>
      </c>
      <c r="H65" s="26">
        <f t="shared" si="24"/>
        <v>59.5</v>
      </c>
      <c r="I65" s="27">
        <f t="shared" si="24"/>
        <v>59.3</v>
      </c>
      <c r="J65" s="27">
        <f t="shared" si="24"/>
        <v>13.1</v>
      </c>
      <c r="K65" s="27">
        <f t="shared" si="24"/>
        <v>58</v>
      </c>
      <c r="L65" s="27">
        <f t="shared" si="24"/>
        <v>58.199999999999996</v>
      </c>
      <c r="M65" s="28">
        <f t="shared" si="24"/>
        <v>57.8</v>
      </c>
      <c r="N65" s="26">
        <f t="shared" si="24"/>
        <v>58.5</v>
      </c>
      <c r="O65" s="27">
        <f t="shared" si="24"/>
        <v>59.5</v>
      </c>
      <c r="P65" s="27">
        <f t="shared" si="24"/>
        <v>10.100000000000001</v>
      </c>
      <c r="Q65" s="27">
        <f t="shared" si="24"/>
        <v>58.6</v>
      </c>
      <c r="R65" s="27">
        <f t="shared" si="24"/>
        <v>57.599999999999994</v>
      </c>
      <c r="S65" s="28">
        <f t="shared" si="24"/>
        <v>57.8</v>
      </c>
      <c r="T65" s="101">
        <f t="shared" si="23"/>
        <v>913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142.85714285714286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8.3739999999999988</v>
      </c>
      <c r="C68" s="38">
        <f t="shared" si="25"/>
        <v>8.0864000000000011</v>
      </c>
      <c r="D68" s="38">
        <f t="shared" si="25"/>
        <v>1.9824000000000002</v>
      </c>
      <c r="E68" s="38">
        <f t="shared" si="25"/>
        <v>8.3328000000000007</v>
      </c>
      <c r="F68" s="38">
        <f t="shared" si="25"/>
        <v>8.333400000000001</v>
      </c>
      <c r="G68" s="39">
        <f t="shared" si="25"/>
        <v>8.2104000000000017</v>
      </c>
      <c r="H68" s="37">
        <f t="shared" si="25"/>
        <v>8.4543999999999997</v>
      </c>
      <c r="I68" s="38">
        <f t="shared" si="25"/>
        <v>8.4131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8.3265999999999991</v>
      </c>
      <c r="M68" s="39">
        <f t="shared" si="25"/>
        <v>8.2439999999999998</v>
      </c>
      <c r="N68" s="37">
        <f t="shared" si="25"/>
        <v>8.2927999999999997</v>
      </c>
      <c r="O68" s="38">
        <f t="shared" si="25"/>
        <v>8.4543999999999997</v>
      </c>
      <c r="P68" s="38">
        <f t="shared" si="25"/>
        <v>1.409</v>
      </c>
      <c r="Q68" s="38">
        <f t="shared" si="25"/>
        <v>8.3692000000000011</v>
      </c>
      <c r="R68" s="38">
        <f t="shared" si="25"/>
        <v>8.2503999999999991</v>
      </c>
      <c r="S68" s="39">
        <f t="shared" si="25"/>
        <v>8.2439999999999998</v>
      </c>
      <c r="T68" s="116">
        <f>((T65*1000)/T67)/7</f>
        <v>142.85714285714286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57.231999999999999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145.91836734693879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144.58128078817737</v>
      </c>
      <c r="G70" s="48">
        <f t="shared" si="27"/>
        <v>141.87192118226602</v>
      </c>
      <c r="H70" s="46">
        <f t="shared" si="27"/>
        <v>144.06779661016949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140.92009685230022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144.06779661016949</v>
      </c>
      <c r="P70" s="47">
        <f t="shared" si="27"/>
        <v>144.28571428571433</v>
      </c>
      <c r="Q70" s="47">
        <f t="shared" si="27"/>
        <v>141.88861985472153</v>
      </c>
      <c r="R70" s="47">
        <f t="shared" si="27"/>
        <v>141.87192118226599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10EE-4DF5-4333-BBC5-46B3984B60FF}">
  <dimension ref="A1:AQ239"/>
  <sheetViews>
    <sheetView view="pageBreakPreview" topLeftCell="A33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  <c r="Q3" s="511"/>
      <c r="R3" s="511"/>
      <c r="S3" s="511"/>
      <c r="T3" s="511"/>
      <c r="U3" s="511"/>
      <c r="V3" s="511"/>
      <c r="W3" s="511"/>
      <c r="X3" s="511"/>
      <c r="Y3" s="2"/>
      <c r="Z3" s="2"/>
      <c r="AA3" s="2"/>
      <c r="AB3" s="2"/>
      <c r="AC3" s="2"/>
      <c r="AD3" s="51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11" t="s">
        <v>1</v>
      </c>
      <c r="B9" s="511"/>
      <c r="C9" s="51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11"/>
      <c r="B10" s="511"/>
      <c r="C10" s="5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11" t="s">
        <v>4</v>
      </c>
      <c r="B11" s="511"/>
      <c r="C11" s="511"/>
      <c r="D11" s="1"/>
      <c r="E11" s="509">
        <v>2</v>
      </c>
      <c r="F11" s="1"/>
      <c r="G11" s="1"/>
      <c r="H11" s="1"/>
      <c r="I11" s="1"/>
      <c r="J11" s="1"/>
      <c r="K11" s="533" t="s">
        <v>171</v>
      </c>
      <c r="L11" s="533"/>
      <c r="M11" s="510"/>
      <c r="N11" s="51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11"/>
      <c r="B12" s="511"/>
      <c r="C12" s="511"/>
      <c r="D12" s="1"/>
      <c r="E12" s="5"/>
      <c r="F12" s="1"/>
      <c r="G12" s="1"/>
      <c r="H12" s="1"/>
      <c r="I12" s="1"/>
      <c r="J12" s="1"/>
      <c r="K12" s="510"/>
      <c r="L12" s="510"/>
      <c r="M12" s="510"/>
      <c r="N12" s="51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11"/>
      <c r="B13" s="511"/>
      <c r="C13" s="511"/>
      <c r="D13" s="511"/>
      <c r="E13" s="511"/>
      <c r="F13" s="511"/>
      <c r="G13" s="511"/>
      <c r="H13" s="511"/>
      <c r="I13" s="511"/>
      <c r="J13" s="511"/>
      <c r="K13" s="511"/>
      <c r="L13" s="510"/>
      <c r="M13" s="510"/>
      <c r="N13" s="510"/>
      <c r="O13" s="510"/>
      <c r="P13" s="510"/>
      <c r="Q13" s="510"/>
      <c r="R13" s="510"/>
      <c r="S13" s="510"/>
      <c r="T13" s="510"/>
      <c r="U13" s="510"/>
      <c r="V13" s="510"/>
      <c r="W13" s="1"/>
      <c r="X13" s="1"/>
      <c r="Y13" s="1"/>
    </row>
    <row r="14" spans="1:30" s="3" customFormat="1" ht="27" thickBot="1" x14ac:dyDescent="0.3">
      <c r="A14" s="51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109.4</v>
      </c>
      <c r="C18" s="23">
        <v>108.1</v>
      </c>
      <c r="D18" s="23">
        <v>24.7</v>
      </c>
      <c r="E18" s="23">
        <v>109.8</v>
      </c>
      <c r="F18" s="122">
        <v>109</v>
      </c>
      <c r="G18" s="122">
        <v>108.1</v>
      </c>
      <c r="H18" s="22">
        <v>110</v>
      </c>
      <c r="I18" s="23">
        <v>111.5</v>
      </c>
      <c r="J18" s="23">
        <v>24.2</v>
      </c>
      <c r="K18" s="23">
        <v>111.6</v>
      </c>
      <c r="L18" s="23">
        <v>111.4</v>
      </c>
      <c r="M18" s="24">
        <v>111.2</v>
      </c>
      <c r="N18" s="79">
        <v>110</v>
      </c>
      <c r="O18" s="23">
        <v>112.8</v>
      </c>
      <c r="P18" s="23">
        <v>24.6</v>
      </c>
      <c r="Q18" s="23">
        <v>110.7</v>
      </c>
      <c r="R18" s="23">
        <v>109.9</v>
      </c>
      <c r="S18" s="24">
        <v>111.2</v>
      </c>
      <c r="T18" s="25">
        <f t="shared" ref="T18:T25" si="0">SUM(B18:S18)</f>
        <v>1728.2000000000003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109.4</v>
      </c>
      <c r="C19" s="23">
        <v>108.1</v>
      </c>
      <c r="D19" s="23">
        <v>24.7</v>
      </c>
      <c r="E19" s="23">
        <v>109.8</v>
      </c>
      <c r="F19" s="122">
        <v>109</v>
      </c>
      <c r="G19" s="122">
        <v>108.1</v>
      </c>
      <c r="H19" s="22">
        <v>110</v>
      </c>
      <c r="I19" s="23">
        <v>111.5</v>
      </c>
      <c r="J19" s="23">
        <v>24.2</v>
      </c>
      <c r="K19" s="23">
        <v>111.6</v>
      </c>
      <c r="L19" s="23">
        <v>111.4</v>
      </c>
      <c r="M19" s="24">
        <v>111.2</v>
      </c>
      <c r="N19" s="79">
        <v>110</v>
      </c>
      <c r="O19" s="23">
        <v>112.8</v>
      </c>
      <c r="P19" s="23">
        <v>24.6</v>
      </c>
      <c r="Q19" s="23">
        <v>110.7</v>
      </c>
      <c r="R19" s="23">
        <v>109.9</v>
      </c>
      <c r="S19" s="24">
        <v>111.2</v>
      </c>
      <c r="T19" s="25">
        <f t="shared" si="0"/>
        <v>1728.2000000000003</v>
      </c>
      <c r="V19" s="2"/>
      <c r="W19" s="19"/>
    </row>
    <row r="20" spans="1:32" ht="39.75" customHeight="1" x14ac:dyDescent="0.25">
      <c r="A20" s="91" t="s">
        <v>14</v>
      </c>
      <c r="B20" s="76">
        <v>109</v>
      </c>
      <c r="C20" s="23">
        <v>107.6</v>
      </c>
      <c r="D20" s="23">
        <v>24.5</v>
      </c>
      <c r="E20" s="23">
        <v>108.9</v>
      </c>
      <c r="F20" s="122">
        <v>108.3</v>
      </c>
      <c r="G20" s="122">
        <v>108.1</v>
      </c>
      <c r="H20" s="22">
        <v>110</v>
      </c>
      <c r="I20" s="23">
        <v>111.5</v>
      </c>
      <c r="J20" s="23">
        <v>23.3</v>
      </c>
      <c r="K20" s="23">
        <v>111.7</v>
      </c>
      <c r="L20" s="23">
        <v>111.4</v>
      </c>
      <c r="M20" s="24">
        <v>110.8</v>
      </c>
      <c r="N20" s="79">
        <v>110.2</v>
      </c>
      <c r="O20" s="23">
        <v>112.9</v>
      </c>
      <c r="P20" s="23">
        <v>24.6</v>
      </c>
      <c r="Q20" s="23">
        <v>110.4</v>
      </c>
      <c r="R20" s="23">
        <v>109.7</v>
      </c>
      <c r="S20" s="24">
        <v>111</v>
      </c>
      <c r="T20" s="25">
        <f t="shared" si="0"/>
        <v>1723.9</v>
      </c>
      <c r="V20" s="2"/>
      <c r="W20" s="19"/>
    </row>
    <row r="21" spans="1:32" ht="39.950000000000003" customHeight="1" x14ac:dyDescent="0.25">
      <c r="A21" s="92" t="s">
        <v>15</v>
      </c>
      <c r="B21" s="76">
        <v>109</v>
      </c>
      <c r="C21" s="23">
        <v>107.6</v>
      </c>
      <c r="D21" s="23">
        <v>24.5</v>
      </c>
      <c r="E21" s="23">
        <v>108.9</v>
      </c>
      <c r="F21" s="122">
        <v>108.3</v>
      </c>
      <c r="G21" s="122">
        <v>108.1</v>
      </c>
      <c r="H21" s="22">
        <v>110</v>
      </c>
      <c r="I21" s="23">
        <v>111.5</v>
      </c>
      <c r="J21" s="23">
        <v>23.3</v>
      </c>
      <c r="K21" s="23">
        <v>111.7</v>
      </c>
      <c r="L21" s="23">
        <v>111.4</v>
      </c>
      <c r="M21" s="24">
        <v>110.8</v>
      </c>
      <c r="N21" s="79">
        <v>110.2</v>
      </c>
      <c r="O21" s="23">
        <v>112.9</v>
      </c>
      <c r="P21" s="23">
        <v>24.6</v>
      </c>
      <c r="Q21" s="23">
        <v>110.4</v>
      </c>
      <c r="R21" s="23">
        <v>109.7</v>
      </c>
      <c r="S21" s="24">
        <v>111</v>
      </c>
      <c r="T21" s="25">
        <f t="shared" si="0"/>
        <v>1723.9</v>
      </c>
      <c r="V21" s="2"/>
      <c r="W21" s="19"/>
    </row>
    <row r="22" spans="1:32" ht="39.950000000000003" customHeight="1" x14ac:dyDescent="0.25">
      <c r="A22" s="91" t="s">
        <v>16</v>
      </c>
      <c r="B22" s="76">
        <v>109</v>
      </c>
      <c r="C22" s="23">
        <v>107.6</v>
      </c>
      <c r="D22" s="23">
        <v>24.5</v>
      </c>
      <c r="E22" s="23">
        <v>108.9</v>
      </c>
      <c r="F22" s="122">
        <v>108.3</v>
      </c>
      <c r="G22" s="122">
        <v>108.1</v>
      </c>
      <c r="H22" s="22">
        <v>110</v>
      </c>
      <c r="I22" s="23">
        <v>111.5</v>
      </c>
      <c r="J22" s="23">
        <v>23.3</v>
      </c>
      <c r="K22" s="23">
        <v>111.7</v>
      </c>
      <c r="L22" s="23">
        <v>111.4</v>
      </c>
      <c r="M22" s="24">
        <v>110.8</v>
      </c>
      <c r="N22" s="79">
        <v>110.2</v>
      </c>
      <c r="O22" s="23">
        <v>112.9</v>
      </c>
      <c r="P22" s="23">
        <v>24.6</v>
      </c>
      <c r="Q22" s="23">
        <v>110.4</v>
      </c>
      <c r="R22" s="23">
        <v>109.7</v>
      </c>
      <c r="S22" s="24">
        <v>111</v>
      </c>
      <c r="T22" s="25">
        <f t="shared" si="0"/>
        <v>1723.9</v>
      </c>
      <c r="V22" s="2"/>
      <c r="W22" s="19"/>
    </row>
    <row r="23" spans="1:32" ht="39.950000000000003" customHeight="1" x14ac:dyDescent="0.25">
      <c r="A23" s="92" t="s">
        <v>17</v>
      </c>
      <c r="B23" s="76">
        <v>109</v>
      </c>
      <c r="C23" s="23">
        <v>107.6</v>
      </c>
      <c r="D23" s="23">
        <v>24.5</v>
      </c>
      <c r="E23" s="23">
        <v>108.9</v>
      </c>
      <c r="F23" s="122">
        <v>108.3</v>
      </c>
      <c r="G23" s="122">
        <v>108.1</v>
      </c>
      <c r="H23" s="22">
        <v>110</v>
      </c>
      <c r="I23" s="23">
        <v>111.5</v>
      </c>
      <c r="J23" s="23">
        <v>23.3</v>
      </c>
      <c r="K23" s="23">
        <v>111.7</v>
      </c>
      <c r="L23" s="23">
        <v>111.4</v>
      </c>
      <c r="M23" s="24">
        <v>110.8</v>
      </c>
      <c r="N23" s="79">
        <v>110.2</v>
      </c>
      <c r="O23" s="23">
        <v>112.9</v>
      </c>
      <c r="P23" s="23">
        <v>24.6</v>
      </c>
      <c r="Q23" s="23">
        <v>110.4</v>
      </c>
      <c r="R23" s="23">
        <v>109.7</v>
      </c>
      <c r="S23" s="24">
        <v>111</v>
      </c>
      <c r="T23" s="25">
        <f t="shared" si="0"/>
        <v>1723.9</v>
      </c>
      <c r="V23" s="2"/>
      <c r="W23" s="19"/>
    </row>
    <row r="24" spans="1:32" ht="39.950000000000003" customHeight="1" x14ac:dyDescent="0.25">
      <c r="A24" s="91" t="s">
        <v>18</v>
      </c>
      <c r="B24" s="76">
        <v>109</v>
      </c>
      <c r="C24" s="23">
        <v>107.6</v>
      </c>
      <c r="D24" s="23">
        <v>24.5</v>
      </c>
      <c r="E24" s="23">
        <v>108.9</v>
      </c>
      <c r="F24" s="122">
        <v>108.3</v>
      </c>
      <c r="G24" s="122">
        <v>108.1</v>
      </c>
      <c r="H24" s="22">
        <v>110</v>
      </c>
      <c r="I24" s="23">
        <v>111.5</v>
      </c>
      <c r="J24" s="23">
        <v>23.3</v>
      </c>
      <c r="K24" s="23">
        <v>111.7</v>
      </c>
      <c r="L24" s="23">
        <v>111.4</v>
      </c>
      <c r="M24" s="24">
        <v>110.8</v>
      </c>
      <c r="N24" s="79">
        <v>110.2</v>
      </c>
      <c r="O24" s="23">
        <v>112.9</v>
      </c>
      <c r="P24" s="23">
        <v>24.6</v>
      </c>
      <c r="Q24" s="23">
        <v>110.4</v>
      </c>
      <c r="R24" s="23">
        <v>109.7</v>
      </c>
      <c r="S24" s="24">
        <v>111</v>
      </c>
      <c r="T24" s="25">
        <f t="shared" si="0"/>
        <v>1723.9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763.8</v>
      </c>
      <c r="C25" s="27">
        <f t="shared" si="1"/>
        <v>754.2</v>
      </c>
      <c r="D25" s="27">
        <f t="shared" si="1"/>
        <v>171.9</v>
      </c>
      <c r="E25" s="27">
        <f t="shared" si="1"/>
        <v>764.09999999999991</v>
      </c>
      <c r="F25" s="27">
        <f t="shared" si="1"/>
        <v>759.49999999999989</v>
      </c>
      <c r="G25" s="486">
        <f t="shared" si="1"/>
        <v>756.7</v>
      </c>
      <c r="H25" s="26">
        <f t="shared" si="1"/>
        <v>770</v>
      </c>
      <c r="I25" s="27">
        <f t="shared" si="1"/>
        <v>780.5</v>
      </c>
      <c r="J25" s="27">
        <f t="shared" si="1"/>
        <v>164.9</v>
      </c>
      <c r="K25" s="27">
        <f t="shared" si="1"/>
        <v>781.7</v>
      </c>
      <c r="L25" s="27">
        <f t="shared" si="1"/>
        <v>779.8</v>
      </c>
      <c r="M25" s="28">
        <f t="shared" si="1"/>
        <v>776.39999999999986</v>
      </c>
      <c r="N25" s="81">
        <f>SUM(N18:N24)</f>
        <v>771.00000000000011</v>
      </c>
      <c r="O25" s="27">
        <f t="shared" ref="O25:Q25" si="2">SUM(O18:O24)</f>
        <v>790.09999999999991</v>
      </c>
      <c r="P25" s="27">
        <f t="shared" si="2"/>
        <v>172.2</v>
      </c>
      <c r="Q25" s="27">
        <f t="shared" si="2"/>
        <v>773.4</v>
      </c>
      <c r="R25" s="27">
        <f>SUM(R18:R24)</f>
        <v>768.30000000000007</v>
      </c>
      <c r="S25" s="28">
        <f t="shared" ref="S25" si="3">SUM(S18:S24)</f>
        <v>777.4</v>
      </c>
      <c r="T25" s="25">
        <f t="shared" si="0"/>
        <v>12075.9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149.89387187666796</v>
      </c>
    </row>
    <row r="27" spans="1:32" s="2" customFormat="1" ht="33" customHeight="1" x14ac:dyDescent="0.25">
      <c r="A27" s="94" t="s">
        <v>20</v>
      </c>
      <c r="B27" s="209">
        <v>728</v>
      </c>
      <c r="C27" s="34">
        <v>719</v>
      </c>
      <c r="D27" s="34">
        <v>164</v>
      </c>
      <c r="E27" s="34">
        <v>728</v>
      </c>
      <c r="F27" s="34">
        <v>724</v>
      </c>
      <c r="G27" s="488">
        <v>721</v>
      </c>
      <c r="H27" s="33">
        <v>734</v>
      </c>
      <c r="I27" s="34">
        <v>744</v>
      </c>
      <c r="J27" s="34">
        <v>157</v>
      </c>
      <c r="K27" s="34">
        <v>745</v>
      </c>
      <c r="L27" s="34">
        <v>743</v>
      </c>
      <c r="M27" s="35">
        <v>740</v>
      </c>
      <c r="N27" s="83">
        <v>735</v>
      </c>
      <c r="O27" s="34">
        <v>753</v>
      </c>
      <c r="P27" s="34">
        <v>164</v>
      </c>
      <c r="Q27" s="34">
        <v>737</v>
      </c>
      <c r="R27" s="34">
        <v>732</v>
      </c>
      <c r="S27" s="35">
        <v>741</v>
      </c>
      <c r="T27" s="36">
        <f>SUM(B27:S27)</f>
        <v>11509</v>
      </c>
      <c r="U27" s="2">
        <f>((T25*1000)/T27)/7</f>
        <v>149.89387187666793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109.01808000000001</v>
      </c>
      <c r="C28" s="84">
        <f t="shared" si="4"/>
        <v>107.64934000000001</v>
      </c>
      <c r="D28" s="84">
        <f t="shared" si="4"/>
        <v>24.537040000000005</v>
      </c>
      <c r="E28" s="84">
        <f t="shared" si="4"/>
        <v>108.85808000000002</v>
      </c>
      <c r="F28" s="84">
        <f t="shared" si="4"/>
        <v>108.33864000000001</v>
      </c>
      <c r="G28" s="489">
        <f t="shared" si="4"/>
        <v>108.06905999999999</v>
      </c>
      <c r="H28" s="37">
        <f t="shared" si="4"/>
        <v>110.03724000000003</v>
      </c>
      <c r="I28" s="84">
        <f t="shared" si="4"/>
        <v>111.53584000000001</v>
      </c>
      <c r="J28" s="84">
        <f t="shared" si="4"/>
        <v>23.268020000000003</v>
      </c>
      <c r="K28" s="84">
        <f t="shared" si="4"/>
        <v>111.70570000000001</v>
      </c>
      <c r="L28" s="84">
        <f t="shared" si="4"/>
        <v>111.36598000000001</v>
      </c>
      <c r="M28" s="231">
        <f t="shared" si="4"/>
        <v>110.81639999999997</v>
      </c>
      <c r="N28" s="84">
        <f t="shared" si="4"/>
        <v>110.2471</v>
      </c>
      <c r="O28" s="84">
        <f t="shared" si="4"/>
        <v>112.90458000000004</v>
      </c>
      <c r="P28" s="84">
        <f t="shared" si="4"/>
        <v>24.577040000000004</v>
      </c>
      <c r="Q28" s="84">
        <f t="shared" si="4"/>
        <v>110.38681999999997</v>
      </c>
      <c r="R28" s="84">
        <f t="shared" si="4"/>
        <v>109.65752000000001</v>
      </c>
      <c r="S28" s="231">
        <f t="shared" si="4"/>
        <v>111.02626000000001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763.8904</v>
      </c>
      <c r="C29" s="42">
        <f t="shared" si="5"/>
        <v>754.44670000000008</v>
      </c>
      <c r="D29" s="42">
        <f t="shared" si="5"/>
        <v>172.08520000000001</v>
      </c>
      <c r="E29" s="42">
        <f>((E27*E26)*7)/1000</f>
        <v>763.8904</v>
      </c>
      <c r="F29" s="42">
        <f>((F27*F26)*7)/1000</f>
        <v>759.69320000000005</v>
      </c>
      <c r="G29" s="490">
        <f>((G27*G26)*7)/1000</f>
        <v>756.5453</v>
      </c>
      <c r="H29" s="41">
        <f t="shared" ref="H29" si="6">((H27*H26)*7)/1000</f>
        <v>770.1862000000001</v>
      </c>
      <c r="I29" s="42">
        <f>((I27*I26)*7)/1000</f>
        <v>780.67920000000004</v>
      </c>
      <c r="J29" s="42">
        <f t="shared" ref="J29:M29" si="7">((J27*J26)*7)/1000</f>
        <v>164.74010000000001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776.48199999999997</v>
      </c>
      <c r="N29" s="85">
        <f>((N27*N26)*7)/1000</f>
        <v>771.2355</v>
      </c>
      <c r="O29" s="42">
        <f>((O27*O26)*7)/1000</f>
        <v>790.12290000000007</v>
      </c>
      <c r="P29" s="42">
        <f t="shared" ref="P29:S29" si="8">((P27*P26)*7)/1000</f>
        <v>172.08520000000001</v>
      </c>
      <c r="Q29" s="42">
        <f t="shared" si="8"/>
        <v>773.33409999999992</v>
      </c>
      <c r="R29" s="43">
        <f t="shared" si="8"/>
        <v>768.08759999999995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149.88226059654633</v>
      </c>
      <c r="C30" s="47">
        <f t="shared" si="9"/>
        <v>149.85098350884167</v>
      </c>
      <c r="D30" s="47">
        <f t="shared" si="9"/>
        <v>149.73867595818817</v>
      </c>
      <c r="E30" s="47">
        <f>+(E25/E27)/7*1000</f>
        <v>149.94113029827312</v>
      </c>
      <c r="F30" s="47">
        <f t="shared" ref="F30:H30" si="10">+(F25/F27)/7*1000</f>
        <v>149.86187845303863</v>
      </c>
      <c r="G30" s="491">
        <f t="shared" si="10"/>
        <v>149.93065187239947</v>
      </c>
      <c r="H30" s="46">
        <f t="shared" si="10"/>
        <v>149.86376021798367</v>
      </c>
      <c r="I30" s="47">
        <f>+(I25/I27)/7*1000</f>
        <v>149.86559139784947</v>
      </c>
      <c r="J30" s="47">
        <f t="shared" ref="J30:M30" si="11">+(J25/J27)/7*1000</f>
        <v>150.04549590536854</v>
      </c>
      <c r="K30" s="47">
        <f t="shared" si="11"/>
        <v>149.89453499520613</v>
      </c>
      <c r="L30" s="47">
        <f t="shared" si="11"/>
        <v>149.93270524899054</v>
      </c>
      <c r="M30" s="48">
        <f t="shared" si="11"/>
        <v>149.88416988416984</v>
      </c>
      <c r="N30" s="86">
        <f>+(N25/N27)/7*1000</f>
        <v>149.85422740524785</v>
      </c>
      <c r="O30" s="47">
        <f t="shared" ref="O30:S30" si="12">+(O25/O27)/7*1000</f>
        <v>149.89565547334468</v>
      </c>
      <c r="P30" s="47">
        <f t="shared" si="12"/>
        <v>149.99999999999997</v>
      </c>
      <c r="Q30" s="47">
        <f t="shared" si="12"/>
        <v>149.91277379337077</v>
      </c>
      <c r="R30" s="47">
        <f t="shared" si="12"/>
        <v>149.94145199063232</v>
      </c>
      <c r="S30" s="48">
        <f t="shared" si="12"/>
        <v>149.87468671679196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86.7</v>
      </c>
      <c r="C39" s="79">
        <v>87.8</v>
      </c>
      <c r="D39" s="79">
        <v>14.5</v>
      </c>
      <c r="E39" s="79">
        <v>83.8</v>
      </c>
      <c r="F39" s="79">
        <v>83.2</v>
      </c>
      <c r="G39" s="79">
        <v>82.7</v>
      </c>
      <c r="H39" s="79"/>
      <c r="I39" s="101">
        <f t="shared" ref="I39:I46" si="13">SUM(B39:H39)</f>
        <v>438.7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6.1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86.7</v>
      </c>
      <c r="C40" s="79">
        <v>87.8</v>
      </c>
      <c r="D40" s="79">
        <v>14.5</v>
      </c>
      <c r="E40" s="79">
        <v>83.8</v>
      </c>
      <c r="F40" s="79">
        <v>83.2</v>
      </c>
      <c r="G40" s="79">
        <v>82.7</v>
      </c>
      <c r="H40" s="79"/>
      <c r="I40" s="101">
        <f t="shared" si="13"/>
        <v>438.7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6.1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5.9</v>
      </c>
      <c r="Q41" s="79">
        <v>6.1</v>
      </c>
      <c r="R41" s="101">
        <f t="shared" si="14"/>
        <v>32.200000000000003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6.3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6.2</v>
      </c>
      <c r="P45" s="79">
        <v>6</v>
      </c>
      <c r="Q45" s="79">
        <v>6.2</v>
      </c>
      <c r="R45" s="101">
        <f t="shared" si="14"/>
        <v>32.800000000000004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173.4</v>
      </c>
      <c r="C46" s="27">
        <f t="shared" si="15"/>
        <v>175.6</v>
      </c>
      <c r="D46" s="27">
        <f t="shared" si="15"/>
        <v>29</v>
      </c>
      <c r="E46" s="27">
        <f t="shared" si="15"/>
        <v>167.6</v>
      </c>
      <c r="F46" s="27">
        <f t="shared" si="15"/>
        <v>166.4</v>
      </c>
      <c r="G46" s="27">
        <f t="shared" si="15"/>
        <v>165.4</v>
      </c>
      <c r="H46" s="27">
        <f t="shared" si="15"/>
        <v>0</v>
      </c>
      <c r="I46" s="101">
        <f t="shared" si="13"/>
        <v>877.4</v>
      </c>
      <c r="K46" s="77" t="s">
        <v>10</v>
      </c>
      <c r="L46" s="81">
        <f t="shared" ref="L46:Q46" si="16">SUM(L39:L45)</f>
        <v>45.099999999999994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41.4</v>
      </c>
      <c r="Q46" s="27">
        <f t="shared" si="16"/>
        <v>43.100000000000009</v>
      </c>
      <c r="R46" s="101">
        <f t="shared" si="14"/>
        <v>227.60000000000002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152.4</v>
      </c>
      <c r="D47" s="30">
        <v>152.4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42.955057279937328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142.60651629072683</v>
      </c>
      <c r="S47" s="63"/>
      <c r="T47" s="63"/>
    </row>
    <row r="48" spans="1:30" ht="33.75" customHeight="1" x14ac:dyDescent="0.25">
      <c r="A48" s="94" t="s">
        <v>20</v>
      </c>
      <c r="B48" s="83">
        <v>569</v>
      </c>
      <c r="C48" s="83">
        <v>576</v>
      </c>
      <c r="D48" s="83">
        <v>95</v>
      </c>
      <c r="E48" s="83">
        <v>563</v>
      </c>
      <c r="F48" s="83">
        <v>559</v>
      </c>
      <c r="G48" s="83">
        <v>556</v>
      </c>
      <c r="H48" s="34"/>
      <c r="I48" s="103">
        <f>SUM(B48:H48)</f>
        <v>2918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86.715600000000009</v>
      </c>
      <c r="C49" s="38">
        <f t="shared" si="17"/>
        <v>87.78240000000001</v>
      </c>
      <c r="D49" s="38">
        <f t="shared" si="17"/>
        <v>14.478</v>
      </c>
      <c r="E49" s="38">
        <f t="shared" si="17"/>
        <v>83.774400000000014</v>
      </c>
      <c r="F49" s="38">
        <f t="shared" si="17"/>
        <v>83.179200000000023</v>
      </c>
      <c r="G49" s="38">
        <f t="shared" si="17"/>
        <v>82.732799999999997</v>
      </c>
      <c r="H49" s="38">
        <f t="shared" si="17"/>
        <v>0</v>
      </c>
      <c r="I49" s="104">
        <f>((I46*1000)/I48)/7</f>
        <v>42.955057279937328</v>
      </c>
      <c r="K49" s="95" t="s">
        <v>21</v>
      </c>
      <c r="L49" s="84">
        <f t="shared" ref="L49:Q49" si="18">((L48*L47)*7/1000-L39-L40)/5</f>
        <v>6.4244000000000003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6.1384999999999987</v>
      </c>
      <c r="P49" s="38">
        <f t="shared" si="18"/>
        <v>5.9308000000000005</v>
      </c>
      <c r="Q49" s="38">
        <f t="shared" si="18"/>
        <v>6.1439999999999992</v>
      </c>
      <c r="R49" s="113">
        <f>((R46*1000)/R48)/7</f>
        <v>142.60651629072683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607.00920000000008</v>
      </c>
      <c r="C50" s="42">
        <f t="shared" si="19"/>
        <v>614.47680000000003</v>
      </c>
      <c r="D50" s="42">
        <f t="shared" si="19"/>
        <v>101.346</v>
      </c>
      <c r="E50" s="42">
        <f t="shared" si="19"/>
        <v>586.4208000000001</v>
      </c>
      <c r="F50" s="42">
        <f t="shared" si="19"/>
        <v>582.25440000000015</v>
      </c>
      <c r="G50" s="42">
        <f t="shared" si="19"/>
        <v>579.12959999999998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43.535023851368315</v>
      </c>
      <c r="C51" s="47">
        <f t="shared" si="21"/>
        <v>43.551587301587297</v>
      </c>
      <c r="D51" s="47">
        <f t="shared" si="21"/>
        <v>43.609022556390983</v>
      </c>
      <c r="E51" s="47">
        <f t="shared" si="21"/>
        <v>42.52727734077645</v>
      </c>
      <c r="F51" s="47">
        <f t="shared" si="21"/>
        <v>42.524916943521596</v>
      </c>
      <c r="G51" s="47">
        <f t="shared" si="21"/>
        <v>42.497430626927027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146.42857142857142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140.81632653061223</v>
      </c>
      <c r="Q51" s="47">
        <f t="shared" si="22"/>
        <v>139.93506493506496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8.1</v>
      </c>
      <c r="D58" s="79">
        <v>2</v>
      </c>
      <c r="E58" s="79">
        <v>8.4</v>
      </c>
      <c r="F58" s="79">
        <v>8.4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8.3000000000000007</v>
      </c>
      <c r="L58" s="79">
        <v>8.4</v>
      </c>
      <c r="M58" s="221">
        <v>8.3000000000000007</v>
      </c>
      <c r="N58" s="22">
        <v>8.3000000000000007</v>
      </c>
      <c r="O58" s="79">
        <v>8.5</v>
      </c>
      <c r="P58" s="79">
        <v>1.5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130.70000000000002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8.1</v>
      </c>
      <c r="D59" s="79">
        <v>2</v>
      </c>
      <c r="E59" s="79">
        <v>8.4</v>
      </c>
      <c r="F59" s="79">
        <v>8.4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8.3000000000000007</v>
      </c>
      <c r="L59" s="79">
        <v>8.4</v>
      </c>
      <c r="M59" s="221">
        <v>8.3000000000000007</v>
      </c>
      <c r="N59" s="22">
        <v>8.3000000000000007</v>
      </c>
      <c r="O59" s="79">
        <v>8.5</v>
      </c>
      <c r="P59" s="79">
        <v>1.5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130.70000000000002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8.1999999999999993</v>
      </c>
      <c r="H60" s="22">
        <v>8.5</v>
      </c>
      <c r="I60" s="79">
        <v>8.4</v>
      </c>
      <c r="J60" s="79">
        <v>1.8</v>
      </c>
      <c r="K60" s="79">
        <v>8.1999999999999993</v>
      </c>
      <c r="L60" s="79">
        <v>8.1999999999999993</v>
      </c>
      <c r="M60" s="221">
        <v>8.1999999999999993</v>
      </c>
      <c r="N60" s="22">
        <v>8.3000000000000007</v>
      </c>
      <c r="O60" s="79">
        <v>8.5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129.6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8.1999999999999993</v>
      </c>
      <c r="H61" s="22">
        <v>8.5</v>
      </c>
      <c r="I61" s="79">
        <v>8.4</v>
      </c>
      <c r="J61" s="79">
        <v>1.8</v>
      </c>
      <c r="K61" s="79">
        <v>8.3000000000000007</v>
      </c>
      <c r="L61" s="79">
        <v>8.3000000000000007</v>
      </c>
      <c r="M61" s="221">
        <v>8.1999999999999993</v>
      </c>
      <c r="N61" s="22">
        <v>8.4</v>
      </c>
      <c r="O61" s="79">
        <v>8.5</v>
      </c>
      <c r="P61" s="79">
        <v>1.4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130.10000000000002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8.4</v>
      </c>
      <c r="G62" s="221">
        <v>8.1999999999999993</v>
      </c>
      <c r="H62" s="22">
        <v>8.5</v>
      </c>
      <c r="I62" s="79">
        <v>8.5</v>
      </c>
      <c r="J62" s="79">
        <v>1.9</v>
      </c>
      <c r="K62" s="79">
        <v>8.3000000000000007</v>
      </c>
      <c r="L62" s="79">
        <v>8.3000000000000007</v>
      </c>
      <c r="M62" s="221">
        <v>8.1999999999999993</v>
      </c>
      <c r="N62" s="22">
        <v>8.4</v>
      </c>
      <c r="O62" s="79">
        <v>8.5</v>
      </c>
      <c r="P62" s="79">
        <v>1.4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130.30000000000001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8.1999999999999993</v>
      </c>
      <c r="D63" s="79">
        <v>2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8.4</v>
      </c>
      <c r="O63" s="79">
        <v>8.5</v>
      </c>
      <c r="P63" s="79">
        <v>1.4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130.70000000000002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8.1999999999999993</v>
      </c>
      <c r="D64" s="79">
        <v>2.1</v>
      </c>
      <c r="E64" s="79">
        <v>8.4</v>
      </c>
      <c r="F64" s="79">
        <v>8.4</v>
      </c>
      <c r="G64" s="221">
        <v>8.3000000000000007</v>
      </c>
      <c r="H64" s="22">
        <v>8.5</v>
      </c>
      <c r="I64" s="79">
        <v>8.5</v>
      </c>
      <c r="J64" s="79">
        <v>1.9</v>
      </c>
      <c r="K64" s="79">
        <v>8.3000000000000007</v>
      </c>
      <c r="L64" s="79">
        <v>8.3000000000000007</v>
      </c>
      <c r="M64" s="221">
        <v>8.3000000000000007</v>
      </c>
      <c r="N64" s="22">
        <v>8.4</v>
      </c>
      <c r="O64" s="79">
        <v>8.5</v>
      </c>
      <c r="P64" s="79">
        <v>1.4</v>
      </c>
      <c r="Q64" s="79">
        <v>8.4</v>
      </c>
      <c r="R64" s="79">
        <v>8.1999999999999993</v>
      </c>
      <c r="S64" s="221">
        <v>8.3000000000000007</v>
      </c>
      <c r="T64" s="101">
        <f t="shared" si="23"/>
        <v>130.90000000000003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57.2</v>
      </c>
      <c r="D65" s="27">
        <f t="shared" si="24"/>
        <v>14.1</v>
      </c>
      <c r="E65" s="27">
        <f t="shared" si="24"/>
        <v>58.5</v>
      </c>
      <c r="F65" s="27">
        <f t="shared" si="24"/>
        <v>58.699999999999996</v>
      </c>
      <c r="G65" s="28">
        <f t="shared" si="24"/>
        <v>57.599999999999994</v>
      </c>
      <c r="H65" s="26">
        <f t="shared" si="24"/>
        <v>59.5</v>
      </c>
      <c r="I65" s="27">
        <f t="shared" si="24"/>
        <v>59.3</v>
      </c>
      <c r="J65" s="27">
        <f t="shared" si="24"/>
        <v>13.1</v>
      </c>
      <c r="K65" s="27">
        <f t="shared" si="24"/>
        <v>58</v>
      </c>
      <c r="L65" s="27">
        <f t="shared" si="24"/>
        <v>58.199999999999989</v>
      </c>
      <c r="M65" s="28">
        <f t="shared" si="24"/>
        <v>57.8</v>
      </c>
      <c r="N65" s="26">
        <f t="shared" si="24"/>
        <v>58.5</v>
      </c>
      <c r="O65" s="27">
        <f t="shared" si="24"/>
        <v>59.5</v>
      </c>
      <c r="P65" s="27">
        <f t="shared" si="24"/>
        <v>10.000000000000002</v>
      </c>
      <c r="Q65" s="27">
        <f t="shared" si="24"/>
        <v>58.699999999999996</v>
      </c>
      <c r="R65" s="27">
        <f t="shared" si="24"/>
        <v>57.600000000000009</v>
      </c>
      <c r="S65" s="28">
        <f t="shared" si="24"/>
        <v>57.8</v>
      </c>
      <c r="T65" s="101">
        <f t="shared" si="23"/>
        <v>913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142.85714285714286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8.4139999999999997</v>
      </c>
      <c r="C68" s="38">
        <f t="shared" si="25"/>
        <v>8.2063999999999986</v>
      </c>
      <c r="D68" s="38">
        <f t="shared" si="25"/>
        <v>2.0224000000000002</v>
      </c>
      <c r="E68" s="38">
        <f t="shared" si="25"/>
        <v>8.3328000000000007</v>
      </c>
      <c r="F68" s="38">
        <f t="shared" si="25"/>
        <v>8.3734000000000002</v>
      </c>
      <c r="G68" s="39">
        <f t="shared" si="25"/>
        <v>8.2503999999999991</v>
      </c>
      <c r="H68" s="37">
        <f t="shared" si="25"/>
        <v>8.4944000000000006</v>
      </c>
      <c r="I68" s="38">
        <f t="shared" si="25"/>
        <v>8.4531000000000009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8.2866</v>
      </c>
      <c r="M68" s="39">
        <f t="shared" si="25"/>
        <v>8.2439999999999998</v>
      </c>
      <c r="N68" s="37">
        <f t="shared" si="25"/>
        <v>8.3728000000000016</v>
      </c>
      <c r="O68" s="38">
        <f t="shared" si="25"/>
        <v>8.4944000000000006</v>
      </c>
      <c r="P68" s="38">
        <f t="shared" si="25"/>
        <v>1.409</v>
      </c>
      <c r="Q68" s="38">
        <f t="shared" si="25"/>
        <v>8.3692000000000011</v>
      </c>
      <c r="R68" s="38">
        <f t="shared" si="25"/>
        <v>8.2104000000000017</v>
      </c>
      <c r="S68" s="39">
        <f t="shared" si="25"/>
        <v>8.2439999999999998</v>
      </c>
      <c r="T68" s="116">
        <f>((T65*1000)/T67)/7</f>
        <v>142.85714285714286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57.231999999999999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145.91836734693879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144.58128078817731</v>
      </c>
      <c r="G70" s="48">
        <f t="shared" si="27"/>
        <v>141.87192118226599</v>
      </c>
      <c r="H70" s="46">
        <f t="shared" si="27"/>
        <v>144.06779661016949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140.92009685230019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144.06779661016949</v>
      </c>
      <c r="P70" s="47">
        <f t="shared" si="27"/>
        <v>142.85714285714289</v>
      </c>
      <c r="Q70" s="47">
        <f t="shared" si="27"/>
        <v>142.13075060532688</v>
      </c>
      <c r="R70" s="47">
        <f t="shared" si="27"/>
        <v>141.87192118226602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533" t="s">
        <v>55</v>
      </c>
      <c r="L11" s="533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2"/>
      <c r="U15" s="54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AE81-A76E-42FD-B45D-49FCAF23CC40}">
  <dimension ref="A1:AQ239"/>
  <sheetViews>
    <sheetView view="pageBreakPreview" topLeftCell="A16" zoomScale="30" zoomScaleNormal="30" zoomScaleSheetLayoutView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2"/>
      <c r="Z3" s="2"/>
      <c r="AA3" s="2"/>
      <c r="AB3" s="2"/>
      <c r="AC3" s="2"/>
      <c r="AD3" s="5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12" t="s">
        <v>1</v>
      </c>
      <c r="B9" s="512"/>
      <c r="C9" s="51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12"/>
      <c r="B10" s="512"/>
      <c r="C10" s="5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12" t="s">
        <v>4</v>
      </c>
      <c r="B11" s="512"/>
      <c r="C11" s="512"/>
      <c r="D11" s="1"/>
      <c r="E11" s="513">
        <v>2</v>
      </c>
      <c r="F11" s="1"/>
      <c r="G11" s="1"/>
      <c r="H11" s="1"/>
      <c r="I11" s="1"/>
      <c r="J11" s="1"/>
      <c r="K11" s="533" t="s">
        <v>172</v>
      </c>
      <c r="L11" s="533"/>
      <c r="M11" s="514"/>
      <c r="N11" s="5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12"/>
      <c r="B12" s="512"/>
      <c r="C12" s="512"/>
      <c r="D12" s="1"/>
      <c r="E12" s="5"/>
      <c r="F12" s="1"/>
      <c r="G12" s="1"/>
      <c r="H12" s="1"/>
      <c r="I12" s="1"/>
      <c r="J12" s="1"/>
      <c r="K12" s="514"/>
      <c r="L12" s="514"/>
      <c r="M12" s="514"/>
      <c r="N12" s="5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12"/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1"/>
      <c r="X13" s="1"/>
      <c r="Y13" s="1"/>
    </row>
    <row r="14" spans="1:30" s="3" customFormat="1" ht="27" thickBot="1" x14ac:dyDescent="0.3">
      <c r="A14" s="51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</v>
      </c>
      <c r="C18" s="23">
        <v>107.6</v>
      </c>
      <c r="D18" s="23">
        <v>24.5</v>
      </c>
      <c r="E18" s="23">
        <v>108.9</v>
      </c>
      <c r="F18" s="122">
        <v>108.3</v>
      </c>
      <c r="G18" s="122">
        <v>108.1</v>
      </c>
      <c r="H18" s="22">
        <v>110</v>
      </c>
      <c r="I18" s="23">
        <v>111.5</v>
      </c>
      <c r="J18" s="23">
        <v>23.3</v>
      </c>
      <c r="K18" s="23">
        <v>111.7</v>
      </c>
      <c r="L18" s="23">
        <v>111.4</v>
      </c>
      <c r="M18" s="24">
        <v>110.8</v>
      </c>
      <c r="N18" s="79">
        <v>110.2</v>
      </c>
      <c r="O18" s="23">
        <v>112.9</v>
      </c>
      <c r="P18" s="23">
        <v>24.6</v>
      </c>
      <c r="Q18" s="23">
        <v>110.4</v>
      </c>
      <c r="R18" s="23">
        <v>109.7</v>
      </c>
      <c r="S18" s="24">
        <v>111</v>
      </c>
      <c r="T18" s="25">
        <f t="shared" ref="T18:T25" si="0">SUM(B18:S18)</f>
        <v>1723.9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</v>
      </c>
      <c r="C19" s="23">
        <v>107.6</v>
      </c>
      <c r="D19" s="23">
        <v>24.5</v>
      </c>
      <c r="E19" s="23">
        <v>108.9</v>
      </c>
      <c r="F19" s="122">
        <v>108.3</v>
      </c>
      <c r="G19" s="122">
        <v>108.1</v>
      </c>
      <c r="H19" s="22">
        <v>110</v>
      </c>
      <c r="I19" s="23">
        <v>111.5</v>
      </c>
      <c r="J19" s="23">
        <v>23.3</v>
      </c>
      <c r="K19" s="23">
        <v>111.7</v>
      </c>
      <c r="L19" s="23">
        <v>111.4</v>
      </c>
      <c r="M19" s="24">
        <v>110.8</v>
      </c>
      <c r="N19" s="79">
        <v>110.2</v>
      </c>
      <c r="O19" s="23">
        <v>112.9</v>
      </c>
      <c r="P19" s="23">
        <v>24.6</v>
      </c>
      <c r="Q19" s="23">
        <v>110.4</v>
      </c>
      <c r="R19" s="23">
        <v>109.7</v>
      </c>
      <c r="S19" s="24">
        <v>111</v>
      </c>
      <c r="T19" s="25">
        <f t="shared" si="0"/>
        <v>1723.9</v>
      </c>
      <c r="V19" s="2"/>
      <c r="W19" s="19"/>
    </row>
    <row r="20" spans="1:32" ht="39.75" customHeight="1" x14ac:dyDescent="0.25">
      <c r="A20" s="91" t="s">
        <v>14</v>
      </c>
      <c r="B20" s="76">
        <v>109</v>
      </c>
      <c r="C20" s="23">
        <v>107.4</v>
      </c>
      <c r="D20" s="23">
        <v>24.2</v>
      </c>
      <c r="E20" s="23">
        <v>108.9</v>
      </c>
      <c r="F20" s="122">
        <v>108.3</v>
      </c>
      <c r="G20" s="122">
        <v>107.9</v>
      </c>
      <c r="H20" s="22">
        <v>109.6</v>
      </c>
      <c r="I20" s="23">
        <v>111.5</v>
      </c>
      <c r="J20" s="23">
        <v>23.2</v>
      </c>
      <c r="K20" s="23">
        <v>111.7</v>
      </c>
      <c r="L20" s="23">
        <v>111.4</v>
      </c>
      <c r="M20" s="24">
        <v>110.8</v>
      </c>
      <c r="N20" s="79">
        <v>110.2</v>
      </c>
      <c r="O20" s="23">
        <v>112.7</v>
      </c>
      <c r="P20" s="23">
        <v>24.4</v>
      </c>
      <c r="Q20" s="23">
        <v>109.9</v>
      </c>
      <c r="R20" s="23">
        <v>109.5</v>
      </c>
      <c r="S20" s="24">
        <v>111</v>
      </c>
      <c r="T20" s="25">
        <f t="shared" si="0"/>
        <v>1721.6000000000004</v>
      </c>
      <c r="V20" s="2"/>
      <c r="W20" s="19"/>
    </row>
    <row r="21" spans="1:32" ht="39.950000000000003" customHeight="1" x14ac:dyDescent="0.25">
      <c r="A21" s="92" t="s">
        <v>15</v>
      </c>
      <c r="B21" s="76">
        <v>109</v>
      </c>
      <c r="C21" s="23">
        <v>107.4</v>
      </c>
      <c r="D21" s="23">
        <v>24.2</v>
      </c>
      <c r="E21" s="23">
        <v>108.9</v>
      </c>
      <c r="F21" s="122">
        <v>108.3</v>
      </c>
      <c r="G21" s="122">
        <v>107.9</v>
      </c>
      <c r="H21" s="22">
        <v>109.6</v>
      </c>
      <c r="I21" s="23">
        <v>111.5</v>
      </c>
      <c r="J21" s="23">
        <v>23.2</v>
      </c>
      <c r="K21" s="23">
        <v>111.7</v>
      </c>
      <c r="L21" s="23">
        <v>111.4</v>
      </c>
      <c r="M21" s="24">
        <v>110.8</v>
      </c>
      <c r="N21" s="79">
        <v>110.2</v>
      </c>
      <c r="O21" s="23">
        <v>112.7</v>
      </c>
      <c r="P21" s="23">
        <v>24.4</v>
      </c>
      <c r="Q21" s="23">
        <v>109.9</v>
      </c>
      <c r="R21" s="23">
        <v>109.5</v>
      </c>
      <c r="S21" s="24">
        <v>111</v>
      </c>
      <c r="T21" s="25">
        <f t="shared" si="0"/>
        <v>1721.6000000000004</v>
      </c>
      <c r="V21" s="2"/>
      <c r="W21" s="19"/>
    </row>
    <row r="22" spans="1:32" ht="39.950000000000003" customHeight="1" x14ac:dyDescent="0.25">
      <c r="A22" s="91" t="s">
        <v>16</v>
      </c>
      <c r="B22" s="76">
        <v>109</v>
      </c>
      <c r="C22" s="23">
        <v>107.4</v>
      </c>
      <c r="D22" s="23">
        <v>24.2</v>
      </c>
      <c r="E22" s="23">
        <v>108.9</v>
      </c>
      <c r="F22" s="122">
        <v>108.3</v>
      </c>
      <c r="G22" s="122">
        <v>107.9</v>
      </c>
      <c r="H22" s="22">
        <v>109.6</v>
      </c>
      <c r="I22" s="23">
        <v>111.5</v>
      </c>
      <c r="J22" s="23">
        <v>23.2</v>
      </c>
      <c r="K22" s="23">
        <v>111.7</v>
      </c>
      <c r="L22" s="23">
        <v>111.4</v>
      </c>
      <c r="M22" s="24">
        <v>110.8</v>
      </c>
      <c r="N22" s="79">
        <v>110.2</v>
      </c>
      <c r="O22" s="23">
        <v>112.7</v>
      </c>
      <c r="P22" s="23">
        <v>24.4</v>
      </c>
      <c r="Q22" s="23">
        <v>109.9</v>
      </c>
      <c r="R22" s="23">
        <v>109.5</v>
      </c>
      <c r="S22" s="24">
        <v>111</v>
      </c>
      <c r="T22" s="25">
        <f t="shared" si="0"/>
        <v>1721.6000000000004</v>
      </c>
      <c r="V22" s="2"/>
      <c r="W22" s="19"/>
    </row>
    <row r="23" spans="1:32" ht="39.950000000000003" customHeight="1" x14ac:dyDescent="0.25">
      <c r="A23" s="92" t="s">
        <v>17</v>
      </c>
      <c r="B23" s="76">
        <v>109</v>
      </c>
      <c r="C23" s="23">
        <v>107.4</v>
      </c>
      <c r="D23" s="23">
        <v>24.2</v>
      </c>
      <c r="E23" s="23">
        <v>108.9</v>
      </c>
      <c r="F23" s="122">
        <v>108.3</v>
      </c>
      <c r="G23" s="122">
        <v>107.9</v>
      </c>
      <c r="H23" s="22">
        <v>109.6</v>
      </c>
      <c r="I23" s="23">
        <v>111.5</v>
      </c>
      <c r="J23" s="23">
        <v>23.2</v>
      </c>
      <c r="K23" s="23">
        <v>111.7</v>
      </c>
      <c r="L23" s="23">
        <v>111.4</v>
      </c>
      <c r="M23" s="24">
        <v>110.8</v>
      </c>
      <c r="N23" s="79">
        <v>110.2</v>
      </c>
      <c r="O23" s="23">
        <v>112.7</v>
      </c>
      <c r="P23" s="23">
        <v>24.4</v>
      </c>
      <c r="Q23" s="23">
        <v>109.9</v>
      </c>
      <c r="R23" s="23">
        <v>109.5</v>
      </c>
      <c r="S23" s="24">
        <v>111</v>
      </c>
      <c r="T23" s="25">
        <f t="shared" si="0"/>
        <v>1721.6000000000004</v>
      </c>
      <c r="V23" s="2"/>
      <c r="W23" s="19"/>
    </row>
    <row r="24" spans="1:32" ht="39.950000000000003" customHeight="1" x14ac:dyDescent="0.25">
      <c r="A24" s="91" t="s">
        <v>18</v>
      </c>
      <c r="B24" s="76">
        <v>109</v>
      </c>
      <c r="C24" s="23">
        <v>107.4</v>
      </c>
      <c r="D24" s="23">
        <v>24.2</v>
      </c>
      <c r="E24" s="23">
        <v>108.9</v>
      </c>
      <c r="F24" s="122">
        <v>108.3</v>
      </c>
      <c r="G24" s="122">
        <v>107.9</v>
      </c>
      <c r="H24" s="22">
        <v>109.6</v>
      </c>
      <c r="I24" s="23">
        <v>111.5</v>
      </c>
      <c r="J24" s="23">
        <v>23.2</v>
      </c>
      <c r="K24" s="23">
        <v>111.7</v>
      </c>
      <c r="L24" s="23">
        <v>111.4</v>
      </c>
      <c r="M24" s="24">
        <v>110.8</v>
      </c>
      <c r="N24" s="79">
        <v>110.2</v>
      </c>
      <c r="O24" s="23">
        <v>112.7</v>
      </c>
      <c r="P24" s="23">
        <v>24.4</v>
      </c>
      <c r="Q24" s="23">
        <v>109.9</v>
      </c>
      <c r="R24" s="23">
        <v>109.5</v>
      </c>
      <c r="S24" s="24">
        <v>111</v>
      </c>
      <c r="T24" s="25">
        <f t="shared" si="0"/>
        <v>1721.6000000000004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763</v>
      </c>
      <c r="C25" s="27">
        <f t="shared" si="1"/>
        <v>752.19999999999993</v>
      </c>
      <c r="D25" s="27">
        <f t="shared" si="1"/>
        <v>170</v>
      </c>
      <c r="E25" s="27">
        <f t="shared" si="1"/>
        <v>762.3</v>
      </c>
      <c r="F25" s="27">
        <f t="shared" si="1"/>
        <v>758.09999999999991</v>
      </c>
      <c r="G25" s="486">
        <f t="shared" si="1"/>
        <v>755.69999999999993</v>
      </c>
      <c r="H25" s="26">
        <f t="shared" si="1"/>
        <v>768.00000000000011</v>
      </c>
      <c r="I25" s="27">
        <f t="shared" si="1"/>
        <v>780.5</v>
      </c>
      <c r="J25" s="27">
        <f t="shared" si="1"/>
        <v>162.6</v>
      </c>
      <c r="K25" s="27">
        <f t="shared" si="1"/>
        <v>781.90000000000009</v>
      </c>
      <c r="L25" s="27">
        <f t="shared" si="1"/>
        <v>779.8</v>
      </c>
      <c r="M25" s="28">
        <f t="shared" si="1"/>
        <v>775.59999999999991</v>
      </c>
      <c r="N25" s="81">
        <f>SUM(N18:N24)</f>
        <v>771.40000000000009</v>
      </c>
      <c r="O25" s="27">
        <f t="shared" ref="O25:Q25" si="2">SUM(O18:O24)</f>
        <v>789.30000000000007</v>
      </c>
      <c r="P25" s="27">
        <f t="shared" si="2"/>
        <v>171.20000000000002</v>
      </c>
      <c r="Q25" s="27">
        <f t="shared" si="2"/>
        <v>770.3</v>
      </c>
      <c r="R25" s="27">
        <f>SUM(R18:R24)</f>
        <v>766.9</v>
      </c>
      <c r="S25" s="28">
        <f t="shared" ref="S25" si="3">SUM(S18:S24)</f>
        <v>777</v>
      </c>
      <c r="T25" s="25">
        <f t="shared" si="0"/>
        <v>12055.8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149.8787871253279</v>
      </c>
    </row>
    <row r="27" spans="1:32" s="2" customFormat="1" ht="33" customHeight="1" x14ac:dyDescent="0.25">
      <c r="A27" s="94" t="s">
        <v>20</v>
      </c>
      <c r="B27" s="209">
        <v>728</v>
      </c>
      <c r="C27" s="34">
        <v>717</v>
      </c>
      <c r="D27" s="34">
        <v>162</v>
      </c>
      <c r="E27" s="34">
        <v>727</v>
      </c>
      <c r="F27" s="34">
        <v>723</v>
      </c>
      <c r="G27" s="488">
        <v>720</v>
      </c>
      <c r="H27" s="33">
        <v>732</v>
      </c>
      <c r="I27" s="34">
        <v>744</v>
      </c>
      <c r="J27" s="34">
        <v>155</v>
      </c>
      <c r="K27" s="34">
        <v>745</v>
      </c>
      <c r="L27" s="34">
        <v>743</v>
      </c>
      <c r="M27" s="35">
        <v>739</v>
      </c>
      <c r="N27" s="83">
        <v>735</v>
      </c>
      <c r="O27" s="34">
        <v>752</v>
      </c>
      <c r="P27" s="34">
        <v>163</v>
      </c>
      <c r="Q27" s="34">
        <v>734</v>
      </c>
      <c r="R27" s="34">
        <v>731</v>
      </c>
      <c r="S27" s="35">
        <v>741</v>
      </c>
      <c r="T27" s="36">
        <f>SUM(B27:S27)</f>
        <v>11491</v>
      </c>
      <c r="U27" s="2">
        <f>((T25*1000)/T27)/7</f>
        <v>149.87878712532788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109.17807999999999</v>
      </c>
      <c r="C28" s="84">
        <f t="shared" si="4"/>
        <v>107.42961999999997</v>
      </c>
      <c r="D28" s="84">
        <f t="shared" si="4"/>
        <v>24.197320000000001</v>
      </c>
      <c r="E28" s="84">
        <f t="shared" si="4"/>
        <v>109.00822000000001</v>
      </c>
      <c r="F28" s="84">
        <f t="shared" si="4"/>
        <v>108.40878000000002</v>
      </c>
      <c r="G28" s="489">
        <f t="shared" si="4"/>
        <v>107.85919999999999</v>
      </c>
      <c r="H28" s="37">
        <f t="shared" si="4"/>
        <v>109.61751999999998</v>
      </c>
      <c r="I28" s="84">
        <f t="shared" si="4"/>
        <v>111.53584000000001</v>
      </c>
      <c r="J28" s="84">
        <f t="shared" si="4"/>
        <v>23.208300000000001</v>
      </c>
      <c r="K28" s="84">
        <f t="shared" si="4"/>
        <v>111.66569999999999</v>
      </c>
      <c r="L28" s="84">
        <f t="shared" si="4"/>
        <v>111.36598000000001</v>
      </c>
      <c r="M28" s="231">
        <f t="shared" si="4"/>
        <v>110.76654000000003</v>
      </c>
      <c r="N28" s="84">
        <f t="shared" si="4"/>
        <v>110.16709999999998</v>
      </c>
      <c r="O28" s="84">
        <f t="shared" si="4"/>
        <v>112.65472</v>
      </c>
      <c r="P28" s="84">
        <f t="shared" si="4"/>
        <v>24.367180000000001</v>
      </c>
      <c r="Q28" s="84">
        <f t="shared" si="4"/>
        <v>109.87724000000003</v>
      </c>
      <c r="R28" s="84">
        <f t="shared" si="4"/>
        <v>109.52766</v>
      </c>
      <c r="S28" s="231">
        <f t="shared" si="4"/>
        <v>111.10626000000002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763.8904</v>
      </c>
      <c r="C29" s="42">
        <f t="shared" si="5"/>
        <v>752.34809999999993</v>
      </c>
      <c r="D29" s="42">
        <f t="shared" si="5"/>
        <v>169.98660000000001</v>
      </c>
      <c r="E29" s="42">
        <f>((E27*E26)*7)/1000</f>
        <v>762.84109999999998</v>
      </c>
      <c r="F29" s="42">
        <f>((F27*F26)*7)/1000</f>
        <v>758.64390000000003</v>
      </c>
      <c r="G29" s="490">
        <f>((G27*G26)*7)/1000</f>
        <v>755.49599999999998</v>
      </c>
      <c r="H29" s="41">
        <f t="shared" ref="H29" si="6">((H27*H26)*7)/1000</f>
        <v>768.08759999999995</v>
      </c>
      <c r="I29" s="42">
        <f>((I27*I26)*7)/1000</f>
        <v>780.67920000000004</v>
      </c>
      <c r="J29" s="42">
        <f t="shared" ref="J29:M29" si="7">((J27*J26)*7)/1000</f>
        <v>162.64150000000001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775.43270000000007</v>
      </c>
      <c r="N29" s="85">
        <f>((N27*N26)*7)/1000</f>
        <v>771.2355</v>
      </c>
      <c r="O29" s="42">
        <f>((O27*O26)*7)/1000</f>
        <v>789.07359999999994</v>
      </c>
      <c r="P29" s="42">
        <f t="shared" ref="P29:S29" si="8">((P27*P26)*7)/1000</f>
        <v>171.0359</v>
      </c>
      <c r="Q29" s="42">
        <f t="shared" si="8"/>
        <v>770.1862000000001</v>
      </c>
      <c r="R29" s="43">
        <f t="shared" si="8"/>
        <v>767.03830000000005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149.72527472527472</v>
      </c>
      <c r="C30" s="47">
        <f t="shared" si="9"/>
        <v>149.87049212990632</v>
      </c>
      <c r="D30" s="47">
        <f t="shared" si="9"/>
        <v>149.91181657848324</v>
      </c>
      <c r="E30" s="47">
        <f>+(E25/E27)/7*1000</f>
        <v>149.79367262723522</v>
      </c>
      <c r="F30" s="47">
        <f t="shared" ref="F30:H30" si="10">+(F25/F27)/7*1000</f>
        <v>149.79253112033192</v>
      </c>
      <c r="G30" s="491">
        <f t="shared" si="10"/>
        <v>149.94047619047618</v>
      </c>
      <c r="H30" s="46">
        <f t="shared" si="10"/>
        <v>149.88290398126463</v>
      </c>
      <c r="I30" s="47">
        <f>+(I25/I27)/7*1000</f>
        <v>149.86559139784947</v>
      </c>
      <c r="J30" s="47">
        <f t="shared" ref="J30:M30" si="11">+(J25/J27)/7*1000</f>
        <v>149.86175115207374</v>
      </c>
      <c r="K30" s="47">
        <f t="shared" si="11"/>
        <v>149.9328859060403</v>
      </c>
      <c r="L30" s="47">
        <f t="shared" si="11"/>
        <v>149.93270524899054</v>
      </c>
      <c r="M30" s="48">
        <f t="shared" si="11"/>
        <v>149.93234100135317</v>
      </c>
      <c r="N30" s="86">
        <f>+(N25/N27)/7*1000</f>
        <v>149.93197278911569</v>
      </c>
      <c r="O30" s="47">
        <f t="shared" ref="O30:S30" si="12">+(O25/O27)/7*1000</f>
        <v>149.94300911854103</v>
      </c>
      <c r="P30" s="47">
        <f t="shared" si="12"/>
        <v>150.04382120946542</v>
      </c>
      <c r="Q30" s="47">
        <f t="shared" si="12"/>
        <v>149.92214869599067</v>
      </c>
      <c r="R30" s="47">
        <f t="shared" si="12"/>
        <v>149.87297244479186</v>
      </c>
      <c r="S30" s="48">
        <f t="shared" si="12"/>
        <v>149.79757085020242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86.7</v>
      </c>
      <c r="C39" s="79">
        <v>88.9</v>
      </c>
      <c r="D39" s="79">
        <v>14.4</v>
      </c>
      <c r="E39" s="79">
        <v>83.6</v>
      </c>
      <c r="F39" s="79">
        <v>83.2</v>
      </c>
      <c r="G39" s="79">
        <v>82.4</v>
      </c>
      <c r="H39" s="79"/>
      <c r="I39" s="101">
        <f t="shared" ref="I39:I46" si="13">SUM(B39:H39)</f>
        <v>439.20000000000005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6.2</v>
      </c>
      <c r="P39" s="79">
        <v>6</v>
      </c>
      <c r="Q39" s="79">
        <v>6.2</v>
      </c>
      <c r="R39" s="101">
        <f t="shared" ref="R39:R46" si="14">SUM(L39:Q39)</f>
        <v>32.800000000000004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86.7</v>
      </c>
      <c r="C40" s="79">
        <v>88.9</v>
      </c>
      <c r="D40" s="79">
        <v>14.4</v>
      </c>
      <c r="E40" s="79">
        <v>83.6</v>
      </c>
      <c r="F40" s="79">
        <v>83.2</v>
      </c>
      <c r="G40" s="79">
        <v>82.4</v>
      </c>
      <c r="H40" s="79"/>
      <c r="I40" s="101">
        <f t="shared" si="13"/>
        <v>439.20000000000005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6.2</v>
      </c>
      <c r="P40" s="79">
        <v>6</v>
      </c>
      <c r="Q40" s="79">
        <v>6.2</v>
      </c>
      <c r="R40" s="101">
        <f t="shared" si="14"/>
        <v>32.800000000000004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6.4</v>
      </c>
      <c r="N41" s="79">
        <v>1.6</v>
      </c>
      <c r="O41" s="79">
        <v>6.1</v>
      </c>
      <c r="P41" s="79">
        <v>5.9</v>
      </c>
      <c r="Q41" s="79">
        <v>6</v>
      </c>
      <c r="R41" s="101">
        <f t="shared" si="14"/>
        <v>32.5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6.4</v>
      </c>
      <c r="N42" s="79">
        <v>1.6</v>
      </c>
      <c r="O42" s="79">
        <v>6.2</v>
      </c>
      <c r="P42" s="79">
        <v>6</v>
      </c>
      <c r="Q42" s="79">
        <v>6</v>
      </c>
      <c r="R42" s="101">
        <f t="shared" si="14"/>
        <v>32.700000000000003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6.4</v>
      </c>
      <c r="N43" s="79">
        <v>1.6</v>
      </c>
      <c r="O43" s="79">
        <v>6.2</v>
      </c>
      <c r="P43" s="79">
        <v>6</v>
      </c>
      <c r="Q43" s="79">
        <v>6</v>
      </c>
      <c r="R43" s="101">
        <f t="shared" si="14"/>
        <v>32.700000000000003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6.4</v>
      </c>
      <c r="N44" s="79">
        <v>1.6</v>
      </c>
      <c r="O44" s="79">
        <v>6.2</v>
      </c>
      <c r="P44" s="79">
        <v>6</v>
      </c>
      <c r="Q44" s="79">
        <v>6.1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6.5</v>
      </c>
      <c r="N45" s="79">
        <v>1.6</v>
      </c>
      <c r="O45" s="79">
        <v>6.2</v>
      </c>
      <c r="P45" s="79">
        <v>6</v>
      </c>
      <c r="Q45" s="79">
        <v>6.1</v>
      </c>
      <c r="R45" s="101">
        <f t="shared" si="14"/>
        <v>33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173.4</v>
      </c>
      <c r="C46" s="27">
        <f t="shared" si="15"/>
        <v>177.8</v>
      </c>
      <c r="D46" s="27">
        <f t="shared" si="15"/>
        <v>28.8</v>
      </c>
      <c r="E46" s="27">
        <f t="shared" si="15"/>
        <v>167.2</v>
      </c>
      <c r="F46" s="27">
        <f t="shared" si="15"/>
        <v>166.4</v>
      </c>
      <c r="G46" s="27">
        <f t="shared" si="15"/>
        <v>164.8</v>
      </c>
      <c r="H46" s="27">
        <f t="shared" si="15"/>
        <v>0</v>
      </c>
      <c r="I46" s="101">
        <f t="shared" si="13"/>
        <v>878.40000000000009</v>
      </c>
      <c r="K46" s="77" t="s">
        <v>10</v>
      </c>
      <c r="L46" s="81">
        <f t="shared" ref="L46:Q46" si="16">SUM(L39:L45)</f>
        <v>45.6</v>
      </c>
      <c r="M46" s="27">
        <f t="shared" si="16"/>
        <v>44.699999999999996</v>
      </c>
      <c r="N46" s="27">
        <f t="shared" si="16"/>
        <v>11.2</v>
      </c>
      <c r="O46" s="27">
        <f t="shared" si="16"/>
        <v>43.300000000000004</v>
      </c>
      <c r="P46" s="27">
        <f t="shared" si="16"/>
        <v>41.9</v>
      </c>
      <c r="Q46" s="27">
        <f t="shared" si="16"/>
        <v>42.6</v>
      </c>
      <c r="R46" s="101">
        <f t="shared" si="14"/>
        <v>229.3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154.4</v>
      </c>
      <c r="D47" s="30">
        <v>154.4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43.077828453729595</v>
      </c>
      <c r="K47" s="110" t="s">
        <v>19</v>
      </c>
      <c r="L47" s="82">
        <v>148</v>
      </c>
      <c r="M47" s="30">
        <v>145</v>
      </c>
      <c r="N47" s="30">
        <v>146</v>
      </c>
      <c r="O47" s="30">
        <v>144</v>
      </c>
      <c r="P47" s="30">
        <v>142.5</v>
      </c>
      <c r="Q47" s="30">
        <v>141.5</v>
      </c>
      <c r="R47" s="102">
        <f>+((R46/R48)/7)*1000</f>
        <v>144.30459408432978</v>
      </c>
      <c r="S47" s="63"/>
      <c r="T47" s="63"/>
    </row>
    <row r="48" spans="1:30" ht="33.75" customHeight="1" x14ac:dyDescent="0.25">
      <c r="A48" s="94" t="s">
        <v>20</v>
      </c>
      <c r="B48" s="83">
        <v>569</v>
      </c>
      <c r="C48" s="83">
        <v>576</v>
      </c>
      <c r="D48" s="83">
        <v>93</v>
      </c>
      <c r="E48" s="83">
        <v>562</v>
      </c>
      <c r="F48" s="83">
        <v>559</v>
      </c>
      <c r="G48" s="83">
        <v>554</v>
      </c>
      <c r="H48" s="34"/>
      <c r="I48" s="103">
        <f>SUM(B48:H48)</f>
        <v>2913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43</v>
      </c>
      <c r="R48" s="112">
        <f>SUM(L48:Q48)</f>
        <v>227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86.715600000000009</v>
      </c>
      <c r="C49" s="38">
        <f t="shared" si="17"/>
        <v>88.934399999999997</v>
      </c>
      <c r="D49" s="38">
        <f t="shared" si="17"/>
        <v>14.359200000000001</v>
      </c>
      <c r="E49" s="38">
        <f t="shared" si="17"/>
        <v>83.625600000000006</v>
      </c>
      <c r="F49" s="38">
        <f t="shared" si="17"/>
        <v>83.179200000000023</v>
      </c>
      <c r="G49" s="38">
        <f t="shared" si="17"/>
        <v>82.435200000000023</v>
      </c>
      <c r="H49" s="38">
        <f t="shared" si="17"/>
        <v>0</v>
      </c>
      <c r="I49" s="104">
        <f>((I46*1000)/I48)/7</f>
        <v>43.077828453729587</v>
      </c>
      <c r="K49" s="95" t="s">
        <v>21</v>
      </c>
      <c r="L49" s="84">
        <f t="shared" ref="L49:Q49" si="18">((L48*L47)*7/1000-L39-L40)/5</f>
        <v>6.5168000000000008</v>
      </c>
      <c r="M49" s="38">
        <f t="shared" si="18"/>
        <v>6.4120000000000008</v>
      </c>
      <c r="N49" s="38">
        <f t="shared" si="18"/>
        <v>1.6084000000000003</v>
      </c>
      <c r="O49" s="38">
        <f t="shared" si="18"/>
        <v>6.1887999999999996</v>
      </c>
      <c r="P49" s="38">
        <f t="shared" si="18"/>
        <v>5.979000000000001</v>
      </c>
      <c r="Q49" s="38">
        <f t="shared" si="18"/>
        <v>6.0383000000000004</v>
      </c>
      <c r="R49" s="113">
        <f>((R46*1000)/R48)/7</f>
        <v>144.30459408432975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607.00920000000008</v>
      </c>
      <c r="C50" s="42">
        <f t="shared" si="19"/>
        <v>622.54079999999999</v>
      </c>
      <c r="D50" s="42">
        <f t="shared" si="19"/>
        <v>100.51440000000001</v>
      </c>
      <c r="E50" s="42">
        <f t="shared" si="19"/>
        <v>585.37920000000008</v>
      </c>
      <c r="F50" s="42">
        <f t="shared" si="19"/>
        <v>582.25440000000015</v>
      </c>
      <c r="G50" s="42">
        <f t="shared" si="19"/>
        <v>577.04640000000018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45.584000000000003</v>
      </c>
      <c r="M50" s="42">
        <f t="shared" si="20"/>
        <v>44.66</v>
      </c>
      <c r="N50" s="42">
        <f t="shared" si="20"/>
        <v>11.242000000000001</v>
      </c>
      <c r="O50" s="42">
        <f t="shared" si="20"/>
        <v>43.344000000000001</v>
      </c>
      <c r="P50" s="42">
        <f t="shared" si="20"/>
        <v>41.895000000000003</v>
      </c>
      <c r="Q50" s="42">
        <f t="shared" si="20"/>
        <v>42.591500000000003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43.535023851368315</v>
      </c>
      <c r="C51" s="47">
        <f t="shared" si="21"/>
        <v>44.097222222222229</v>
      </c>
      <c r="D51" s="47">
        <f t="shared" si="21"/>
        <v>44.23963133640553</v>
      </c>
      <c r="E51" s="47">
        <f t="shared" si="21"/>
        <v>42.501270971021853</v>
      </c>
      <c r="F51" s="47">
        <f t="shared" si="21"/>
        <v>42.524916943521596</v>
      </c>
      <c r="G51" s="47">
        <f t="shared" si="21"/>
        <v>42.496132026817946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148.05194805194805</v>
      </c>
      <c r="M51" s="47">
        <f t="shared" si="22"/>
        <v>145.12987012987014</v>
      </c>
      <c r="N51" s="47">
        <f t="shared" si="22"/>
        <v>145.45454545454544</v>
      </c>
      <c r="O51" s="47">
        <f t="shared" si="22"/>
        <v>143.85382059800668</v>
      </c>
      <c r="P51" s="47">
        <f t="shared" si="22"/>
        <v>142.51700680272108</v>
      </c>
      <c r="Q51" s="47">
        <f t="shared" si="22"/>
        <v>141.5282392026578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8.1999999999999993</v>
      </c>
      <c r="D58" s="79">
        <v>2.1</v>
      </c>
      <c r="E58" s="79">
        <v>8.4</v>
      </c>
      <c r="F58" s="79">
        <v>8.4</v>
      </c>
      <c r="G58" s="221">
        <v>8.3000000000000007</v>
      </c>
      <c r="H58" s="22">
        <v>8.5</v>
      </c>
      <c r="I58" s="79">
        <v>8.5</v>
      </c>
      <c r="J58" s="79">
        <v>1.9</v>
      </c>
      <c r="K58" s="79">
        <v>8.3000000000000007</v>
      </c>
      <c r="L58" s="79">
        <v>8.3000000000000007</v>
      </c>
      <c r="M58" s="221">
        <v>8.3000000000000007</v>
      </c>
      <c r="N58" s="22">
        <v>8.4</v>
      </c>
      <c r="O58" s="79">
        <v>8.5</v>
      </c>
      <c r="P58" s="79">
        <v>1.4</v>
      </c>
      <c r="Q58" s="79">
        <v>8.4</v>
      </c>
      <c r="R58" s="79">
        <v>8.1999999999999993</v>
      </c>
      <c r="S58" s="221">
        <v>8.3000000000000007</v>
      </c>
      <c r="T58" s="101">
        <f t="shared" ref="T58:T65" si="23">SUM(B58:S58)</f>
        <v>130.90000000000003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8.1999999999999993</v>
      </c>
      <c r="D59" s="79">
        <v>2.1</v>
      </c>
      <c r="E59" s="79">
        <v>8.4</v>
      </c>
      <c r="F59" s="79">
        <v>8.4</v>
      </c>
      <c r="G59" s="221">
        <v>8.3000000000000007</v>
      </c>
      <c r="H59" s="22">
        <v>8.5</v>
      </c>
      <c r="I59" s="79">
        <v>8.5</v>
      </c>
      <c r="J59" s="79">
        <v>1.9</v>
      </c>
      <c r="K59" s="79">
        <v>8.3000000000000007</v>
      </c>
      <c r="L59" s="79">
        <v>8.3000000000000007</v>
      </c>
      <c r="M59" s="221">
        <v>8.3000000000000007</v>
      </c>
      <c r="N59" s="22">
        <v>8.4</v>
      </c>
      <c r="O59" s="79">
        <v>8.5</v>
      </c>
      <c r="P59" s="79">
        <v>1.4</v>
      </c>
      <c r="Q59" s="79">
        <v>8.4</v>
      </c>
      <c r="R59" s="79">
        <v>8.1999999999999993</v>
      </c>
      <c r="S59" s="221">
        <v>8.3000000000000007</v>
      </c>
      <c r="T59" s="101">
        <f t="shared" si="23"/>
        <v>130.90000000000003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8.3000000000000007</v>
      </c>
      <c r="D60" s="79">
        <v>2</v>
      </c>
      <c r="E60" s="79">
        <v>8.4</v>
      </c>
      <c r="F60" s="79">
        <v>8.5</v>
      </c>
      <c r="G60" s="221">
        <v>8.3000000000000007</v>
      </c>
      <c r="H60" s="22">
        <v>8.6</v>
      </c>
      <c r="I60" s="79">
        <v>8.5</v>
      </c>
      <c r="J60" s="79">
        <v>1.7</v>
      </c>
      <c r="K60" s="79">
        <v>8.4</v>
      </c>
      <c r="L60" s="79">
        <v>8.4</v>
      </c>
      <c r="M60" s="221">
        <v>8.3000000000000007</v>
      </c>
      <c r="N60" s="22">
        <v>8.1999999999999993</v>
      </c>
      <c r="O60" s="79">
        <v>8.6</v>
      </c>
      <c r="P60" s="79">
        <v>1.4</v>
      </c>
      <c r="Q60" s="79">
        <v>8.3000000000000007</v>
      </c>
      <c r="R60" s="79">
        <v>8.3000000000000007</v>
      </c>
      <c r="S60" s="221">
        <v>8.3000000000000007</v>
      </c>
      <c r="T60" s="101">
        <f t="shared" si="23"/>
        <v>131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8.3000000000000007</v>
      </c>
      <c r="D61" s="79">
        <v>2</v>
      </c>
      <c r="E61" s="79">
        <v>8.4</v>
      </c>
      <c r="F61" s="79">
        <v>8.5</v>
      </c>
      <c r="G61" s="221">
        <v>8.3000000000000007</v>
      </c>
      <c r="H61" s="22">
        <v>8.6</v>
      </c>
      <c r="I61" s="79">
        <v>8.6</v>
      </c>
      <c r="J61" s="79">
        <v>1.7</v>
      </c>
      <c r="K61" s="79">
        <v>8.4</v>
      </c>
      <c r="L61" s="79">
        <v>8.4</v>
      </c>
      <c r="M61" s="221">
        <v>8.3000000000000007</v>
      </c>
      <c r="N61" s="22">
        <v>8.3000000000000007</v>
      </c>
      <c r="O61" s="79">
        <v>8.6</v>
      </c>
      <c r="P61" s="79">
        <v>1.5</v>
      </c>
      <c r="Q61" s="79">
        <v>8.3000000000000007</v>
      </c>
      <c r="R61" s="79">
        <v>8.4</v>
      </c>
      <c r="S61" s="221">
        <v>8.3000000000000007</v>
      </c>
      <c r="T61" s="101">
        <f t="shared" si="23"/>
        <v>131.4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8.3000000000000007</v>
      </c>
      <c r="D62" s="79">
        <v>2</v>
      </c>
      <c r="E62" s="79">
        <v>8.5</v>
      </c>
      <c r="F62" s="79">
        <v>8.5</v>
      </c>
      <c r="G62" s="221">
        <v>8.3000000000000007</v>
      </c>
      <c r="H62" s="22">
        <v>8.6999999999999993</v>
      </c>
      <c r="I62" s="79">
        <v>8.6</v>
      </c>
      <c r="J62" s="79">
        <v>1.7</v>
      </c>
      <c r="K62" s="79">
        <v>8.4</v>
      </c>
      <c r="L62" s="79">
        <v>8.4</v>
      </c>
      <c r="M62" s="221">
        <v>8.4</v>
      </c>
      <c r="N62" s="22">
        <v>8.3000000000000007</v>
      </c>
      <c r="O62" s="79">
        <v>8.6999999999999993</v>
      </c>
      <c r="P62" s="79">
        <v>1.5</v>
      </c>
      <c r="Q62" s="79">
        <v>8.3000000000000007</v>
      </c>
      <c r="R62" s="79">
        <v>8.4</v>
      </c>
      <c r="S62" s="221">
        <v>8.4</v>
      </c>
      <c r="T62" s="101">
        <f t="shared" si="23"/>
        <v>131.9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79">
        <v>8.3000000000000007</v>
      </c>
      <c r="D63" s="79">
        <v>2</v>
      </c>
      <c r="E63" s="79">
        <v>8.5</v>
      </c>
      <c r="F63" s="79">
        <v>8.5</v>
      </c>
      <c r="G63" s="221">
        <v>8.4</v>
      </c>
      <c r="H63" s="22">
        <v>8.6999999999999993</v>
      </c>
      <c r="I63" s="79">
        <v>8.6</v>
      </c>
      <c r="J63" s="79">
        <v>1.7</v>
      </c>
      <c r="K63" s="79">
        <v>8.4</v>
      </c>
      <c r="L63" s="79">
        <v>8.5</v>
      </c>
      <c r="M63" s="221">
        <v>8.4</v>
      </c>
      <c r="N63" s="22">
        <v>8.3000000000000007</v>
      </c>
      <c r="O63" s="79">
        <v>8.6999999999999993</v>
      </c>
      <c r="P63" s="79">
        <v>1.5</v>
      </c>
      <c r="Q63" s="79">
        <v>8.3000000000000007</v>
      </c>
      <c r="R63" s="79">
        <v>8.4</v>
      </c>
      <c r="S63" s="221">
        <v>8.4</v>
      </c>
      <c r="T63" s="101">
        <f t="shared" si="23"/>
        <v>132.20000000000002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8.6999999999999993</v>
      </c>
      <c r="I64" s="79">
        <v>8.6</v>
      </c>
      <c r="J64" s="79">
        <v>1.7</v>
      </c>
      <c r="K64" s="79">
        <v>8.4</v>
      </c>
      <c r="L64" s="79">
        <v>8.5</v>
      </c>
      <c r="M64" s="221">
        <v>8.4</v>
      </c>
      <c r="N64" s="22">
        <v>8.3000000000000007</v>
      </c>
      <c r="O64" s="79">
        <v>8.6999999999999993</v>
      </c>
      <c r="P64" s="79">
        <v>1.5</v>
      </c>
      <c r="Q64" s="79">
        <v>8.3000000000000007</v>
      </c>
      <c r="R64" s="79">
        <v>8.4</v>
      </c>
      <c r="S64" s="221">
        <v>8.4</v>
      </c>
      <c r="T64" s="101">
        <f t="shared" si="23"/>
        <v>132.4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59.7</v>
      </c>
      <c r="C65" s="27">
        <f t="shared" ref="C65:S65" si="24">SUM(C58:C64)</f>
        <v>57.999999999999993</v>
      </c>
      <c r="D65" s="27">
        <f t="shared" si="24"/>
        <v>14.299999999999999</v>
      </c>
      <c r="E65" s="27">
        <f t="shared" si="24"/>
        <v>59.1</v>
      </c>
      <c r="F65" s="27">
        <f t="shared" si="24"/>
        <v>59.3</v>
      </c>
      <c r="G65" s="28">
        <f t="shared" si="24"/>
        <v>58.3</v>
      </c>
      <c r="H65" s="26">
        <f t="shared" si="24"/>
        <v>60.300000000000011</v>
      </c>
      <c r="I65" s="27">
        <f t="shared" si="24"/>
        <v>59.900000000000006</v>
      </c>
      <c r="J65" s="27">
        <f t="shared" si="24"/>
        <v>12.299999999999999</v>
      </c>
      <c r="K65" s="27">
        <f t="shared" si="24"/>
        <v>58.599999999999994</v>
      </c>
      <c r="L65" s="27">
        <f t="shared" si="24"/>
        <v>58.8</v>
      </c>
      <c r="M65" s="28">
        <f t="shared" si="24"/>
        <v>58.4</v>
      </c>
      <c r="N65" s="26">
        <f t="shared" si="24"/>
        <v>58.199999999999989</v>
      </c>
      <c r="O65" s="27">
        <f t="shared" si="24"/>
        <v>60.300000000000011</v>
      </c>
      <c r="P65" s="27">
        <f t="shared" si="24"/>
        <v>10.199999999999999</v>
      </c>
      <c r="Q65" s="27">
        <f t="shared" si="24"/>
        <v>58.3</v>
      </c>
      <c r="R65" s="27">
        <f t="shared" si="24"/>
        <v>58.3</v>
      </c>
      <c r="S65" s="28">
        <f t="shared" si="24"/>
        <v>58.4</v>
      </c>
      <c r="T65" s="101">
        <f t="shared" si="23"/>
        <v>920.6999999999997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147</v>
      </c>
      <c r="C66" s="30">
        <v>148</v>
      </c>
      <c r="D66" s="30">
        <v>146</v>
      </c>
      <c r="E66" s="30">
        <v>145.5</v>
      </c>
      <c r="F66" s="30">
        <v>146</v>
      </c>
      <c r="G66" s="31">
        <v>143.5</v>
      </c>
      <c r="H66" s="29">
        <v>146</v>
      </c>
      <c r="I66" s="30">
        <v>145</v>
      </c>
      <c r="J66" s="30">
        <v>145.5</v>
      </c>
      <c r="K66" s="30">
        <v>142</v>
      </c>
      <c r="L66" s="30">
        <v>142.5</v>
      </c>
      <c r="M66" s="31">
        <v>141.5</v>
      </c>
      <c r="N66" s="29">
        <v>146</v>
      </c>
      <c r="O66" s="30">
        <v>146</v>
      </c>
      <c r="P66" s="30">
        <v>145</v>
      </c>
      <c r="Q66" s="30">
        <v>143.5</v>
      </c>
      <c r="R66" s="30">
        <v>143.5</v>
      </c>
      <c r="S66" s="31">
        <v>141.5</v>
      </c>
      <c r="T66" s="102">
        <f>+((T65/T67)/7)*1000</f>
        <v>144.53689167974875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12</v>
      </c>
      <c r="K67" s="65">
        <v>59</v>
      </c>
      <c r="L67" s="65">
        <v>59</v>
      </c>
      <c r="M67" s="223">
        <v>59</v>
      </c>
      <c r="N67" s="222">
        <v>57</v>
      </c>
      <c r="O67" s="65">
        <v>59</v>
      </c>
      <c r="P67" s="65">
        <v>10</v>
      </c>
      <c r="Q67" s="65">
        <v>58</v>
      </c>
      <c r="R67" s="65">
        <v>58</v>
      </c>
      <c r="S67" s="223">
        <v>59</v>
      </c>
      <c r="T67" s="112">
        <f>SUM(B67:S67)</f>
        <v>910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8.5364000000000004</v>
      </c>
      <c r="C68" s="38">
        <f t="shared" si="25"/>
        <v>8.3231999999999999</v>
      </c>
      <c r="D68" s="38">
        <f t="shared" si="25"/>
        <v>2.0216000000000003</v>
      </c>
      <c r="E68" s="38">
        <f t="shared" si="25"/>
        <v>8.454600000000001</v>
      </c>
      <c r="F68" s="38">
        <f t="shared" si="25"/>
        <v>8.4952000000000005</v>
      </c>
      <c r="G68" s="39">
        <f t="shared" si="25"/>
        <v>8.3322000000000003</v>
      </c>
      <c r="H68" s="37">
        <f t="shared" si="25"/>
        <v>8.6596000000000011</v>
      </c>
      <c r="I68" s="38">
        <f t="shared" si="25"/>
        <v>8.577</v>
      </c>
      <c r="J68" s="38">
        <f t="shared" si="25"/>
        <v>1.6843999999999997</v>
      </c>
      <c r="K68" s="38">
        <f t="shared" si="25"/>
        <v>8.409200000000002</v>
      </c>
      <c r="L68" s="38">
        <f t="shared" si="25"/>
        <v>8.4504999999999999</v>
      </c>
      <c r="M68" s="39">
        <f t="shared" si="25"/>
        <v>8.3679000000000006</v>
      </c>
      <c r="N68" s="37">
        <f t="shared" si="25"/>
        <v>8.2908000000000008</v>
      </c>
      <c r="O68" s="38">
        <f t="shared" si="25"/>
        <v>8.6596000000000011</v>
      </c>
      <c r="P68" s="38">
        <f t="shared" si="25"/>
        <v>1.47</v>
      </c>
      <c r="Q68" s="38">
        <f t="shared" si="25"/>
        <v>8.2922000000000011</v>
      </c>
      <c r="R68" s="38">
        <f t="shared" si="25"/>
        <v>8.3722000000000012</v>
      </c>
      <c r="S68" s="39">
        <f t="shared" si="25"/>
        <v>8.3679000000000006</v>
      </c>
      <c r="T68" s="116">
        <f>((T65*1000)/T67)/7</f>
        <v>144.53689167974878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59.682000000000002</v>
      </c>
      <c r="C69" s="42">
        <f>((C67*C66)*7)/1000</f>
        <v>58.015999999999998</v>
      </c>
      <c r="D69" s="42">
        <f>((D67*D66)*7)/1000</f>
        <v>14.308</v>
      </c>
      <c r="E69" s="42">
        <f t="shared" ref="E69:R69" si="26">((E67*E66)*7)/1000</f>
        <v>59.073</v>
      </c>
      <c r="F69" s="42">
        <f t="shared" si="26"/>
        <v>59.276000000000003</v>
      </c>
      <c r="G69" s="87">
        <f t="shared" si="26"/>
        <v>58.261000000000003</v>
      </c>
      <c r="H69" s="41">
        <f t="shared" si="26"/>
        <v>60.298000000000002</v>
      </c>
      <c r="I69" s="42">
        <f t="shared" si="26"/>
        <v>59.884999999999998</v>
      </c>
      <c r="J69" s="42">
        <f t="shared" si="26"/>
        <v>12.222</v>
      </c>
      <c r="K69" s="42">
        <f t="shared" si="26"/>
        <v>58.646000000000001</v>
      </c>
      <c r="L69" s="42">
        <f t="shared" si="26"/>
        <v>58.852499999999999</v>
      </c>
      <c r="M69" s="87">
        <f t="shared" si="26"/>
        <v>58.439500000000002</v>
      </c>
      <c r="N69" s="41">
        <f t="shared" si="26"/>
        <v>58.253999999999998</v>
      </c>
      <c r="O69" s="42">
        <f t="shared" si="26"/>
        <v>60.298000000000002</v>
      </c>
      <c r="P69" s="42">
        <f t="shared" si="26"/>
        <v>10.15</v>
      </c>
      <c r="Q69" s="42">
        <f t="shared" si="26"/>
        <v>58.261000000000003</v>
      </c>
      <c r="R69" s="42">
        <f t="shared" si="26"/>
        <v>58.261000000000003</v>
      </c>
      <c r="S69" s="87">
        <f>((S67*S66)*7)/1000</f>
        <v>58.439500000000002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147.04433497536945</v>
      </c>
      <c r="C70" s="47">
        <f>+(C65/C67)/7*1000</f>
        <v>147.95918367346937</v>
      </c>
      <c r="D70" s="47">
        <f>+(D65/D67)/7*1000</f>
        <v>145.91836734693877</v>
      </c>
      <c r="E70" s="47">
        <f t="shared" ref="E70:R70" si="27">+(E65/E67)/7*1000</f>
        <v>145.56650246305421</v>
      </c>
      <c r="F70" s="47">
        <f t="shared" si="27"/>
        <v>146.05911330049261</v>
      </c>
      <c r="G70" s="48">
        <f t="shared" si="27"/>
        <v>143.59605911330047</v>
      </c>
      <c r="H70" s="46">
        <f t="shared" si="27"/>
        <v>146.00484261501214</v>
      </c>
      <c r="I70" s="47">
        <f t="shared" si="27"/>
        <v>145.0363196125908</v>
      </c>
      <c r="J70" s="47">
        <f t="shared" si="27"/>
        <v>146.42857142857142</v>
      </c>
      <c r="K70" s="47">
        <f t="shared" si="27"/>
        <v>141.88861985472153</v>
      </c>
      <c r="L70" s="47">
        <f t="shared" si="27"/>
        <v>142.37288135593221</v>
      </c>
      <c r="M70" s="48">
        <f t="shared" si="27"/>
        <v>141.4043583535109</v>
      </c>
      <c r="N70" s="46">
        <f t="shared" si="27"/>
        <v>145.86466165413532</v>
      </c>
      <c r="O70" s="47">
        <f t="shared" si="27"/>
        <v>146.00484261501214</v>
      </c>
      <c r="P70" s="47">
        <f t="shared" si="27"/>
        <v>145.71428571428572</v>
      </c>
      <c r="Q70" s="47">
        <f t="shared" si="27"/>
        <v>143.59605911330047</v>
      </c>
      <c r="R70" s="47">
        <f t="shared" si="27"/>
        <v>143.59605911330047</v>
      </c>
      <c r="S70" s="48">
        <f>+(S65/S67)/7*1000</f>
        <v>141.4043583535109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47B6-0EAD-4FD1-9EB4-41EC31563952}">
  <dimension ref="A1:AQ239"/>
  <sheetViews>
    <sheetView view="pageBreakPreview" topLeftCell="A40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2"/>
      <c r="Z3" s="2"/>
      <c r="AA3" s="2"/>
      <c r="AB3" s="2"/>
      <c r="AC3" s="2"/>
      <c r="AD3" s="51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15" t="s">
        <v>1</v>
      </c>
      <c r="B9" s="515"/>
      <c r="C9" s="51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15"/>
      <c r="B10" s="515"/>
      <c r="C10" s="5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15" t="s">
        <v>4</v>
      </c>
      <c r="B11" s="515"/>
      <c r="C11" s="515"/>
      <c r="D11" s="1"/>
      <c r="E11" s="516">
        <v>2</v>
      </c>
      <c r="F11" s="1"/>
      <c r="G11" s="1"/>
      <c r="H11" s="1"/>
      <c r="I11" s="1"/>
      <c r="J11" s="1"/>
      <c r="K11" s="533" t="s">
        <v>173</v>
      </c>
      <c r="L11" s="533"/>
      <c r="M11" s="517"/>
      <c r="N11" s="5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15"/>
      <c r="B12" s="515"/>
      <c r="C12" s="515"/>
      <c r="D12" s="1"/>
      <c r="E12" s="5"/>
      <c r="F12" s="1"/>
      <c r="G12" s="1"/>
      <c r="H12" s="1"/>
      <c r="I12" s="1"/>
      <c r="J12" s="1"/>
      <c r="K12" s="517"/>
      <c r="L12" s="517"/>
      <c r="M12" s="517"/>
      <c r="N12" s="5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15"/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1"/>
      <c r="X13" s="1"/>
      <c r="Y13" s="1"/>
    </row>
    <row r="14" spans="1:30" s="3" customFormat="1" ht="27" thickBot="1" x14ac:dyDescent="0.3">
      <c r="A14" s="5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</v>
      </c>
      <c r="C18" s="23">
        <v>107.4</v>
      </c>
      <c r="D18" s="23">
        <v>24.2</v>
      </c>
      <c r="E18" s="23">
        <v>108.9</v>
      </c>
      <c r="F18" s="122">
        <v>108.3</v>
      </c>
      <c r="G18" s="122">
        <v>107.9</v>
      </c>
      <c r="H18" s="22">
        <v>109.6</v>
      </c>
      <c r="I18" s="23">
        <v>111.5</v>
      </c>
      <c r="J18" s="23">
        <v>23.2</v>
      </c>
      <c r="K18" s="23">
        <v>111.7</v>
      </c>
      <c r="L18" s="23">
        <v>111.4</v>
      </c>
      <c r="M18" s="24">
        <v>110.8</v>
      </c>
      <c r="N18" s="79">
        <v>110.2</v>
      </c>
      <c r="O18" s="23">
        <v>112.7</v>
      </c>
      <c r="P18" s="23">
        <v>24.4</v>
      </c>
      <c r="Q18" s="23">
        <v>109.9</v>
      </c>
      <c r="R18" s="23">
        <v>109.5</v>
      </c>
      <c r="S18" s="24">
        <v>111</v>
      </c>
      <c r="T18" s="25">
        <f t="shared" ref="T18:T25" si="0">SUM(B18:S18)</f>
        <v>1721.6000000000004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</v>
      </c>
      <c r="C19" s="23">
        <v>107.4</v>
      </c>
      <c r="D19" s="23">
        <v>24.2</v>
      </c>
      <c r="E19" s="23">
        <v>108.9</v>
      </c>
      <c r="F19" s="122">
        <v>108.3</v>
      </c>
      <c r="G19" s="122">
        <v>107.9</v>
      </c>
      <c r="H19" s="22">
        <v>109.6</v>
      </c>
      <c r="I19" s="23">
        <v>111.5</v>
      </c>
      <c r="J19" s="23">
        <v>23.2</v>
      </c>
      <c r="K19" s="23">
        <v>111.7</v>
      </c>
      <c r="L19" s="23">
        <v>111.4</v>
      </c>
      <c r="M19" s="24">
        <v>110.8</v>
      </c>
      <c r="N19" s="79">
        <v>110.2</v>
      </c>
      <c r="O19" s="23">
        <v>112.7</v>
      </c>
      <c r="P19" s="23">
        <v>24.4</v>
      </c>
      <c r="Q19" s="23">
        <v>109.9</v>
      </c>
      <c r="R19" s="23">
        <v>109.5</v>
      </c>
      <c r="S19" s="24">
        <v>111</v>
      </c>
      <c r="T19" s="25">
        <f t="shared" si="0"/>
        <v>1721.6000000000004</v>
      </c>
      <c r="V19" s="2"/>
      <c r="W19" s="19"/>
    </row>
    <row r="20" spans="1:32" ht="39.75" customHeight="1" x14ac:dyDescent="0.25">
      <c r="A20" s="91" t="s">
        <v>14</v>
      </c>
      <c r="B20" s="76">
        <v>109</v>
      </c>
      <c r="C20" s="23">
        <v>107.4</v>
      </c>
      <c r="D20" s="23">
        <v>24.2</v>
      </c>
      <c r="E20" s="23">
        <v>108.9</v>
      </c>
      <c r="F20" s="122">
        <v>108.3</v>
      </c>
      <c r="G20" s="122">
        <v>107.9</v>
      </c>
      <c r="H20" s="22">
        <v>109.6</v>
      </c>
      <c r="I20" s="23">
        <v>111.5</v>
      </c>
      <c r="J20" s="23">
        <v>23.2</v>
      </c>
      <c r="K20" s="23">
        <v>111.7</v>
      </c>
      <c r="L20" s="23">
        <v>111.4</v>
      </c>
      <c r="M20" s="24">
        <v>110.8</v>
      </c>
      <c r="N20" s="79">
        <v>110.2</v>
      </c>
      <c r="O20" s="23">
        <v>112.7</v>
      </c>
      <c r="P20" s="23">
        <v>24.4</v>
      </c>
      <c r="Q20" s="23">
        <v>109.9</v>
      </c>
      <c r="R20" s="23">
        <v>109.5</v>
      </c>
      <c r="S20" s="24">
        <v>111</v>
      </c>
      <c r="T20" s="25">
        <f t="shared" si="0"/>
        <v>1721.6000000000004</v>
      </c>
      <c r="V20" s="2"/>
      <c r="W20" s="19"/>
    </row>
    <row r="21" spans="1:32" ht="39.950000000000003" customHeight="1" x14ac:dyDescent="0.25">
      <c r="A21" s="92" t="s">
        <v>15</v>
      </c>
      <c r="B21" s="76">
        <v>108.8</v>
      </c>
      <c r="C21" s="23">
        <v>107.3</v>
      </c>
      <c r="D21" s="23">
        <v>24.1</v>
      </c>
      <c r="E21" s="23">
        <v>108.4</v>
      </c>
      <c r="F21" s="122">
        <v>108.2</v>
      </c>
      <c r="G21" s="122">
        <v>107.7</v>
      </c>
      <c r="H21" s="22">
        <v>109.6</v>
      </c>
      <c r="I21" s="23">
        <v>111.5</v>
      </c>
      <c r="J21" s="23">
        <v>23</v>
      </c>
      <c r="K21" s="23">
        <v>111.7</v>
      </c>
      <c r="L21" s="23">
        <v>111.4</v>
      </c>
      <c r="M21" s="24">
        <v>110.8</v>
      </c>
      <c r="N21" s="79">
        <v>110.2</v>
      </c>
      <c r="O21" s="23">
        <v>112.7</v>
      </c>
      <c r="P21" s="23">
        <v>24.2</v>
      </c>
      <c r="Q21" s="23">
        <v>110.1</v>
      </c>
      <c r="R21" s="23">
        <v>109.4</v>
      </c>
      <c r="S21" s="24">
        <v>111.1</v>
      </c>
      <c r="T21" s="25">
        <f t="shared" si="0"/>
        <v>1720.2</v>
      </c>
      <c r="V21" s="2"/>
      <c r="W21" s="19"/>
    </row>
    <row r="22" spans="1:32" ht="39.950000000000003" customHeight="1" x14ac:dyDescent="0.25">
      <c r="A22" s="91" t="s">
        <v>16</v>
      </c>
      <c r="B22" s="76">
        <v>108.8</v>
      </c>
      <c r="C22" s="23">
        <v>107.3</v>
      </c>
      <c r="D22" s="23">
        <v>24.1</v>
      </c>
      <c r="E22" s="23">
        <v>108.4</v>
      </c>
      <c r="F22" s="122">
        <v>108.2</v>
      </c>
      <c r="G22" s="122">
        <v>107.7</v>
      </c>
      <c r="H22" s="22">
        <v>109.6</v>
      </c>
      <c r="I22" s="23">
        <v>111.5</v>
      </c>
      <c r="J22" s="23">
        <v>23</v>
      </c>
      <c r="K22" s="23">
        <v>111.7</v>
      </c>
      <c r="L22" s="23">
        <v>111.4</v>
      </c>
      <c r="M22" s="24">
        <v>110.8</v>
      </c>
      <c r="N22" s="79">
        <v>110.2</v>
      </c>
      <c r="O22" s="23">
        <v>112.7</v>
      </c>
      <c r="P22" s="23">
        <v>24.2</v>
      </c>
      <c r="Q22" s="23">
        <v>110.1</v>
      </c>
      <c r="R22" s="23">
        <v>109.4</v>
      </c>
      <c r="S22" s="24">
        <v>111.1</v>
      </c>
      <c r="T22" s="25">
        <f t="shared" si="0"/>
        <v>1720.2</v>
      </c>
      <c r="V22" s="2"/>
      <c r="W22" s="19"/>
    </row>
    <row r="23" spans="1:32" ht="39.950000000000003" customHeight="1" x14ac:dyDescent="0.25">
      <c r="A23" s="92" t="s">
        <v>17</v>
      </c>
      <c r="B23" s="76">
        <v>108.8</v>
      </c>
      <c r="C23" s="23">
        <v>107.3</v>
      </c>
      <c r="D23" s="23">
        <v>24.1</v>
      </c>
      <c r="E23" s="23">
        <v>108.4</v>
      </c>
      <c r="F23" s="122">
        <v>108.2</v>
      </c>
      <c r="G23" s="122">
        <v>107.7</v>
      </c>
      <c r="H23" s="22">
        <v>109.6</v>
      </c>
      <c r="I23" s="23">
        <v>111.5</v>
      </c>
      <c r="J23" s="23">
        <v>23</v>
      </c>
      <c r="K23" s="23">
        <v>111.7</v>
      </c>
      <c r="L23" s="23">
        <v>111.4</v>
      </c>
      <c r="M23" s="24">
        <v>110.8</v>
      </c>
      <c r="N23" s="79">
        <v>110.2</v>
      </c>
      <c r="O23" s="23">
        <v>112.7</v>
      </c>
      <c r="P23" s="23">
        <v>24.2</v>
      </c>
      <c r="Q23" s="23">
        <v>110.1</v>
      </c>
      <c r="R23" s="23">
        <v>109.4</v>
      </c>
      <c r="S23" s="24">
        <v>111.1</v>
      </c>
      <c r="T23" s="25">
        <f t="shared" si="0"/>
        <v>1720.2</v>
      </c>
      <c r="V23" s="2"/>
      <c r="W23" s="19"/>
    </row>
    <row r="24" spans="1:32" ht="39.950000000000003" customHeight="1" x14ac:dyDescent="0.25">
      <c r="A24" s="91" t="s">
        <v>18</v>
      </c>
      <c r="B24" s="76">
        <v>108.8</v>
      </c>
      <c r="C24" s="23">
        <v>107.3</v>
      </c>
      <c r="D24" s="23">
        <v>24.1</v>
      </c>
      <c r="E24" s="23">
        <v>108.4</v>
      </c>
      <c r="F24" s="122">
        <v>108.2</v>
      </c>
      <c r="G24" s="122">
        <v>107.7</v>
      </c>
      <c r="H24" s="22">
        <v>109.6</v>
      </c>
      <c r="I24" s="23">
        <v>111.5</v>
      </c>
      <c r="J24" s="23">
        <v>23</v>
      </c>
      <c r="K24" s="23">
        <v>111.7</v>
      </c>
      <c r="L24" s="23">
        <v>111.4</v>
      </c>
      <c r="M24" s="24">
        <v>110.8</v>
      </c>
      <c r="N24" s="79">
        <v>110.2</v>
      </c>
      <c r="O24" s="23">
        <v>112.7</v>
      </c>
      <c r="P24" s="23">
        <v>24.2</v>
      </c>
      <c r="Q24" s="23">
        <v>110.1</v>
      </c>
      <c r="R24" s="23">
        <v>109.4</v>
      </c>
      <c r="S24" s="24">
        <v>111.1</v>
      </c>
      <c r="T24" s="25">
        <f t="shared" si="0"/>
        <v>1720.2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762.19999999999993</v>
      </c>
      <c r="C25" s="27">
        <f t="shared" si="1"/>
        <v>751.4</v>
      </c>
      <c r="D25" s="27">
        <f t="shared" si="1"/>
        <v>168.99999999999997</v>
      </c>
      <c r="E25" s="27">
        <f t="shared" si="1"/>
        <v>760.3</v>
      </c>
      <c r="F25" s="27">
        <f t="shared" si="1"/>
        <v>757.7</v>
      </c>
      <c r="G25" s="486">
        <f t="shared" si="1"/>
        <v>754.50000000000011</v>
      </c>
      <c r="H25" s="26">
        <f t="shared" si="1"/>
        <v>767.2</v>
      </c>
      <c r="I25" s="27">
        <f t="shared" si="1"/>
        <v>780.5</v>
      </c>
      <c r="J25" s="27">
        <f t="shared" si="1"/>
        <v>161.6</v>
      </c>
      <c r="K25" s="27">
        <f t="shared" si="1"/>
        <v>781.90000000000009</v>
      </c>
      <c r="L25" s="27">
        <f t="shared" si="1"/>
        <v>779.8</v>
      </c>
      <c r="M25" s="28">
        <f t="shared" si="1"/>
        <v>775.59999999999991</v>
      </c>
      <c r="N25" s="81">
        <f>SUM(N18:N24)</f>
        <v>771.40000000000009</v>
      </c>
      <c r="O25" s="27">
        <f t="shared" ref="O25:Q25" si="2">SUM(O18:O24)</f>
        <v>788.90000000000009</v>
      </c>
      <c r="P25" s="27">
        <f t="shared" si="2"/>
        <v>169.99999999999997</v>
      </c>
      <c r="Q25" s="27">
        <f t="shared" si="2"/>
        <v>770.10000000000014</v>
      </c>
      <c r="R25" s="27">
        <f>SUM(R18:R24)</f>
        <v>766.09999999999991</v>
      </c>
      <c r="S25" s="28">
        <f t="shared" ref="S25" si="3">SUM(S18:S24)</f>
        <v>777.40000000000009</v>
      </c>
      <c r="T25" s="25">
        <f t="shared" si="0"/>
        <v>12045.599999999999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149.92158912702561</v>
      </c>
    </row>
    <row r="27" spans="1:32" s="2" customFormat="1" ht="33" customHeight="1" x14ac:dyDescent="0.25">
      <c r="A27" s="94" t="s">
        <v>20</v>
      </c>
      <c r="B27" s="209">
        <v>726</v>
      </c>
      <c r="C27" s="34">
        <v>716</v>
      </c>
      <c r="D27" s="34">
        <v>161</v>
      </c>
      <c r="E27" s="34">
        <v>724</v>
      </c>
      <c r="F27" s="34">
        <v>722</v>
      </c>
      <c r="G27" s="488">
        <v>719</v>
      </c>
      <c r="H27" s="33">
        <v>731</v>
      </c>
      <c r="I27" s="34">
        <v>744</v>
      </c>
      <c r="J27" s="34">
        <v>154</v>
      </c>
      <c r="K27" s="34">
        <v>745</v>
      </c>
      <c r="L27" s="34">
        <v>743</v>
      </c>
      <c r="M27" s="35">
        <v>739</v>
      </c>
      <c r="N27" s="83">
        <v>735</v>
      </c>
      <c r="O27" s="34">
        <v>752</v>
      </c>
      <c r="P27" s="34">
        <v>162</v>
      </c>
      <c r="Q27" s="34">
        <v>734</v>
      </c>
      <c r="R27" s="34">
        <v>730</v>
      </c>
      <c r="S27" s="35">
        <v>741</v>
      </c>
      <c r="T27" s="36">
        <f>SUM(B27:S27)</f>
        <v>11478</v>
      </c>
      <c r="U27" s="2">
        <f>((T25*1000)/T27)/7</f>
        <v>149.92158912702558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108.75836000000001</v>
      </c>
      <c r="C28" s="84">
        <f t="shared" si="4"/>
        <v>107.29976000000002</v>
      </c>
      <c r="D28" s="84">
        <f t="shared" si="4"/>
        <v>24.107460000000007</v>
      </c>
      <c r="E28" s="84">
        <f t="shared" si="4"/>
        <v>108.37864000000002</v>
      </c>
      <c r="F28" s="84">
        <f t="shared" si="4"/>
        <v>108.19892000000002</v>
      </c>
      <c r="G28" s="489">
        <f t="shared" si="4"/>
        <v>107.72934000000002</v>
      </c>
      <c r="H28" s="37">
        <f t="shared" si="4"/>
        <v>109.56766</v>
      </c>
      <c r="I28" s="84">
        <f t="shared" si="4"/>
        <v>111.53584000000001</v>
      </c>
      <c r="J28" s="84">
        <f t="shared" si="4"/>
        <v>23.038440000000005</v>
      </c>
      <c r="K28" s="84">
        <f t="shared" si="4"/>
        <v>111.66569999999999</v>
      </c>
      <c r="L28" s="84">
        <f t="shared" si="4"/>
        <v>111.36598000000001</v>
      </c>
      <c r="M28" s="231">
        <f t="shared" si="4"/>
        <v>110.76654000000003</v>
      </c>
      <c r="N28" s="84">
        <f t="shared" si="4"/>
        <v>110.16709999999998</v>
      </c>
      <c r="O28" s="84">
        <f t="shared" si="4"/>
        <v>112.73471999999997</v>
      </c>
      <c r="P28" s="84">
        <f t="shared" si="4"/>
        <v>24.23732</v>
      </c>
      <c r="Q28" s="84">
        <f t="shared" si="4"/>
        <v>110.07724000000003</v>
      </c>
      <c r="R28" s="84">
        <f t="shared" si="4"/>
        <v>109.3978</v>
      </c>
      <c r="S28" s="231">
        <f t="shared" si="4"/>
        <v>111.10626000000002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761.79180000000008</v>
      </c>
      <c r="C29" s="42">
        <f t="shared" si="5"/>
        <v>751.29880000000003</v>
      </c>
      <c r="D29" s="42">
        <f t="shared" si="5"/>
        <v>168.93730000000002</v>
      </c>
      <c r="E29" s="42">
        <f>((E27*E26)*7)/1000</f>
        <v>759.69320000000005</v>
      </c>
      <c r="F29" s="42">
        <f>((F27*F26)*7)/1000</f>
        <v>757.59460000000001</v>
      </c>
      <c r="G29" s="490">
        <f>((G27*G26)*7)/1000</f>
        <v>754.44670000000008</v>
      </c>
      <c r="H29" s="41">
        <f t="shared" ref="H29" si="6">((H27*H26)*7)/1000</f>
        <v>767.03830000000005</v>
      </c>
      <c r="I29" s="42">
        <f>((I27*I26)*7)/1000</f>
        <v>780.67920000000004</v>
      </c>
      <c r="J29" s="42">
        <f t="shared" ref="J29:M29" si="7">((J27*J26)*7)/1000</f>
        <v>161.59220000000002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775.43270000000007</v>
      </c>
      <c r="N29" s="85">
        <f>((N27*N26)*7)/1000</f>
        <v>771.2355</v>
      </c>
      <c r="O29" s="42">
        <f>((O27*O26)*7)/1000</f>
        <v>789.07359999999994</v>
      </c>
      <c r="P29" s="42">
        <f t="shared" ref="P29:S29" si="8">((P27*P26)*7)/1000</f>
        <v>169.98660000000001</v>
      </c>
      <c r="Q29" s="42">
        <f t="shared" si="8"/>
        <v>770.1862000000001</v>
      </c>
      <c r="R29" s="43">
        <f t="shared" si="8"/>
        <v>765.98900000000003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149.98032270759541</v>
      </c>
      <c r="C30" s="47">
        <f t="shared" si="9"/>
        <v>149.92019154030325</v>
      </c>
      <c r="D30" s="47">
        <f t="shared" si="9"/>
        <v>149.95563442768409</v>
      </c>
      <c r="E30" s="47">
        <f>+(E25/E27)/7*1000</f>
        <v>150.0197316495659</v>
      </c>
      <c r="F30" s="47">
        <f t="shared" ref="F30:H30" si="10">+(F25/F27)/7*1000</f>
        <v>149.92085476850019</v>
      </c>
      <c r="G30" s="491">
        <f t="shared" si="10"/>
        <v>149.91059010530503</v>
      </c>
      <c r="H30" s="46">
        <f t="shared" si="10"/>
        <v>149.93160054719561</v>
      </c>
      <c r="I30" s="47">
        <f>+(I25/I27)/7*1000</f>
        <v>149.86559139784947</v>
      </c>
      <c r="J30" s="47">
        <f t="shared" ref="J30:M30" si="11">+(J25/J27)/7*1000</f>
        <v>149.90723562152132</v>
      </c>
      <c r="K30" s="47">
        <f t="shared" si="11"/>
        <v>149.9328859060403</v>
      </c>
      <c r="L30" s="47">
        <f t="shared" si="11"/>
        <v>149.93270524899054</v>
      </c>
      <c r="M30" s="48">
        <f t="shared" si="11"/>
        <v>149.93234100135317</v>
      </c>
      <c r="N30" s="86">
        <f>+(N25/N27)/7*1000</f>
        <v>149.93197278911569</v>
      </c>
      <c r="O30" s="47">
        <f t="shared" ref="O30:S30" si="12">+(O25/O27)/7*1000</f>
        <v>149.86702127659575</v>
      </c>
      <c r="P30" s="47">
        <f t="shared" si="12"/>
        <v>149.91181657848321</v>
      </c>
      <c r="Q30" s="47">
        <f t="shared" si="12"/>
        <v>149.88322304398599</v>
      </c>
      <c r="R30" s="47">
        <f t="shared" si="12"/>
        <v>149.92172211350294</v>
      </c>
      <c r="S30" s="48">
        <f t="shared" si="12"/>
        <v>149.87468671679198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86.7</v>
      </c>
      <c r="C39" s="79">
        <v>88.6</v>
      </c>
      <c r="D39" s="79">
        <v>13.9</v>
      </c>
      <c r="E39" s="79">
        <v>83.3</v>
      </c>
      <c r="F39" s="79">
        <v>82.9</v>
      </c>
      <c r="G39" s="79">
        <v>81.400000000000006</v>
      </c>
      <c r="H39" s="79"/>
      <c r="I39" s="101">
        <f t="shared" ref="I39:I46" si="13">SUM(B39:H39)</f>
        <v>436.79999999999995</v>
      </c>
      <c r="J39" s="138"/>
      <c r="K39" s="91" t="s">
        <v>12</v>
      </c>
      <c r="L39" s="79">
        <v>6.6</v>
      </c>
      <c r="M39" s="79">
        <v>6.5</v>
      </c>
      <c r="N39" s="79">
        <v>1.6</v>
      </c>
      <c r="O39" s="79">
        <v>6.2</v>
      </c>
      <c r="P39" s="79">
        <v>6</v>
      </c>
      <c r="Q39" s="79">
        <v>6.1</v>
      </c>
      <c r="R39" s="101">
        <f t="shared" ref="R39:R46" si="14">SUM(L39:Q39)</f>
        <v>33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86.7</v>
      </c>
      <c r="C40" s="79">
        <v>88.6</v>
      </c>
      <c r="D40" s="79">
        <v>13.9</v>
      </c>
      <c r="E40" s="79">
        <v>83.3</v>
      </c>
      <c r="F40" s="79">
        <v>82.9</v>
      </c>
      <c r="G40" s="79">
        <v>81.400000000000006</v>
      </c>
      <c r="H40" s="79"/>
      <c r="I40" s="101">
        <f t="shared" si="13"/>
        <v>436.79999999999995</v>
      </c>
      <c r="J40" s="2"/>
      <c r="K40" s="92" t="s">
        <v>13</v>
      </c>
      <c r="L40" s="79">
        <v>6.6</v>
      </c>
      <c r="M40" s="79">
        <v>6.5</v>
      </c>
      <c r="N40" s="79">
        <v>1.6</v>
      </c>
      <c r="O40" s="79">
        <v>6.2</v>
      </c>
      <c r="P40" s="79">
        <v>6</v>
      </c>
      <c r="Q40" s="79">
        <v>6.1</v>
      </c>
      <c r="R40" s="101">
        <f t="shared" si="14"/>
        <v>33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86.7</v>
      </c>
      <c r="C41" s="79">
        <v>88.6</v>
      </c>
      <c r="D41" s="79">
        <v>13.9</v>
      </c>
      <c r="E41" s="79">
        <v>83.3</v>
      </c>
      <c r="F41" s="79">
        <v>82.9</v>
      </c>
      <c r="G41" s="79">
        <v>81.400000000000006</v>
      </c>
      <c r="H41" s="23"/>
      <c r="I41" s="101">
        <f t="shared" si="13"/>
        <v>436.79999999999995</v>
      </c>
      <c r="J41" s="2"/>
      <c r="K41" s="91" t="s">
        <v>14</v>
      </c>
      <c r="L41" s="79">
        <v>6.6</v>
      </c>
      <c r="M41" s="79">
        <v>6.5</v>
      </c>
      <c r="N41" s="79">
        <v>1.6</v>
      </c>
      <c r="O41" s="79">
        <v>6.2</v>
      </c>
      <c r="P41" s="79">
        <v>6</v>
      </c>
      <c r="Q41" s="79">
        <v>6.1</v>
      </c>
      <c r="R41" s="101">
        <f t="shared" si="14"/>
        <v>33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</v>
      </c>
      <c r="N42" s="79">
        <v>1.6</v>
      </c>
      <c r="O42" s="79">
        <v>6.2</v>
      </c>
      <c r="P42" s="79">
        <v>5.9</v>
      </c>
      <c r="Q42" s="79">
        <v>6</v>
      </c>
      <c r="R42" s="101">
        <f t="shared" si="14"/>
        <v>32.1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</v>
      </c>
      <c r="N43" s="79">
        <v>1.6</v>
      </c>
      <c r="O43" s="79">
        <v>6.2</v>
      </c>
      <c r="P43" s="79">
        <v>6</v>
      </c>
      <c r="Q43" s="79">
        <v>6.1</v>
      </c>
      <c r="R43" s="101">
        <f t="shared" si="14"/>
        <v>32.299999999999997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</v>
      </c>
      <c r="N44" s="79">
        <v>1.6</v>
      </c>
      <c r="O44" s="79">
        <v>6.2</v>
      </c>
      <c r="P44" s="79">
        <v>6</v>
      </c>
      <c r="Q44" s="79">
        <v>6.1</v>
      </c>
      <c r="R44" s="101">
        <f t="shared" si="14"/>
        <v>32.4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6.1</v>
      </c>
      <c r="N45" s="79">
        <v>1.6</v>
      </c>
      <c r="O45" s="79">
        <v>6.2</v>
      </c>
      <c r="P45" s="79">
        <v>6</v>
      </c>
      <c r="Q45" s="79">
        <v>6.1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260.10000000000002</v>
      </c>
      <c r="C46" s="27">
        <f t="shared" si="15"/>
        <v>265.79999999999995</v>
      </c>
      <c r="D46" s="27">
        <f t="shared" si="15"/>
        <v>41.7</v>
      </c>
      <c r="E46" s="27">
        <f t="shared" si="15"/>
        <v>249.89999999999998</v>
      </c>
      <c r="F46" s="27">
        <f t="shared" si="15"/>
        <v>248.70000000000002</v>
      </c>
      <c r="G46" s="27">
        <f t="shared" si="15"/>
        <v>244.20000000000002</v>
      </c>
      <c r="H46" s="27">
        <f t="shared" si="15"/>
        <v>0</v>
      </c>
      <c r="I46" s="101">
        <f t="shared" si="13"/>
        <v>1310.4000000000001</v>
      </c>
      <c r="K46" s="77" t="s">
        <v>10</v>
      </c>
      <c r="L46" s="81">
        <f t="shared" ref="L46:Q46" si="16">SUM(L39:L45)</f>
        <v>45.599999999999994</v>
      </c>
      <c r="M46" s="27">
        <f t="shared" si="16"/>
        <v>43.6</v>
      </c>
      <c r="N46" s="27">
        <f t="shared" si="16"/>
        <v>11.2</v>
      </c>
      <c r="O46" s="27">
        <f t="shared" si="16"/>
        <v>43.400000000000006</v>
      </c>
      <c r="P46" s="27">
        <f t="shared" si="16"/>
        <v>41.9</v>
      </c>
      <c r="Q46" s="27">
        <f t="shared" si="16"/>
        <v>42.6</v>
      </c>
      <c r="R46" s="101">
        <f t="shared" si="14"/>
        <v>228.3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154.4</v>
      </c>
      <c r="D47" s="30">
        <v>154.4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64.618570935450464</v>
      </c>
      <c r="K47" s="110" t="s">
        <v>19</v>
      </c>
      <c r="L47" s="82">
        <v>148</v>
      </c>
      <c r="M47" s="30">
        <v>145</v>
      </c>
      <c r="N47" s="30">
        <v>146</v>
      </c>
      <c r="O47" s="30">
        <v>144</v>
      </c>
      <c r="P47" s="30">
        <v>142.5</v>
      </c>
      <c r="Q47" s="30">
        <v>141.5</v>
      </c>
      <c r="R47" s="102">
        <f>+((R46/R48)/7)*1000</f>
        <v>144.31099873577753</v>
      </c>
      <c r="S47" s="63"/>
      <c r="T47" s="63"/>
    </row>
    <row r="48" spans="1:30" ht="33.75" customHeight="1" x14ac:dyDescent="0.25">
      <c r="A48" s="94" t="s">
        <v>20</v>
      </c>
      <c r="B48" s="83">
        <v>569</v>
      </c>
      <c r="C48" s="83">
        <v>574</v>
      </c>
      <c r="D48" s="83">
        <v>90</v>
      </c>
      <c r="E48" s="83">
        <v>560</v>
      </c>
      <c r="F48" s="83">
        <v>557</v>
      </c>
      <c r="G48" s="83">
        <v>547</v>
      </c>
      <c r="H48" s="34"/>
      <c r="I48" s="103">
        <f>SUM(B48:H48)</f>
        <v>2897</v>
      </c>
      <c r="J48" s="64"/>
      <c r="K48" s="94" t="s">
        <v>20</v>
      </c>
      <c r="L48" s="106">
        <v>44</v>
      </c>
      <c r="M48" s="65">
        <v>43</v>
      </c>
      <c r="N48" s="65">
        <v>11</v>
      </c>
      <c r="O48" s="65">
        <v>43</v>
      </c>
      <c r="P48" s="65">
        <v>42</v>
      </c>
      <c r="Q48" s="65">
        <v>43</v>
      </c>
      <c r="R48" s="112">
        <f>SUM(L48:Q48)</f>
        <v>226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86.715600000000009</v>
      </c>
      <c r="C49" s="38">
        <f t="shared" si="17"/>
        <v>88.625600000000006</v>
      </c>
      <c r="D49" s="38">
        <f t="shared" si="17"/>
        <v>13.896000000000001</v>
      </c>
      <c r="E49" s="38">
        <f t="shared" si="17"/>
        <v>83.328000000000003</v>
      </c>
      <c r="F49" s="38">
        <f t="shared" si="17"/>
        <v>82.88160000000002</v>
      </c>
      <c r="G49" s="38">
        <f t="shared" si="17"/>
        <v>81.393600000000006</v>
      </c>
      <c r="H49" s="38">
        <f t="shared" si="17"/>
        <v>0</v>
      </c>
      <c r="I49" s="104">
        <f>((I46*1000)/I48)/7</f>
        <v>64.618570935450464</v>
      </c>
      <c r="K49" s="95" t="s">
        <v>21</v>
      </c>
      <c r="L49" s="84">
        <f t="shared" ref="L49:Q49" si="18">((L48*L47)*7/1000-L39-L40)/5</f>
        <v>6.4767999999999999</v>
      </c>
      <c r="M49" s="38">
        <f t="shared" si="18"/>
        <v>6.1290000000000004</v>
      </c>
      <c r="N49" s="38">
        <f t="shared" si="18"/>
        <v>1.6084000000000003</v>
      </c>
      <c r="O49" s="38">
        <f t="shared" si="18"/>
        <v>6.1887999999999996</v>
      </c>
      <c r="P49" s="38">
        <f t="shared" si="18"/>
        <v>5.979000000000001</v>
      </c>
      <c r="Q49" s="38">
        <f t="shared" si="18"/>
        <v>6.0783000000000005</v>
      </c>
      <c r="R49" s="113">
        <f>((R46*1000)/R48)/7</f>
        <v>144.3109987357775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607.00920000000008</v>
      </c>
      <c r="C50" s="42">
        <f t="shared" si="19"/>
        <v>620.37920000000008</v>
      </c>
      <c r="D50" s="42">
        <f t="shared" si="19"/>
        <v>97.272000000000006</v>
      </c>
      <c r="E50" s="42">
        <f t="shared" si="19"/>
        <v>583.29600000000005</v>
      </c>
      <c r="F50" s="42">
        <f t="shared" si="19"/>
        <v>580.17120000000011</v>
      </c>
      <c r="G50" s="42">
        <f t="shared" si="19"/>
        <v>569.75520000000006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45.584000000000003</v>
      </c>
      <c r="M50" s="42">
        <f t="shared" si="20"/>
        <v>43.645000000000003</v>
      </c>
      <c r="N50" s="42">
        <f t="shared" si="20"/>
        <v>11.242000000000001</v>
      </c>
      <c r="O50" s="42">
        <f t="shared" si="20"/>
        <v>43.344000000000001</v>
      </c>
      <c r="P50" s="42">
        <f t="shared" si="20"/>
        <v>41.895000000000003</v>
      </c>
      <c r="Q50" s="42">
        <f t="shared" si="20"/>
        <v>42.591500000000003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65.302535777052483</v>
      </c>
      <c r="C51" s="47">
        <f t="shared" si="21"/>
        <v>66.152314584370316</v>
      </c>
      <c r="D51" s="47">
        <f t="shared" si="21"/>
        <v>66.190476190476204</v>
      </c>
      <c r="E51" s="47">
        <f t="shared" si="21"/>
        <v>63.75</v>
      </c>
      <c r="F51" s="47">
        <f t="shared" si="21"/>
        <v>63.785586047704541</v>
      </c>
      <c r="G51" s="47">
        <f t="shared" si="21"/>
        <v>63.776442935492298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148.05194805194802</v>
      </c>
      <c r="M51" s="47">
        <f t="shared" si="22"/>
        <v>144.85049833887047</v>
      </c>
      <c r="N51" s="47">
        <f t="shared" si="22"/>
        <v>145.45454545454544</v>
      </c>
      <c r="O51" s="47">
        <f t="shared" si="22"/>
        <v>144.18604651162795</v>
      </c>
      <c r="P51" s="47">
        <f t="shared" si="22"/>
        <v>142.51700680272108</v>
      </c>
      <c r="Q51" s="47">
        <f t="shared" si="22"/>
        <v>141.5282392026578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8.6999999999999993</v>
      </c>
      <c r="I58" s="79">
        <v>8.6</v>
      </c>
      <c r="J58" s="79">
        <v>1.7</v>
      </c>
      <c r="K58" s="79">
        <v>8.4</v>
      </c>
      <c r="L58" s="79">
        <v>8.5</v>
      </c>
      <c r="M58" s="221">
        <v>8.4</v>
      </c>
      <c r="N58" s="22">
        <v>8.3000000000000007</v>
      </c>
      <c r="O58" s="79">
        <v>8.6999999999999993</v>
      </c>
      <c r="P58" s="79">
        <v>1.5</v>
      </c>
      <c r="Q58" s="79">
        <v>8.3000000000000007</v>
      </c>
      <c r="R58" s="79">
        <v>8.4</v>
      </c>
      <c r="S58" s="221">
        <v>8.4</v>
      </c>
      <c r="T58" s="101">
        <f t="shared" ref="T58:T65" si="23">SUM(B58:S58)</f>
        <v>132.4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8.6999999999999993</v>
      </c>
      <c r="I59" s="79">
        <v>8.6</v>
      </c>
      <c r="J59" s="79">
        <v>1.7</v>
      </c>
      <c r="K59" s="79">
        <v>8.4</v>
      </c>
      <c r="L59" s="79">
        <v>8.5</v>
      </c>
      <c r="M59" s="221">
        <v>8.4</v>
      </c>
      <c r="N59" s="22">
        <v>8.3000000000000007</v>
      </c>
      <c r="O59" s="79">
        <v>8.6999999999999993</v>
      </c>
      <c r="P59" s="79">
        <v>1.5</v>
      </c>
      <c r="Q59" s="79">
        <v>8.3000000000000007</v>
      </c>
      <c r="R59" s="79">
        <v>8.4</v>
      </c>
      <c r="S59" s="221">
        <v>8.4</v>
      </c>
      <c r="T59" s="101">
        <f t="shared" si="23"/>
        <v>132.4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</v>
      </c>
      <c r="C60" s="79">
        <v>8.4</v>
      </c>
      <c r="D60" s="79">
        <v>2.1</v>
      </c>
      <c r="E60" s="79">
        <v>8.5</v>
      </c>
      <c r="F60" s="79">
        <v>8.5</v>
      </c>
      <c r="G60" s="221">
        <v>8.4</v>
      </c>
      <c r="H60" s="22">
        <v>8.6999999999999993</v>
      </c>
      <c r="I60" s="79">
        <v>8.6</v>
      </c>
      <c r="J60" s="79">
        <v>1.7</v>
      </c>
      <c r="K60" s="79">
        <v>8.4</v>
      </c>
      <c r="L60" s="79">
        <v>8.5</v>
      </c>
      <c r="M60" s="221">
        <v>8.4</v>
      </c>
      <c r="N60" s="22">
        <v>8.3000000000000007</v>
      </c>
      <c r="O60" s="79">
        <v>8.6999999999999993</v>
      </c>
      <c r="P60" s="79">
        <v>1.5</v>
      </c>
      <c r="Q60" s="79">
        <v>8.3000000000000007</v>
      </c>
      <c r="R60" s="79">
        <v>8.4</v>
      </c>
      <c r="S60" s="221">
        <v>8.4</v>
      </c>
      <c r="T60" s="101">
        <f t="shared" si="23"/>
        <v>132.4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8.1999999999999993</v>
      </c>
      <c r="D61" s="79">
        <v>2</v>
      </c>
      <c r="E61" s="79">
        <v>8.4</v>
      </c>
      <c r="F61" s="79">
        <v>8.4</v>
      </c>
      <c r="G61" s="221">
        <v>8.1999999999999993</v>
      </c>
      <c r="H61" s="22">
        <v>8.5</v>
      </c>
      <c r="I61" s="79">
        <v>8.1999999999999993</v>
      </c>
      <c r="J61" s="79">
        <v>1.7</v>
      </c>
      <c r="K61" s="79">
        <v>8.3000000000000007</v>
      </c>
      <c r="L61" s="79">
        <v>8.3000000000000007</v>
      </c>
      <c r="M61" s="221">
        <v>8.3000000000000007</v>
      </c>
      <c r="N61" s="22">
        <v>8.3000000000000007</v>
      </c>
      <c r="O61" s="79">
        <v>8.5</v>
      </c>
      <c r="P61" s="79">
        <v>1.4</v>
      </c>
      <c r="Q61" s="79">
        <v>8.3000000000000007</v>
      </c>
      <c r="R61" s="79">
        <v>8.1999999999999993</v>
      </c>
      <c r="S61" s="221">
        <v>8.3000000000000007</v>
      </c>
      <c r="T61" s="101">
        <f t="shared" si="23"/>
        <v>129.9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8.1999999999999993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8.3000000000000007</v>
      </c>
      <c r="J62" s="79">
        <v>1.8</v>
      </c>
      <c r="K62" s="79">
        <v>8.4</v>
      </c>
      <c r="L62" s="79">
        <v>8.3000000000000007</v>
      </c>
      <c r="M62" s="221">
        <v>8.3000000000000007</v>
      </c>
      <c r="N62" s="22">
        <v>8.3000000000000007</v>
      </c>
      <c r="O62" s="79">
        <v>8.5</v>
      </c>
      <c r="P62" s="79">
        <v>1.4</v>
      </c>
      <c r="Q62" s="79">
        <v>8.3000000000000007</v>
      </c>
      <c r="R62" s="79">
        <v>8.3000000000000007</v>
      </c>
      <c r="S62" s="221">
        <v>8.3000000000000007</v>
      </c>
      <c r="T62" s="101">
        <f t="shared" si="23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8.1999999999999993</v>
      </c>
      <c r="D63" s="79">
        <v>2</v>
      </c>
      <c r="E63" s="79">
        <v>8.4</v>
      </c>
      <c r="F63" s="79">
        <v>8.5</v>
      </c>
      <c r="G63" s="221">
        <v>8.3000000000000007</v>
      </c>
      <c r="H63" s="22">
        <v>8.6</v>
      </c>
      <c r="I63" s="79">
        <v>8.3000000000000007</v>
      </c>
      <c r="J63" s="79">
        <v>1.8</v>
      </c>
      <c r="K63" s="79">
        <v>8.4</v>
      </c>
      <c r="L63" s="79">
        <v>8.4</v>
      </c>
      <c r="M63" s="221">
        <v>8.3000000000000007</v>
      </c>
      <c r="N63" s="22">
        <v>8.3000000000000007</v>
      </c>
      <c r="O63" s="79">
        <v>8.6</v>
      </c>
      <c r="P63" s="79">
        <v>1.4</v>
      </c>
      <c r="Q63" s="79">
        <v>8.4</v>
      </c>
      <c r="R63" s="79">
        <v>8.3000000000000007</v>
      </c>
      <c r="S63" s="221">
        <v>8.3000000000000007</v>
      </c>
      <c r="T63" s="101">
        <f t="shared" si="23"/>
        <v>131.00000000000003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8.1999999999999993</v>
      </c>
      <c r="D64" s="79">
        <v>2</v>
      </c>
      <c r="E64" s="79">
        <v>8.4</v>
      </c>
      <c r="F64" s="79">
        <v>8.5</v>
      </c>
      <c r="G64" s="221">
        <v>8.3000000000000007</v>
      </c>
      <c r="H64" s="22">
        <v>8.6</v>
      </c>
      <c r="I64" s="79">
        <v>8.3000000000000007</v>
      </c>
      <c r="J64" s="79">
        <v>1.8</v>
      </c>
      <c r="K64" s="79">
        <v>8.4</v>
      </c>
      <c r="L64" s="79">
        <v>8.4</v>
      </c>
      <c r="M64" s="221">
        <v>8.3000000000000007</v>
      </c>
      <c r="N64" s="22">
        <v>8.4</v>
      </c>
      <c r="O64" s="79">
        <v>8.6</v>
      </c>
      <c r="P64" s="79">
        <v>1.4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131.10000000000002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59.699999999999996</v>
      </c>
      <c r="C65" s="27">
        <f t="shared" ref="C65:S65" si="24">SUM(C58:C64)</f>
        <v>58.000000000000014</v>
      </c>
      <c r="D65" s="27">
        <f t="shared" si="24"/>
        <v>14.3</v>
      </c>
      <c r="E65" s="27">
        <f t="shared" si="24"/>
        <v>59.099999999999994</v>
      </c>
      <c r="F65" s="27">
        <f t="shared" si="24"/>
        <v>59.3</v>
      </c>
      <c r="G65" s="28">
        <f t="shared" si="24"/>
        <v>58.3</v>
      </c>
      <c r="H65" s="26">
        <f t="shared" si="24"/>
        <v>60.3</v>
      </c>
      <c r="I65" s="27">
        <f t="shared" si="24"/>
        <v>58.899999999999991</v>
      </c>
      <c r="J65" s="27">
        <f t="shared" si="24"/>
        <v>12.200000000000001</v>
      </c>
      <c r="K65" s="27">
        <f t="shared" si="24"/>
        <v>58.699999999999996</v>
      </c>
      <c r="L65" s="27">
        <f t="shared" si="24"/>
        <v>58.899999999999991</v>
      </c>
      <c r="M65" s="28">
        <f t="shared" si="24"/>
        <v>58.399999999999991</v>
      </c>
      <c r="N65" s="26">
        <f t="shared" si="24"/>
        <v>58.199999999999996</v>
      </c>
      <c r="O65" s="27">
        <f t="shared" si="24"/>
        <v>60.3</v>
      </c>
      <c r="P65" s="27">
        <f t="shared" si="24"/>
        <v>10.100000000000001</v>
      </c>
      <c r="Q65" s="27">
        <f t="shared" si="24"/>
        <v>58.3</v>
      </c>
      <c r="R65" s="27">
        <f t="shared" si="24"/>
        <v>58.3</v>
      </c>
      <c r="S65" s="28">
        <f t="shared" si="24"/>
        <v>58.399999999999991</v>
      </c>
      <c r="T65" s="101">
        <f t="shared" si="23"/>
        <v>919.69999999999993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147</v>
      </c>
      <c r="C66" s="30">
        <v>148</v>
      </c>
      <c r="D66" s="30">
        <v>146</v>
      </c>
      <c r="E66" s="30">
        <v>145.5</v>
      </c>
      <c r="F66" s="30">
        <v>146</v>
      </c>
      <c r="G66" s="31">
        <v>143.5</v>
      </c>
      <c r="H66" s="29">
        <v>146</v>
      </c>
      <c r="I66" s="30">
        <v>145</v>
      </c>
      <c r="J66" s="30">
        <v>145.5</v>
      </c>
      <c r="K66" s="30">
        <v>142</v>
      </c>
      <c r="L66" s="30">
        <v>142.5</v>
      </c>
      <c r="M66" s="31">
        <v>141.5</v>
      </c>
      <c r="N66" s="29">
        <v>146</v>
      </c>
      <c r="O66" s="30">
        <v>146</v>
      </c>
      <c r="P66" s="30">
        <v>145</v>
      </c>
      <c r="Q66" s="30">
        <v>143.5</v>
      </c>
      <c r="R66" s="30">
        <v>143.5</v>
      </c>
      <c r="S66" s="31">
        <v>141.5</v>
      </c>
      <c r="T66" s="102">
        <f>+((T65/T67)/7)*1000</f>
        <v>144.53873958824454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58</v>
      </c>
      <c r="J67" s="65">
        <v>12</v>
      </c>
      <c r="K67" s="65">
        <v>59</v>
      </c>
      <c r="L67" s="65">
        <v>59</v>
      </c>
      <c r="M67" s="223">
        <v>59</v>
      </c>
      <c r="N67" s="222">
        <v>57</v>
      </c>
      <c r="O67" s="65">
        <v>59</v>
      </c>
      <c r="P67" s="65">
        <v>10</v>
      </c>
      <c r="Q67" s="65">
        <v>58</v>
      </c>
      <c r="R67" s="65">
        <v>58</v>
      </c>
      <c r="S67" s="223">
        <v>59</v>
      </c>
      <c r="T67" s="112">
        <f>SUM(B67:S67)</f>
        <v>909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8.4963999999999995</v>
      </c>
      <c r="C68" s="38">
        <f t="shared" si="25"/>
        <v>8.2431999999999999</v>
      </c>
      <c r="D68" s="38">
        <f t="shared" si="25"/>
        <v>2.0216000000000003</v>
      </c>
      <c r="E68" s="38">
        <f t="shared" si="25"/>
        <v>8.4146000000000001</v>
      </c>
      <c r="F68" s="38">
        <f t="shared" si="25"/>
        <v>8.4552000000000014</v>
      </c>
      <c r="G68" s="39">
        <f t="shared" si="25"/>
        <v>8.2922000000000011</v>
      </c>
      <c r="H68" s="37">
        <f t="shared" si="25"/>
        <v>8.5795999999999992</v>
      </c>
      <c r="I68" s="38">
        <f t="shared" si="25"/>
        <v>8.3339999999999996</v>
      </c>
      <c r="J68" s="38">
        <f t="shared" si="25"/>
        <v>1.7644000000000002</v>
      </c>
      <c r="K68" s="38">
        <f t="shared" si="25"/>
        <v>8.3692000000000011</v>
      </c>
      <c r="L68" s="38">
        <f t="shared" si="25"/>
        <v>8.3704999999999998</v>
      </c>
      <c r="M68" s="39">
        <f t="shared" si="25"/>
        <v>8.3279000000000014</v>
      </c>
      <c r="N68" s="37">
        <f t="shared" si="25"/>
        <v>8.3308</v>
      </c>
      <c r="O68" s="38">
        <f t="shared" si="25"/>
        <v>8.5795999999999992</v>
      </c>
      <c r="P68" s="38">
        <f t="shared" si="25"/>
        <v>1.4300000000000002</v>
      </c>
      <c r="Q68" s="38">
        <f t="shared" si="25"/>
        <v>8.3322000000000003</v>
      </c>
      <c r="R68" s="38">
        <f t="shared" si="25"/>
        <v>8.2922000000000011</v>
      </c>
      <c r="S68" s="39">
        <f t="shared" si="25"/>
        <v>8.3279000000000014</v>
      </c>
      <c r="T68" s="116">
        <f>((T65*1000)/T67)/7</f>
        <v>144.53873958824451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59.682000000000002</v>
      </c>
      <c r="C69" s="42">
        <f>((C67*C66)*7)/1000</f>
        <v>58.015999999999998</v>
      </c>
      <c r="D69" s="42">
        <f>((D67*D66)*7)/1000</f>
        <v>14.308</v>
      </c>
      <c r="E69" s="42">
        <f t="shared" ref="E69:R69" si="26">((E67*E66)*7)/1000</f>
        <v>59.073</v>
      </c>
      <c r="F69" s="42">
        <f t="shared" si="26"/>
        <v>59.276000000000003</v>
      </c>
      <c r="G69" s="87">
        <f t="shared" si="26"/>
        <v>58.261000000000003</v>
      </c>
      <c r="H69" s="41">
        <f t="shared" si="26"/>
        <v>60.298000000000002</v>
      </c>
      <c r="I69" s="42">
        <f t="shared" si="26"/>
        <v>58.87</v>
      </c>
      <c r="J69" s="42">
        <f t="shared" si="26"/>
        <v>12.222</v>
      </c>
      <c r="K69" s="42">
        <f t="shared" si="26"/>
        <v>58.646000000000001</v>
      </c>
      <c r="L69" s="42">
        <f t="shared" si="26"/>
        <v>58.852499999999999</v>
      </c>
      <c r="M69" s="87">
        <f t="shared" si="26"/>
        <v>58.439500000000002</v>
      </c>
      <c r="N69" s="41">
        <f t="shared" si="26"/>
        <v>58.253999999999998</v>
      </c>
      <c r="O69" s="42">
        <f t="shared" si="26"/>
        <v>60.298000000000002</v>
      </c>
      <c r="P69" s="42">
        <f t="shared" si="26"/>
        <v>10.15</v>
      </c>
      <c r="Q69" s="42">
        <f t="shared" si="26"/>
        <v>58.261000000000003</v>
      </c>
      <c r="R69" s="42">
        <f t="shared" si="26"/>
        <v>58.261000000000003</v>
      </c>
      <c r="S69" s="87">
        <f>((S67*S66)*7)/1000</f>
        <v>58.439500000000002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147.04433497536945</v>
      </c>
      <c r="C70" s="47">
        <f>+(C65/C67)/7*1000</f>
        <v>147.95918367346945</v>
      </c>
      <c r="D70" s="47">
        <f>+(D65/D67)/7*1000</f>
        <v>145.91836734693879</v>
      </c>
      <c r="E70" s="47">
        <f t="shared" ref="E70:R70" si="27">+(E65/E67)/7*1000</f>
        <v>145.56650246305418</v>
      </c>
      <c r="F70" s="47">
        <f t="shared" si="27"/>
        <v>146.05911330049261</v>
      </c>
      <c r="G70" s="48">
        <f t="shared" si="27"/>
        <v>143.59605911330047</v>
      </c>
      <c r="H70" s="46">
        <f t="shared" si="27"/>
        <v>146.00484261501208</v>
      </c>
      <c r="I70" s="47">
        <f t="shared" si="27"/>
        <v>145.07389162561574</v>
      </c>
      <c r="J70" s="47">
        <f t="shared" si="27"/>
        <v>145.23809523809524</v>
      </c>
      <c r="K70" s="47">
        <f t="shared" si="27"/>
        <v>142.13075060532688</v>
      </c>
      <c r="L70" s="47">
        <f t="shared" si="27"/>
        <v>142.61501210653751</v>
      </c>
      <c r="M70" s="48">
        <f t="shared" si="27"/>
        <v>141.40435835351087</v>
      </c>
      <c r="N70" s="46">
        <f t="shared" si="27"/>
        <v>145.86466165413532</v>
      </c>
      <c r="O70" s="47">
        <f t="shared" si="27"/>
        <v>146.00484261501208</v>
      </c>
      <c r="P70" s="47">
        <f t="shared" si="27"/>
        <v>144.28571428571433</v>
      </c>
      <c r="Q70" s="47">
        <f t="shared" si="27"/>
        <v>143.59605911330047</v>
      </c>
      <c r="R70" s="47">
        <f t="shared" si="27"/>
        <v>143.59605911330047</v>
      </c>
      <c r="S70" s="48">
        <f>+(S65/S67)/7*1000</f>
        <v>141.40435835351087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AA77-128D-4F00-B441-004F449B97E3}">
  <dimension ref="A1:AQ239"/>
  <sheetViews>
    <sheetView view="pageBreakPreview" topLeftCell="A31" zoomScale="30" zoomScaleNormal="30" zoomScaleSheetLayoutView="30" workbookViewId="0">
      <selection activeCell="B58" sqref="B58:S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520"/>
      <c r="T3" s="520"/>
      <c r="U3" s="520"/>
      <c r="V3" s="520"/>
      <c r="W3" s="520"/>
      <c r="X3" s="520"/>
      <c r="Y3" s="2"/>
      <c r="Z3" s="2"/>
      <c r="AA3" s="2"/>
      <c r="AB3" s="2"/>
      <c r="AC3" s="2"/>
      <c r="AD3" s="5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20" t="s">
        <v>1</v>
      </c>
      <c r="B9" s="520"/>
      <c r="C9" s="52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20"/>
      <c r="B10" s="520"/>
      <c r="C10" s="5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20" t="s">
        <v>4</v>
      </c>
      <c r="B11" s="520"/>
      <c r="C11" s="520"/>
      <c r="D11" s="1"/>
      <c r="E11" s="518">
        <v>2</v>
      </c>
      <c r="F11" s="1"/>
      <c r="G11" s="1"/>
      <c r="H11" s="1"/>
      <c r="I11" s="1"/>
      <c r="J11" s="1"/>
      <c r="K11" s="533" t="s">
        <v>174</v>
      </c>
      <c r="L11" s="533"/>
      <c r="M11" s="519"/>
      <c r="N11" s="5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20"/>
      <c r="B12" s="520"/>
      <c r="C12" s="520"/>
      <c r="D12" s="1"/>
      <c r="E12" s="5"/>
      <c r="F12" s="1"/>
      <c r="G12" s="1"/>
      <c r="H12" s="1"/>
      <c r="I12" s="1"/>
      <c r="J12" s="1"/>
      <c r="K12" s="519"/>
      <c r="L12" s="519"/>
      <c r="M12" s="519"/>
      <c r="N12" s="5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20"/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1"/>
      <c r="X13" s="1"/>
      <c r="Y13" s="1"/>
    </row>
    <row r="14" spans="1:30" s="3" customFormat="1" ht="27" thickBot="1" x14ac:dyDescent="0.3">
      <c r="A14" s="52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108.8</v>
      </c>
      <c r="C18" s="23">
        <v>107.3</v>
      </c>
      <c r="D18" s="23">
        <v>24.1</v>
      </c>
      <c r="E18" s="23">
        <v>108.4</v>
      </c>
      <c r="F18" s="122">
        <v>108.2</v>
      </c>
      <c r="G18" s="122">
        <v>107.7</v>
      </c>
      <c r="H18" s="22">
        <v>109.6</v>
      </c>
      <c r="I18" s="23">
        <v>111.5</v>
      </c>
      <c r="J18" s="23">
        <v>23</v>
      </c>
      <c r="K18" s="23">
        <v>111.7</v>
      </c>
      <c r="L18" s="23">
        <v>111.4</v>
      </c>
      <c r="M18" s="24">
        <v>110.8</v>
      </c>
      <c r="N18" s="79">
        <v>110.2</v>
      </c>
      <c r="O18" s="23">
        <v>112.7</v>
      </c>
      <c r="P18" s="23">
        <v>24.2</v>
      </c>
      <c r="Q18" s="23">
        <v>110.1</v>
      </c>
      <c r="R18" s="23">
        <v>109.4</v>
      </c>
      <c r="S18" s="24">
        <v>111.1</v>
      </c>
      <c r="T18" s="25">
        <f t="shared" ref="T18:T25" si="0">SUM(B18:S18)</f>
        <v>1720.2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108.8</v>
      </c>
      <c r="C19" s="23">
        <v>107.3</v>
      </c>
      <c r="D19" s="23">
        <v>24.1</v>
      </c>
      <c r="E19" s="23">
        <v>108.4</v>
      </c>
      <c r="F19" s="122">
        <v>108.2</v>
      </c>
      <c r="G19" s="122">
        <v>107.7</v>
      </c>
      <c r="H19" s="22">
        <v>109.6</v>
      </c>
      <c r="I19" s="23">
        <v>111.5</v>
      </c>
      <c r="J19" s="23">
        <v>23</v>
      </c>
      <c r="K19" s="23">
        <v>111.7</v>
      </c>
      <c r="L19" s="23">
        <v>111.4</v>
      </c>
      <c r="M19" s="24">
        <v>110.8</v>
      </c>
      <c r="N19" s="79">
        <v>110.2</v>
      </c>
      <c r="O19" s="23">
        <v>112.7</v>
      </c>
      <c r="P19" s="23">
        <v>24.2</v>
      </c>
      <c r="Q19" s="23">
        <v>110.1</v>
      </c>
      <c r="R19" s="23">
        <v>109.4</v>
      </c>
      <c r="S19" s="24">
        <v>111.1</v>
      </c>
      <c r="T19" s="25">
        <f t="shared" si="0"/>
        <v>1720.2</v>
      </c>
      <c r="V19" s="2"/>
      <c r="W19" s="19"/>
    </row>
    <row r="20" spans="1:32" ht="39.75" customHeight="1" x14ac:dyDescent="0.25">
      <c r="A20" s="91" t="s">
        <v>14</v>
      </c>
      <c r="B20" s="76">
        <v>108.2</v>
      </c>
      <c r="C20" s="23">
        <v>107.1</v>
      </c>
      <c r="D20" s="23">
        <v>23.7</v>
      </c>
      <c r="E20" s="23">
        <v>108.2</v>
      </c>
      <c r="F20" s="122">
        <v>108.2</v>
      </c>
      <c r="G20" s="122">
        <v>107</v>
      </c>
      <c r="H20" s="22">
        <v>109.4</v>
      </c>
      <c r="I20" s="23">
        <v>111.3</v>
      </c>
      <c r="J20" s="23">
        <v>21.9</v>
      </c>
      <c r="K20" s="23">
        <v>111.5</v>
      </c>
      <c r="L20" s="23">
        <v>111.4</v>
      </c>
      <c r="M20" s="24">
        <v>110.6</v>
      </c>
      <c r="N20" s="79">
        <v>110.2</v>
      </c>
      <c r="O20" s="23">
        <v>111.9</v>
      </c>
      <c r="P20" s="23">
        <v>24.3</v>
      </c>
      <c r="Q20" s="23">
        <v>109.8</v>
      </c>
      <c r="R20" s="23">
        <v>109.2</v>
      </c>
      <c r="S20" s="24">
        <v>111.1</v>
      </c>
      <c r="T20" s="25">
        <f t="shared" si="0"/>
        <v>1714.9999999999998</v>
      </c>
      <c r="V20" s="2"/>
      <c r="W20" s="19"/>
    </row>
    <row r="21" spans="1:32" ht="39.950000000000003" customHeight="1" x14ac:dyDescent="0.25">
      <c r="A21" s="92" t="s">
        <v>15</v>
      </c>
      <c r="B21" s="76">
        <v>108.2</v>
      </c>
      <c r="C21" s="23">
        <v>107.1</v>
      </c>
      <c r="D21" s="23">
        <v>23.7</v>
      </c>
      <c r="E21" s="23">
        <v>108.2</v>
      </c>
      <c r="F21" s="122">
        <v>108.2</v>
      </c>
      <c r="G21" s="122">
        <v>107</v>
      </c>
      <c r="H21" s="22">
        <v>109.4</v>
      </c>
      <c r="I21" s="23">
        <v>111.3</v>
      </c>
      <c r="J21" s="23">
        <v>21.9</v>
      </c>
      <c r="K21" s="23">
        <v>111.5</v>
      </c>
      <c r="L21" s="23">
        <v>111.4</v>
      </c>
      <c r="M21" s="24">
        <v>110.6</v>
      </c>
      <c r="N21" s="79">
        <v>110.2</v>
      </c>
      <c r="O21" s="23">
        <v>111.9</v>
      </c>
      <c r="P21" s="23">
        <v>24.3</v>
      </c>
      <c r="Q21" s="23">
        <v>109.8</v>
      </c>
      <c r="R21" s="23">
        <v>109.2</v>
      </c>
      <c r="S21" s="24">
        <v>111.1</v>
      </c>
      <c r="T21" s="25">
        <f t="shared" si="0"/>
        <v>1714.9999999999998</v>
      </c>
      <c r="V21" s="2"/>
      <c r="W21" s="19"/>
    </row>
    <row r="22" spans="1:32" ht="39.950000000000003" customHeight="1" x14ac:dyDescent="0.25">
      <c r="A22" s="91" t="s">
        <v>16</v>
      </c>
      <c r="B22" s="76">
        <v>108.2</v>
      </c>
      <c r="C22" s="23">
        <v>107.1</v>
      </c>
      <c r="D22" s="23">
        <v>23.7</v>
      </c>
      <c r="E22" s="23">
        <v>108.2</v>
      </c>
      <c r="F22" s="122">
        <v>108.2</v>
      </c>
      <c r="G22" s="122">
        <v>107</v>
      </c>
      <c r="H22" s="22">
        <v>109.4</v>
      </c>
      <c r="I22" s="23">
        <v>111.3</v>
      </c>
      <c r="J22" s="23">
        <v>21.9</v>
      </c>
      <c r="K22" s="23">
        <v>111.5</v>
      </c>
      <c r="L22" s="23">
        <v>111.4</v>
      </c>
      <c r="M22" s="24">
        <v>110.6</v>
      </c>
      <c r="N22" s="79">
        <v>110.2</v>
      </c>
      <c r="O22" s="23">
        <v>111.9</v>
      </c>
      <c r="P22" s="23">
        <v>24.3</v>
      </c>
      <c r="Q22" s="23">
        <v>109.8</v>
      </c>
      <c r="R22" s="23">
        <v>109.2</v>
      </c>
      <c r="S22" s="24">
        <v>111.1</v>
      </c>
      <c r="T22" s="25">
        <f t="shared" si="0"/>
        <v>1714.9999999999998</v>
      </c>
      <c r="V22" s="2"/>
      <c r="W22" s="19"/>
    </row>
    <row r="23" spans="1:32" ht="39.950000000000003" customHeight="1" x14ac:dyDescent="0.25">
      <c r="A23" s="92" t="s">
        <v>17</v>
      </c>
      <c r="B23" s="76">
        <v>108.2</v>
      </c>
      <c r="C23" s="23">
        <v>107.1</v>
      </c>
      <c r="D23" s="23">
        <v>23.7</v>
      </c>
      <c r="E23" s="23">
        <v>108.2</v>
      </c>
      <c r="F23" s="122">
        <v>108.2</v>
      </c>
      <c r="G23" s="122">
        <v>107</v>
      </c>
      <c r="H23" s="22">
        <v>109.4</v>
      </c>
      <c r="I23" s="23">
        <v>111.3</v>
      </c>
      <c r="J23" s="23">
        <v>21.9</v>
      </c>
      <c r="K23" s="23">
        <v>111.5</v>
      </c>
      <c r="L23" s="23">
        <v>111.4</v>
      </c>
      <c r="M23" s="24">
        <v>110.6</v>
      </c>
      <c r="N23" s="79">
        <v>110.2</v>
      </c>
      <c r="O23" s="23">
        <v>111.9</v>
      </c>
      <c r="P23" s="23">
        <v>24.3</v>
      </c>
      <c r="Q23" s="23">
        <v>109.8</v>
      </c>
      <c r="R23" s="23">
        <v>109.2</v>
      </c>
      <c r="S23" s="24">
        <v>111.1</v>
      </c>
      <c r="T23" s="25">
        <f t="shared" si="0"/>
        <v>1714.9999999999998</v>
      </c>
      <c r="V23" s="2"/>
      <c r="W23" s="19"/>
    </row>
    <row r="24" spans="1:32" ht="39.950000000000003" customHeight="1" x14ac:dyDescent="0.25">
      <c r="A24" s="91" t="s">
        <v>18</v>
      </c>
      <c r="B24" s="76">
        <v>108.2</v>
      </c>
      <c r="C24" s="23">
        <v>107.1</v>
      </c>
      <c r="D24" s="23">
        <v>23.7</v>
      </c>
      <c r="E24" s="23">
        <v>108.2</v>
      </c>
      <c r="F24" s="122">
        <v>108.2</v>
      </c>
      <c r="G24" s="122">
        <v>107</v>
      </c>
      <c r="H24" s="22">
        <v>109.4</v>
      </c>
      <c r="I24" s="23">
        <v>111.3</v>
      </c>
      <c r="J24" s="23">
        <v>21.9</v>
      </c>
      <c r="K24" s="23">
        <v>111.5</v>
      </c>
      <c r="L24" s="23">
        <v>111.4</v>
      </c>
      <c r="M24" s="24">
        <v>110.6</v>
      </c>
      <c r="N24" s="79">
        <v>110.2</v>
      </c>
      <c r="O24" s="23">
        <v>111.9</v>
      </c>
      <c r="P24" s="23">
        <v>24.3</v>
      </c>
      <c r="Q24" s="23">
        <v>109.8</v>
      </c>
      <c r="R24" s="23">
        <v>109.2</v>
      </c>
      <c r="S24" s="24">
        <v>111.1</v>
      </c>
      <c r="T24" s="25">
        <f t="shared" si="0"/>
        <v>1714.9999999999998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758.60000000000014</v>
      </c>
      <c r="C25" s="27">
        <f t="shared" si="1"/>
        <v>750.1</v>
      </c>
      <c r="D25" s="27">
        <f t="shared" si="1"/>
        <v>166.7</v>
      </c>
      <c r="E25" s="27">
        <f t="shared" si="1"/>
        <v>757.80000000000007</v>
      </c>
      <c r="F25" s="27">
        <f t="shared" si="1"/>
        <v>757.40000000000009</v>
      </c>
      <c r="G25" s="486">
        <f t="shared" si="1"/>
        <v>750.4</v>
      </c>
      <c r="H25" s="26">
        <f t="shared" si="1"/>
        <v>766.19999999999993</v>
      </c>
      <c r="I25" s="27">
        <f t="shared" si="1"/>
        <v>779.49999999999989</v>
      </c>
      <c r="J25" s="27">
        <f t="shared" si="1"/>
        <v>155.50000000000003</v>
      </c>
      <c r="K25" s="27">
        <f t="shared" si="1"/>
        <v>780.9</v>
      </c>
      <c r="L25" s="27">
        <f t="shared" si="1"/>
        <v>779.8</v>
      </c>
      <c r="M25" s="28">
        <f t="shared" si="1"/>
        <v>774.6</v>
      </c>
      <c r="N25" s="81">
        <f>SUM(N18:N24)</f>
        <v>771.40000000000009</v>
      </c>
      <c r="O25" s="27">
        <f t="shared" ref="O25:Q25" si="2">SUM(O18:O24)</f>
        <v>784.9</v>
      </c>
      <c r="P25" s="27">
        <f t="shared" si="2"/>
        <v>169.9</v>
      </c>
      <c r="Q25" s="27">
        <f t="shared" si="2"/>
        <v>769.19999999999993</v>
      </c>
      <c r="R25" s="27">
        <f>SUM(R18:R24)</f>
        <v>764.80000000000007</v>
      </c>
      <c r="S25" s="28">
        <f t="shared" ref="S25" si="3">SUM(S18:S24)</f>
        <v>777.7</v>
      </c>
      <c r="T25" s="25">
        <f t="shared" si="0"/>
        <v>12015.400000000001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149.91141609482221</v>
      </c>
    </row>
    <row r="27" spans="1:32" s="2" customFormat="1" ht="33" customHeight="1" x14ac:dyDescent="0.25">
      <c r="A27" s="94" t="s">
        <v>20</v>
      </c>
      <c r="B27" s="209">
        <v>723</v>
      </c>
      <c r="C27" s="34">
        <v>715</v>
      </c>
      <c r="D27" s="34">
        <v>159</v>
      </c>
      <c r="E27" s="34">
        <v>722</v>
      </c>
      <c r="F27" s="34">
        <v>722</v>
      </c>
      <c r="G27" s="488">
        <v>715</v>
      </c>
      <c r="H27" s="33">
        <v>730</v>
      </c>
      <c r="I27" s="34">
        <v>743</v>
      </c>
      <c r="J27" s="34">
        <v>148</v>
      </c>
      <c r="K27" s="34">
        <v>744</v>
      </c>
      <c r="L27" s="34">
        <v>743</v>
      </c>
      <c r="M27" s="35">
        <v>738</v>
      </c>
      <c r="N27" s="83">
        <v>735</v>
      </c>
      <c r="O27" s="34">
        <v>748</v>
      </c>
      <c r="P27" s="34">
        <v>162</v>
      </c>
      <c r="Q27" s="34">
        <v>733</v>
      </c>
      <c r="R27" s="34">
        <v>729</v>
      </c>
      <c r="S27" s="35">
        <v>741</v>
      </c>
      <c r="T27" s="36">
        <f>SUM(B27:S27)</f>
        <v>11450</v>
      </c>
      <c r="U27" s="2">
        <f>((T25*1000)/T27)/7</f>
        <v>149.91141609482224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108.20878000000002</v>
      </c>
      <c r="C28" s="84">
        <f t="shared" si="4"/>
        <v>107.12990000000002</v>
      </c>
      <c r="D28" s="84">
        <f t="shared" si="4"/>
        <v>23.727740000000004</v>
      </c>
      <c r="E28" s="84">
        <f t="shared" si="4"/>
        <v>108.15892000000001</v>
      </c>
      <c r="F28" s="84">
        <f t="shared" si="4"/>
        <v>108.23891999999998</v>
      </c>
      <c r="G28" s="489">
        <f t="shared" si="4"/>
        <v>106.96989999999998</v>
      </c>
      <c r="H28" s="37">
        <f t="shared" si="4"/>
        <v>109.3578</v>
      </c>
      <c r="I28" s="84">
        <f t="shared" si="4"/>
        <v>111.32598</v>
      </c>
      <c r="J28" s="84">
        <f t="shared" si="4"/>
        <v>21.859280000000002</v>
      </c>
      <c r="K28" s="84">
        <f t="shared" si="4"/>
        <v>111.45583999999999</v>
      </c>
      <c r="L28" s="84">
        <f t="shared" si="4"/>
        <v>111.36598000000001</v>
      </c>
      <c r="M28" s="231">
        <f t="shared" si="4"/>
        <v>110.55668000000003</v>
      </c>
      <c r="N28" s="84">
        <f t="shared" si="4"/>
        <v>110.16709999999998</v>
      </c>
      <c r="O28" s="84">
        <f t="shared" si="4"/>
        <v>111.89527999999999</v>
      </c>
      <c r="P28" s="84">
        <f t="shared" si="4"/>
        <v>24.317320000000002</v>
      </c>
      <c r="Q28" s="84">
        <f t="shared" si="4"/>
        <v>109.78737999999998</v>
      </c>
      <c r="R28" s="84">
        <f t="shared" si="4"/>
        <v>109.22794000000002</v>
      </c>
      <c r="S28" s="231">
        <f t="shared" si="4"/>
        <v>111.06626000000001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758.64390000000003</v>
      </c>
      <c r="C29" s="42">
        <f t="shared" si="5"/>
        <v>750.24950000000001</v>
      </c>
      <c r="D29" s="42">
        <f t="shared" si="5"/>
        <v>166.83870000000002</v>
      </c>
      <c r="E29" s="42">
        <f>((E27*E26)*7)/1000</f>
        <v>757.59460000000001</v>
      </c>
      <c r="F29" s="42">
        <f>((F27*F26)*7)/1000</f>
        <v>757.59460000000001</v>
      </c>
      <c r="G29" s="490">
        <f>((G27*G26)*7)/1000</f>
        <v>750.24950000000001</v>
      </c>
      <c r="H29" s="41">
        <f t="shared" ref="H29" si="6">((H27*H26)*7)/1000</f>
        <v>765.98900000000003</v>
      </c>
      <c r="I29" s="42">
        <f>((I27*I26)*7)/1000</f>
        <v>779.62990000000002</v>
      </c>
      <c r="J29" s="42">
        <f t="shared" ref="J29:M29" si="7">((J27*J26)*7)/1000</f>
        <v>155.29640000000001</v>
      </c>
      <c r="K29" s="42">
        <f t="shared" si="7"/>
        <v>780.67920000000004</v>
      </c>
      <c r="L29" s="42">
        <f t="shared" si="7"/>
        <v>779.62990000000002</v>
      </c>
      <c r="M29" s="87">
        <f t="shared" si="7"/>
        <v>774.38340000000005</v>
      </c>
      <c r="N29" s="85">
        <f>((N27*N26)*7)/1000</f>
        <v>771.2355</v>
      </c>
      <c r="O29" s="42">
        <f>((O27*O26)*7)/1000</f>
        <v>784.87639999999999</v>
      </c>
      <c r="P29" s="42">
        <f t="shared" ref="P29:S29" si="8">((P27*P26)*7)/1000</f>
        <v>169.98660000000001</v>
      </c>
      <c r="Q29" s="42">
        <f t="shared" si="8"/>
        <v>769.13689999999997</v>
      </c>
      <c r="R29" s="43">
        <f t="shared" si="8"/>
        <v>764.93970000000002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149.89132582493585</v>
      </c>
      <c r="C30" s="47">
        <f t="shared" si="9"/>
        <v>149.87012987012989</v>
      </c>
      <c r="D30" s="47">
        <f t="shared" si="9"/>
        <v>149.77538185085353</v>
      </c>
      <c r="E30" s="47">
        <f>+(E25/E27)/7*1000</f>
        <v>149.94064107637513</v>
      </c>
      <c r="F30" s="47">
        <f t="shared" ref="F30:H30" si="10">+(F25/F27)/7*1000</f>
        <v>149.86149584487538</v>
      </c>
      <c r="G30" s="491">
        <f t="shared" si="10"/>
        <v>149.93006993006992</v>
      </c>
      <c r="H30" s="46">
        <f t="shared" si="10"/>
        <v>149.9412915851272</v>
      </c>
      <c r="I30" s="47">
        <f>+(I25/I27)/7*1000</f>
        <v>149.87502403383962</v>
      </c>
      <c r="J30" s="47">
        <f t="shared" ref="J30:M30" si="11">+(J25/J27)/7*1000</f>
        <v>150.09652509652514</v>
      </c>
      <c r="K30" s="47">
        <f t="shared" si="11"/>
        <v>149.94239631336407</v>
      </c>
      <c r="L30" s="47">
        <f t="shared" si="11"/>
        <v>149.93270524899054</v>
      </c>
      <c r="M30" s="48">
        <f t="shared" si="11"/>
        <v>149.94192799070845</v>
      </c>
      <c r="N30" s="86">
        <f>+(N25/N27)/7*1000</f>
        <v>149.93197278911569</v>
      </c>
      <c r="O30" s="47">
        <f t="shared" ref="O30:S30" si="12">+(O25/O27)/7*1000</f>
        <v>149.90450725744844</v>
      </c>
      <c r="P30" s="47">
        <f t="shared" si="12"/>
        <v>149.82363315696648</v>
      </c>
      <c r="Q30" s="47">
        <f t="shared" si="12"/>
        <v>149.91229779770023</v>
      </c>
      <c r="R30" s="47">
        <f t="shared" si="12"/>
        <v>149.87262394669804</v>
      </c>
      <c r="S30" s="48">
        <f t="shared" si="12"/>
        <v>149.93252361673416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86.6</v>
      </c>
      <c r="C39" s="79">
        <v>88.2</v>
      </c>
      <c r="D39" s="79">
        <v>12.7</v>
      </c>
      <c r="E39" s="79">
        <v>83.3</v>
      </c>
      <c r="F39" s="79">
        <v>82.3</v>
      </c>
      <c r="G39" s="79">
        <v>81.2</v>
      </c>
      <c r="H39" s="79"/>
      <c r="I39" s="101">
        <f t="shared" ref="I39:I46" si="13">SUM(B39:H39)</f>
        <v>434.3</v>
      </c>
      <c r="J39" s="138"/>
      <c r="K39" s="91" t="s">
        <v>12</v>
      </c>
      <c r="L39" s="79">
        <v>6.5</v>
      </c>
      <c r="M39" s="79">
        <v>6.1</v>
      </c>
      <c r="N39" s="79">
        <v>1.6</v>
      </c>
      <c r="O39" s="79">
        <v>6.2</v>
      </c>
      <c r="P39" s="79">
        <v>6</v>
      </c>
      <c r="Q39" s="79">
        <v>6.1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86.6</v>
      </c>
      <c r="C40" s="79">
        <v>88.2</v>
      </c>
      <c r="D40" s="79">
        <v>12.7</v>
      </c>
      <c r="E40" s="79">
        <v>83.3</v>
      </c>
      <c r="F40" s="79">
        <v>82.3</v>
      </c>
      <c r="G40" s="79">
        <v>81.2</v>
      </c>
      <c r="H40" s="79"/>
      <c r="I40" s="101">
        <f t="shared" si="13"/>
        <v>434.3</v>
      </c>
      <c r="J40" s="2"/>
      <c r="K40" s="92" t="s">
        <v>13</v>
      </c>
      <c r="L40" s="79">
        <v>6.5</v>
      </c>
      <c r="M40" s="79">
        <v>6.1</v>
      </c>
      <c r="N40" s="79">
        <v>1.6</v>
      </c>
      <c r="O40" s="79">
        <v>6.2</v>
      </c>
      <c r="P40" s="79">
        <v>6</v>
      </c>
      <c r="Q40" s="79">
        <v>6.1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6.3</v>
      </c>
      <c r="N41" s="79">
        <v>1.4</v>
      </c>
      <c r="O41" s="79">
        <v>6.1</v>
      </c>
      <c r="P41" s="79">
        <v>5.9</v>
      </c>
      <c r="Q41" s="79">
        <v>6</v>
      </c>
      <c r="R41" s="101">
        <f t="shared" si="14"/>
        <v>32.200000000000003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6.3</v>
      </c>
      <c r="N42" s="79">
        <v>1.4</v>
      </c>
      <c r="O42" s="79">
        <v>6.2</v>
      </c>
      <c r="P42" s="79">
        <v>6</v>
      </c>
      <c r="Q42" s="79">
        <v>6.1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6.3</v>
      </c>
      <c r="N43" s="79">
        <v>1.4</v>
      </c>
      <c r="O43" s="79">
        <v>6.2</v>
      </c>
      <c r="P43" s="79">
        <v>6</v>
      </c>
      <c r="Q43" s="79">
        <v>6.1</v>
      </c>
      <c r="R43" s="101">
        <f t="shared" si="14"/>
        <v>32.5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1.4</v>
      </c>
      <c r="O44" s="79">
        <v>6.2</v>
      </c>
      <c r="P44" s="79">
        <v>6</v>
      </c>
      <c r="Q44" s="79">
        <v>6.1</v>
      </c>
      <c r="R44" s="101">
        <f t="shared" si="14"/>
        <v>32.5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1.4</v>
      </c>
      <c r="O45" s="79">
        <v>6.2</v>
      </c>
      <c r="P45" s="79">
        <v>6</v>
      </c>
      <c r="Q45" s="79">
        <v>6.1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173.2</v>
      </c>
      <c r="C46" s="27">
        <f t="shared" si="15"/>
        <v>176.4</v>
      </c>
      <c r="D46" s="27">
        <f t="shared" si="15"/>
        <v>25.4</v>
      </c>
      <c r="E46" s="27">
        <f t="shared" si="15"/>
        <v>166.6</v>
      </c>
      <c r="F46" s="27">
        <f t="shared" si="15"/>
        <v>164.6</v>
      </c>
      <c r="G46" s="27">
        <f t="shared" si="15"/>
        <v>162.4</v>
      </c>
      <c r="H46" s="27">
        <f t="shared" si="15"/>
        <v>0</v>
      </c>
      <c r="I46" s="101">
        <f t="shared" si="13"/>
        <v>868.6</v>
      </c>
      <c r="K46" s="77" t="s">
        <v>10</v>
      </c>
      <c r="L46" s="81">
        <f t="shared" ref="L46:Q46" si="16">SUM(L39:L45)</f>
        <v>45.6</v>
      </c>
      <c r="M46" s="27">
        <f t="shared" si="16"/>
        <v>43.699999999999996</v>
      </c>
      <c r="N46" s="27">
        <f t="shared" si="16"/>
        <v>10.200000000000001</v>
      </c>
      <c r="O46" s="27">
        <f t="shared" si="16"/>
        <v>43.300000000000004</v>
      </c>
      <c r="P46" s="27">
        <f t="shared" si="16"/>
        <v>41.9</v>
      </c>
      <c r="Q46" s="27">
        <f t="shared" si="16"/>
        <v>42.6</v>
      </c>
      <c r="R46" s="101">
        <f t="shared" si="14"/>
        <v>227.3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154.4</v>
      </c>
      <c r="D47" s="30">
        <v>154.4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43.085317460317462</v>
      </c>
      <c r="K47" s="110" t="s">
        <v>19</v>
      </c>
      <c r="L47" s="82">
        <v>148</v>
      </c>
      <c r="M47" s="30">
        <v>145</v>
      </c>
      <c r="N47" s="30">
        <v>146</v>
      </c>
      <c r="O47" s="30">
        <v>144</v>
      </c>
      <c r="P47" s="30">
        <v>142.5</v>
      </c>
      <c r="Q47" s="30">
        <v>141.5</v>
      </c>
      <c r="R47" s="102">
        <f>+((R46/R48)/7)*1000</f>
        <v>144.31746031746033</v>
      </c>
      <c r="S47" s="63"/>
      <c r="T47" s="63"/>
    </row>
    <row r="48" spans="1:30" ht="33.75" customHeight="1" x14ac:dyDescent="0.25">
      <c r="A48" s="94" t="s">
        <v>20</v>
      </c>
      <c r="B48" s="83">
        <v>568</v>
      </c>
      <c r="C48" s="83">
        <v>571</v>
      </c>
      <c r="D48" s="83">
        <v>82</v>
      </c>
      <c r="E48" s="83">
        <v>560</v>
      </c>
      <c r="F48" s="83">
        <v>553</v>
      </c>
      <c r="G48" s="83">
        <v>546</v>
      </c>
      <c r="H48" s="34"/>
      <c r="I48" s="103">
        <f>SUM(B48:H48)</f>
        <v>2880</v>
      </c>
      <c r="J48" s="64"/>
      <c r="K48" s="94" t="s">
        <v>20</v>
      </c>
      <c r="L48" s="106">
        <v>44</v>
      </c>
      <c r="M48" s="65">
        <v>43</v>
      </c>
      <c r="N48" s="65">
        <v>10</v>
      </c>
      <c r="O48" s="65">
        <v>43</v>
      </c>
      <c r="P48" s="65">
        <v>42</v>
      </c>
      <c r="Q48" s="65">
        <v>43</v>
      </c>
      <c r="R48" s="112">
        <f>SUM(L48:Q48)</f>
        <v>225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86.563200000000009</v>
      </c>
      <c r="C49" s="38">
        <f t="shared" si="17"/>
        <v>88.162400000000005</v>
      </c>
      <c r="D49" s="38">
        <f t="shared" si="17"/>
        <v>12.6608</v>
      </c>
      <c r="E49" s="38">
        <f t="shared" si="17"/>
        <v>83.328000000000003</v>
      </c>
      <c r="F49" s="38">
        <f t="shared" si="17"/>
        <v>82.2864</v>
      </c>
      <c r="G49" s="38">
        <f t="shared" si="17"/>
        <v>81.244799999999984</v>
      </c>
      <c r="H49" s="38">
        <f t="shared" si="17"/>
        <v>0</v>
      </c>
      <c r="I49" s="104">
        <f>((I46*1000)/I48)/7</f>
        <v>43.085317460317462</v>
      </c>
      <c r="K49" s="95" t="s">
        <v>21</v>
      </c>
      <c r="L49" s="84">
        <f t="shared" ref="L49:Q49" si="18">((L48*L47)*7/1000-L39-L40)/5</f>
        <v>6.5168000000000008</v>
      </c>
      <c r="M49" s="38">
        <f t="shared" si="18"/>
        <v>6.2889999999999997</v>
      </c>
      <c r="N49" s="38">
        <f t="shared" si="18"/>
        <v>1.4040000000000004</v>
      </c>
      <c r="O49" s="38">
        <f t="shared" si="18"/>
        <v>6.1887999999999996</v>
      </c>
      <c r="P49" s="38">
        <f t="shared" si="18"/>
        <v>5.979000000000001</v>
      </c>
      <c r="Q49" s="38">
        <f t="shared" si="18"/>
        <v>6.0783000000000005</v>
      </c>
      <c r="R49" s="113">
        <f>((R46*1000)/R48)/7</f>
        <v>144.3174603174603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605.94240000000002</v>
      </c>
      <c r="C50" s="42">
        <f t="shared" si="19"/>
        <v>617.13679999999999</v>
      </c>
      <c r="D50" s="42">
        <f t="shared" si="19"/>
        <v>88.625600000000006</v>
      </c>
      <c r="E50" s="42">
        <f t="shared" si="19"/>
        <v>583.29600000000005</v>
      </c>
      <c r="F50" s="42">
        <f t="shared" si="19"/>
        <v>576.00480000000005</v>
      </c>
      <c r="G50" s="42">
        <f t="shared" si="19"/>
        <v>568.71359999999993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45.584000000000003</v>
      </c>
      <c r="M50" s="42">
        <f t="shared" si="20"/>
        <v>43.645000000000003</v>
      </c>
      <c r="N50" s="42">
        <f t="shared" si="20"/>
        <v>10.220000000000001</v>
      </c>
      <c r="O50" s="42">
        <f t="shared" si="20"/>
        <v>43.344000000000001</v>
      </c>
      <c r="P50" s="42">
        <f t="shared" si="20"/>
        <v>41.895000000000003</v>
      </c>
      <c r="Q50" s="42">
        <f t="shared" si="20"/>
        <v>42.591500000000003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43.561368209255534</v>
      </c>
      <c r="C51" s="47">
        <f t="shared" si="21"/>
        <v>44.133099824868644</v>
      </c>
      <c r="D51" s="47">
        <f t="shared" si="21"/>
        <v>44.250871080139369</v>
      </c>
      <c r="E51" s="47">
        <f t="shared" si="21"/>
        <v>42.499999999999993</v>
      </c>
      <c r="F51" s="47">
        <f t="shared" si="21"/>
        <v>42.521312322397307</v>
      </c>
      <c r="G51" s="47">
        <f t="shared" si="21"/>
        <v>42.490842490842489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148.05194805194805</v>
      </c>
      <c r="M51" s="47">
        <f t="shared" si="22"/>
        <v>145.18272425249168</v>
      </c>
      <c r="N51" s="47">
        <f t="shared" si="22"/>
        <v>145.71428571428572</v>
      </c>
      <c r="O51" s="47">
        <f t="shared" si="22"/>
        <v>143.85382059800668</v>
      </c>
      <c r="P51" s="47">
        <f t="shared" si="22"/>
        <v>142.51700680272108</v>
      </c>
      <c r="Q51" s="47">
        <f t="shared" si="22"/>
        <v>141.5282392026578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8.1999999999999993</v>
      </c>
      <c r="D58" s="79">
        <v>2</v>
      </c>
      <c r="E58" s="79">
        <v>8.4</v>
      </c>
      <c r="F58" s="79">
        <v>8.5</v>
      </c>
      <c r="G58" s="221">
        <v>8.3000000000000007</v>
      </c>
      <c r="H58" s="22">
        <v>8.6</v>
      </c>
      <c r="I58" s="79">
        <v>8.3000000000000007</v>
      </c>
      <c r="J58" s="79">
        <v>1.8</v>
      </c>
      <c r="K58" s="79">
        <v>8.4</v>
      </c>
      <c r="L58" s="79">
        <v>8.4</v>
      </c>
      <c r="M58" s="221">
        <v>8.3000000000000007</v>
      </c>
      <c r="N58" s="22">
        <v>8.4</v>
      </c>
      <c r="O58" s="79">
        <v>8.6</v>
      </c>
      <c r="P58" s="79">
        <v>1.4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131.10000000000002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8.1999999999999993</v>
      </c>
      <c r="D59" s="79">
        <v>2</v>
      </c>
      <c r="E59" s="79">
        <v>8.4</v>
      </c>
      <c r="F59" s="79">
        <v>8.5</v>
      </c>
      <c r="G59" s="221">
        <v>8.3000000000000007</v>
      </c>
      <c r="H59" s="22">
        <v>8.6</v>
      </c>
      <c r="I59" s="79">
        <v>8.3000000000000007</v>
      </c>
      <c r="J59" s="79">
        <v>1.8</v>
      </c>
      <c r="K59" s="79">
        <v>8.4</v>
      </c>
      <c r="L59" s="79">
        <v>8.4</v>
      </c>
      <c r="M59" s="221">
        <v>8.3000000000000007</v>
      </c>
      <c r="N59" s="22">
        <v>8.4</v>
      </c>
      <c r="O59" s="79">
        <v>8.6</v>
      </c>
      <c r="P59" s="79">
        <v>1.4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131.10000000000002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</v>
      </c>
      <c r="C60" s="79">
        <v>8.4</v>
      </c>
      <c r="D60" s="79">
        <v>1.7</v>
      </c>
      <c r="E60" s="79">
        <v>8.5</v>
      </c>
      <c r="F60" s="79">
        <v>8.5</v>
      </c>
      <c r="G60" s="221">
        <v>8.4</v>
      </c>
      <c r="H60" s="22">
        <v>8.6999999999999993</v>
      </c>
      <c r="I60" s="79">
        <v>8.6</v>
      </c>
      <c r="J60" s="79">
        <v>1.7</v>
      </c>
      <c r="K60" s="79">
        <v>8.5</v>
      </c>
      <c r="L60" s="79">
        <v>8.5</v>
      </c>
      <c r="M60" s="221">
        <v>8.4</v>
      </c>
      <c r="N60" s="22">
        <v>8.4</v>
      </c>
      <c r="O60" s="79">
        <v>8.6999999999999993</v>
      </c>
      <c r="P60" s="79">
        <v>1.5</v>
      </c>
      <c r="Q60" s="79">
        <v>8.3000000000000007</v>
      </c>
      <c r="R60" s="79">
        <v>8.4</v>
      </c>
      <c r="S60" s="221">
        <v>8.4</v>
      </c>
      <c r="T60" s="101">
        <f t="shared" si="23"/>
        <v>132.20000000000002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</v>
      </c>
      <c r="C61" s="79">
        <v>8.4</v>
      </c>
      <c r="D61" s="79">
        <v>1.7</v>
      </c>
      <c r="E61" s="79">
        <v>8.5</v>
      </c>
      <c r="F61" s="79">
        <v>8.5</v>
      </c>
      <c r="G61" s="221">
        <v>8.4</v>
      </c>
      <c r="H61" s="22">
        <v>8.6999999999999993</v>
      </c>
      <c r="I61" s="79">
        <v>8.6</v>
      </c>
      <c r="J61" s="79">
        <v>1.7</v>
      </c>
      <c r="K61" s="79">
        <v>8.5</v>
      </c>
      <c r="L61" s="79">
        <v>8.5</v>
      </c>
      <c r="M61" s="221">
        <v>8.4</v>
      </c>
      <c r="N61" s="22">
        <v>8.4</v>
      </c>
      <c r="O61" s="79">
        <v>8.6999999999999993</v>
      </c>
      <c r="P61" s="79">
        <v>1.5</v>
      </c>
      <c r="Q61" s="79">
        <v>8.4</v>
      </c>
      <c r="R61" s="79">
        <v>8.4</v>
      </c>
      <c r="S61" s="221">
        <v>8.4</v>
      </c>
      <c r="T61" s="101">
        <f t="shared" si="23"/>
        <v>132.30000000000001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8.4</v>
      </c>
      <c r="D62" s="79">
        <v>1.7</v>
      </c>
      <c r="E62" s="79">
        <v>8.5</v>
      </c>
      <c r="F62" s="79">
        <v>8.5</v>
      </c>
      <c r="G62" s="221">
        <v>8.4</v>
      </c>
      <c r="H62" s="22">
        <v>8.6999999999999993</v>
      </c>
      <c r="I62" s="79">
        <v>8.6</v>
      </c>
      <c r="J62" s="79">
        <v>1.8</v>
      </c>
      <c r="K62" s="79">
        <v>8.5</v>
      </c>
      <c r="L62" s="79">
        <v>8.5</v>
      </c>
      <c r="M62" s="221">
        <v>8.4</v>
      </c>
      <c r="N62" s="22">
        <v>8.4</v>
      </c>
      <c r="O62" s="79">
        <v>8.6999999999999993</v>
      </c>
      <c r="P62" s="79">
        <v>1.5</v>
      </c>
      <c r="Q62" s="79">
        <v>8.4</v>
      </c>
      <c r="R62" s="79">
        <v>8.4</v>
      </c>
      <c r="S62" s="221">
        <v>8.4</v>
      </c>
      <c r="T62" s="101">
        <f t="shared" si="23"/>
        <v>132.5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8.4</v>
      </c>
      <c r="D63" s="79">
        <v>1.7</v>
      </c>
      <c r="E63" s="79">
        <v>8.6</v>
      </c>
      <c r="F63" s="79">
        <v>8.6</v>
      </c>
      <c r="G63" s="221">
        <v>8.4</v>
      </c>
      <c r="H63" s="22">
        <v>8.8000000000000007</v>
      </c>
      <c r="I63" s="79">
        <v>8.6</v>
      </c>
      <c r="J63" s="79">
        <v>1.8</v>
      </c>
      <c r="K63" s="79">
        <v>8.6</v>
      </c>
      <c r="L63" s="79">
        <v>8.5</v>
      </c>
      <c r="M63" s="221">
        <v>8.5</v>
      </c>
      <c r="N63" s="22">
        <v>8.4</v>
      </c>
      <c r="O63" s="79">
        <v>8.8000000000000007</v>
      </c>
      <c r="P63" s="79">
        <v>1.5</v>
      </c>
      <c r="Q63" s="79">
        <v>8.4</v>
      </c>
      <c r="R63" s="79">
        <v>8.4</v>
      </c>
      <c r="S63" s="221">
        <v>8.5</v>
      </c>
      <c r="T63" s="101">
        <f t="shared" si="23"/>
        <v>133.20000000000002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8.4</v>
      </c>
      <c r="D64" s="79">
        <v>1.7</v>
      </c>
      <c r="E64" s="79">
        <v>8.6</v>
      </c>
      <c r="F64" s="79">
        <v>8.6</v>
      </c>
      <c r="G64" s="221">
        <v>8.5</v>
      </c>
      <c r="H64" s="22">
        <v>8.8000000000000007</v>
      </c>
      <c r="I64" s="79">
        <v>8.6999999999999993</v>
      </c>
      <c r="J64" s="79">
        <v>1.8</v>
      </c>
      <c r="K64" s="79">
        <v>8.6</v>
      </c>
      <c r="L64" s="79">
        <v>8.5</v>
      </c>
      <c r="M64" s="221">
        <v>8.5</v>
      </c>
      <c r="N64" s="22">
        <v>8.4</v>
      </c>
      <c r="O64" s="79">
        <v>8.8000000000000007</v>
      </c>
      <c r="P64" s="79">
        <v>1.5</v>
      </c>
      <c r="Q64" s="79">
        <v>8.4</v>
      </c>
      <c r="R64" s="79">
        <v>8.5</v>
      </c>
      <c r="S64" s="221">
        <v>8.5</v>
      </c>
      <c r="T64" s="101">
        <f t="shared" si="23"/>
        <v>133.5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60.300000000000011</v>
      </c>
      <c r="C65" s="27">
        <f t="shared" ref="C65:S65" si="24">SUM(C58:C64)</f>
        <v>58.399999999999991</v>
      </c>
      <c r="D65" s="27">
        <f t="shared" si="24"/>
        <v>12.499999999999998</v>
      </c>
      <c r="E65" s="27">
        <f t="shared" si="24"/>
        <v>59.5</v>
      </c>
      <c r="F65" s="27">
        <f t="shared" si="24"/>
        <v>59.7</v>
      </c>
      <c r="G65" s="28">
        <f t="shared" si="24"/>
        <v>58.699999999999996</v>
      </c>
      <c r="H65" s="26">
        <f t="shared" si="24"/>
        <v>60.899999999999991</v>
      </c>
      <c r="I65" s="27">
        <f t="shared" si="24"/>
        <v>59.7</v>
      </c>
      <c r="J65" s="27">
        <f t="shared" si="24"/>
        <v>12.400000000000002</v>
      </c>
      <c r="K65" s="27">
        <f t="shared" si="24"/>
        <v>59.5</v>
      </c>
      <c r="L65" s="27">
        <f t="shared" si="24"/>
        <v>59.3</v>
      </c>
      <c r="M65" s="28">
        <f t="shared" si="24"/>
        <v>58.8</v>
      </c>
      <c r="N65" s="26">
        <f t="shared" si="24"/>
        <v>58.8</v>
      </c>
      <c r="O65" s="27">
        <f t="shared" si="24"/>
        <v>60.899999999999991</v>
      </c>
      <c r="P65" s="27">
        <f t="shared" si="24"/>
        <v>10.3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58.8</v>
      </c>
      <c r="T65" s="101">
        <f t="shared" si="23"/>
        <v>925.89999999999975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148.5</v>
      </c>
      <c r="C66" s="30">
        <v>149</v>
      </c>
      <c r="D66" s="30">
        <v>148</v>
      </c>
      <c r="E66" s="30">
        <v>146.5</v>
      </c>
      <c r="F66" s="30">
        <v>147</v>
      </c>
      <c r="G66" s="31">
        <v>144.5</v>
      </c>
      <c r="H66" s="29">
        <v>147.5</v>
      </c>
      <c r="I66" s="30">
        <v>147</v>
      </c>
      <c r="J66" s="30">
        <v>147.5</v>
      </c>
      <c r="K66" s="30">
        <v>144</v>
      </c>
      <c r="L66" s="30">
        <v>143.5</v>
      </c>
      <c r="M66" s="31">
        <v>142.5</v>
      </c>
      <c r="N66" s="29">
        <v>147.5</v>
      </c>
      <c r="O66" s="30">
        <v>147.5</v>
      </c>
      <c r="P66" s="30">
        <v>147</v>
      </c>
      <c r="Q66" s="30">
        <v>144.5</v>
      </c>
      <c r="R66" s="30">
        <v>144.5</v>
      </c>
      <c r="S66" s="31">
        <v>142.5</v>
      </c>
      <c r="T66" s="102">
        <f>+((T65/T67)/7)*1000</f>
        <v>145.83398960466212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12</v>
      </c>
      <c r="E67" s="65">
        <v>58</v>
      </c>
      <c r="F67" s="65">
        <v>58</v>
      </c>
      <c r="G67" s="223">
        <v>58</v>
      </c>
      <c r="H67" s="222">
        <v>59</v>
      </c>
      <c r="I67" s="65">
        <v>58</v>
      </c>
      <c r="J67" s="65">
        <v>12</v>
      </c>
      <c r="K67" s="65">
        <v>59</v>
      </c>
      <c r="L67" s="65">
        <v>59</v>
      </c>
      <c r="M67" s="223">
        <v>59</v>
      </c>
      <c r="N67" s="222">
        <v>57</v>
      </c>
      <c r="O67" s="65">
        <v>59</v>
      </c>
      <c r="P67" s="65">
        <v>10</v>
      </c>
      <c r="Q67" s="65">
        <v>58</v>
      </c>
      <c r="R67" s="65">
        <v>58</v>
      </c>
      <c r="S67" s="223">
        <v>59</v>
      </c>
      <c r="T67" s="112">
        <f>SUM(B67:S67)</f>
        <v>907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8.658199999999999</v>
      </c>
      <c r="C68" s="38">
        <f t="shared" si="25"/>
        <v>8.4015999999999984</v>
      </c>
      <c r="D68" s="38">
        <f t="shared" si="25"/>
        <v>1.6864000000000001</v>
      </c>
      <c r="E68" s="38">
        <f t="shared" si="25"/>
        <v>8.5358000000000001</v>
      </c>
      <c r="F68" s="38">
        <f t="shared" si="25"/>
        <v>8.5364000000000004</v>
      </c>
      <c r="G68" s="39">
        <f t="shared" si="25"/>
        <v>8.4134000000000011</v>
      </c>
      <c r="H68" s="37">
        <f t="shared" si="25"/>
        <v>8.7434999999999992</v>
      </c>
      <c r="I68" s="38">
        <f t="shared" si="25"/>
        <v>8.6164000000000023</v>
      </c>
      <c r="J68" s="38">
        <f t="shared" si="25"/>
        <v>1.7579999999999998</v>
      </c>
      <c r="K68" s="38">
        <f t="shared" si="25"/>
        <v>8.5344000000000015</v>
      </c>
      <c r="L68" s="38">
        <f t="shared" si="25"/>
        <v>8.4931000000000019</v>
      </c>
      <c r="M68" s="39">
        <f t="shared" si="25"/>
        <v>8.4504999999999999</v>
      </c>
      <c r="N68" s="37">
        <f t="shared" si="25"/>
        <v>8.4105000000000008</v>
      </c>
      <c r="O68" s="38">
        <f t="shared" si="25"/>
        <v>8.7434999999999992</v>
      </c>
      <c r="P68" s="38">
        <f t="shared" si="25"/>
        <v>1.4979999999999998</v>
      </c>
      <c r="Q68" s="38">
        <f t="shared" si="25"/>
        <v>8.3734000000000002</v>
      </c>
      <c r="R68" s="38">
        <f t="shared" si="25"/>
        <v>8.4134000000000011</v>
      </c>
      <c r="S68" s="39">
        <f t="shared" si="25"/>
        <v>8.4504999999999999</v>
      </c>
      <c r="T68" s="116">
        <f>((T65*1000)/T67)/7</f>
        <v>145.83398960466212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60.290999999999997</v>
      </c>
      <c r="C69" s="42">
        <f>((C67*C66)*7)/1000</f>
        <v>58.408000000000001</v>
      </c>
      <c r="D69" s="42">
        <f>((D67*D66)*7)/1000</f>
        <v>12.432</v>
      </c>
      <c r="E69" s="42">
        <f t="shared" ref="E69:R69" si="26">((E67*E66)*7)/1000</f>
        <v>59.478999999999999</v>
      </c>
      <c r="F69" s="42">
        <f t="shared" si="26"/>
        <v>59.682000000000002</v>
      </c>
      <c r="G69" s="87">
        <f t="shared" si="26"/>
        <v>58.667000000000002</v>
      </c>
      <c r="H69" s="41">
        <f t="shared" si="26"/>
        <v>60.917499999999997</v>
      </c>
      <c r="I69" s="42">
        <f t="shared" si="26"/>
        <v>59.682000000000002</v>
      </c>
      <c r="J69" s="42">
        <f t="shared" si="26"/>
        <v>12.39</v>
      </c>
      <c r="K69" s="42">
        <f t="shared" si="26"/>
        <v>59.472000000000001</v>
      </c>
      <c r="L69" s="42">
        <f t="shared" si="26"/>
        <v>59.265500000000003</v>
      </c>
      <c r="M69" s="87">
        <f t="shared" si="26"/>
        <v>58.852499999999999</v>
      </c>
      <c r="N69" s="41">
        <f t="shared" si="26"/>
        <v>58.852499999999999</v>
      </c>
      <c r="O69" s="42">
        <f t="shared" si="26"/>
        <v>60.917499999999997</v>
      </c>
      <c r="P69" s="42">
        <f t="shared" si="26"/>
        <v>10.29</v>
      </c>
      <c r="Q69" s="42">
        <f t="shared" si="26"/>
        <v>58.667000000000002</v>
      </c>
      <c r="R69" s="42">
        <f t="shared" si="26"/>
        <v>58.667000000000002</v>
      </c>
      <c r="S69" s="87">
        <f>((S67*S66)*7)/1000</f>
        <v>58.852499999999999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148.52216748768473</v>
      </c>
      <c r="C70" s="47">
        <f>+(C65/C67)/7*1000</f>
        <v>148.97959183673467</v>
      </c>
      <c r="D70" s="47">
        <f>+(D65/D67)/7*1000</f>
        <v>148.80952380952377</v>
      </c>
      <c r="E70" s="47">
        <f t="shared" ref="E70:R70" si="27">+(E65/E67)/7*1000</f>
        <v>146.55172413793105</v>
      </c>
      <c r="F70" s="47">
        <f t="shared" si="27"/>
        <v>147.04433497536945</v>
      </c>
      <c r="G70" s="48">
        <f t="shared" si="27"/>
        <v>144.58128078817731</v>
      </c>
      <c r="H70" s="46">
        <f t="shared" si="27"/>
        <v>147.45762711864404</v>
      </c>
      <c r="I70" s="47">
        <f t="shared" si="27"/>
        <v>147.04433497536945</v>
      </c>
      <c r="J70" s="47">
        <f t="shared" si="27"/>
        <v>147.61904761904762</v>
      </c>
      <c r="K70" s="47">
        <f t="shared" si="27"/>
        <v>144.06779661016949</v>
      </c>
      <c r="L70" s="47">
        <f t="shared" si="27"/>
        <v>143.58353510895884</v>
      </c>
      <c r="M70" s="48">
        <f t="shared" si="27"/>
        <v>142.37288135593221</v>
      </c>
      <c r="N70" s="46">
        <f t="shared" si="27"/>
        <v>147.36842105263156</v>
      </c>
      <c r="O70" s="47">
        <f t="shared" si="27"/>
        <v>147.45762711864404</v>
      </c>
      <c r="P70" s="47">
        <f t="shared" si="27"/>
        <v>147.14285714285717</v>
      </c>
      <c r="Q70" s="47">
        <f t="shared" si="27"/>
        <v>144.58128078817731</v>
      </c>
      <c r="R70" s="47">
        <f t="shared" si="27"/>
        <v>144.58128078817731</v>
      </c>
      <c r="S70" s="48">
        <f>+(S65/S67)/7*1000</f>
        <v>142.37288135593221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C446-2D34-4586-925E-6FD422C9E936}">
  <dimension ref="A1:AQ239"/>
  <sheetViews>
    <sheetView view="pageBreakPreview" topLeftCell="A3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2"/>
      <c r="Z3" s="2"/>
      <c r="AA3" s="2"/>
      <c r="AB3" s="2"/>
      <c r="AC3" s="2"/>
      <c r="AD3" s="5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23" t="s">
        <v>1</v>
      </c>
      <c r="B9" s="523"/>
      <c r="C9" s="52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23"/>
      <c r="B10" s="523"/>
      <c r="C10" s="5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23" t="s">
        <v>4</v>
      </c>
      <c r="B11" s="523"/>
      <c r="C11" s="523"/>
      <c r="D11" s="1"/>
      <c r="E11" s="521">
        <v>2</v>
      </c>
      <c r="F11" s="1"/>
      <c r="G11" s="1"/>
      <c r="H11" s="1"/>
      <c r="I11" s="1"/>
      <c r="J11" s="1"/>
      <c r="K11" s="533" t="s">
        <v>175</v>
      </c>
      <c r="L11" s="533"/>
      <c r="M11" s="522"/>
      <c r="N11" s="5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23"/>
      <c r="B12" s="523"/>
      <c r="C12" s="523"/>
      <c r="D12" s="1"/>
      <c r="E12" s="5"/>
      <c r="F12" s="1"/>
      <c r="G12" s="1"/>
      <c r="H12" s="1"/>
      <c r="I12" s="1"/>
      <c r="J12" s="1"/>
      <c r="K12" s="522"/>
      <c r="L12" s="522"/>
      <c r="M12" s="522"/>
      <c r="N12" s="5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23"/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2"/>
      <c r="M13" s="522"/>
      <c r="N13" s="522"/>
      <c r="O13" s="522"/>
      <c r="P13" s="522"/>
      <c r="Q13" s="522"/>
      <c r="R13" s="522"/>
      <c r="S13" s="522"/>
      <c r="T13" s="522"/>
      <c r="U13" s="522"/>
      <c r="V13" s="522"/>
      <c r="W13" s="1"/>
      <c r="X13" s="1"/>
      <c r="Y13" s="1"/>
    </row>
    <row r="14" spans="1:30" s="3" customFormat="1" ht="27" thickBot="1" x14ac:dyDescent="0.3">
      <c r="A14" s="5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70</v>
      </c>
      <c r="C15" s="539"/>
      <c r="D15" s="539"/>
      <c r="E15" s="539"/>
      <c r="F15" s="539"/>
      <c r="G15" s="540"/>
      <c r="H15" s="547" t="s">
        <v>71</v>
      </c>
      <c r="I15" s="548"/>
      <c r="J15" s="548"/>
      <c r="K15" s="548"/>
      <c r="L15" s="548"/>
      <c r="M15" s="549"/>
      <c r="N15" s="541" t="s">
        <v>8</v>
      </c>
      <c r="O15" s="542"/>
      <c r="P15" s="542"/>
      <c r="Q15" s="542"/>
      <c r="R15" s="542"/>
      <c r="S15" s="54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108.2</v>
      </c>
      <c r="C18" s="23">
        <v>107.1</v>
      </c>
      <c r="D18" s="23">
        <v>23.7</v>
      </c>
      <c r="E18" s="23">
        <v>108.2</v>
      </c>
      <c r="F18" s="122">
        <v>108.2</v>
      </c>
      <c r="G18" s="122">
        <v>107</v>
      </c>
      <c r="H18" s="22">
        <v>109.4</v>
      </c>
      <c r="I18" s="23">
        <v>111.3</v>
      </c>
      <c r="J18" s="23">
        <v>21.9</v>
      </c>
      <c r="K18" s="23">
        <v>111.5</v>
      </c>
      <c r="L18" s="23">
        <v>111.4</v>
      </c>
      <c r="M18" s="24">
        <v>110.6</v>
      </c>
      <c r="N18" s="79">
        <v>110.2</v>
      </c>
      <c r="O18" s="23">
        <v>111.9</v>
      </c>
      <c r="P18" s="23">
        <v>24.3</v>
      </c>
      <c r="Q18" s="23">
        <v>109.8</v>
      </c>
      <c r="R18" s="23">
        <v>109.2</v>
      </c>
      <c r="S18" s="24">
        <v>111.1</v>
      </c>
      <c r="T18" s="25">
        <f t="shared" ref="T18:T25" si="0">SUM(B18:S18)</f>
        <v>1714.9999999999998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108.2</v>
      </c>
      <c r="C19" s="23">
        <v>107.1</v>
      </c>
      <c r="D19" s="23">
        <v>23.7</v>
      </c>
      <c r="E19" s="23">
        <v>108.2</v>
      </c>
      <c r="F19" s="122">
        <v>108.2</v>
      </c>
      <c r="G19" s="122">
        <v>107</v>
      </c>
      <c r="H19" s="22">
        <v>109.4</v>
      </c>
      <c r="I19" s="23">
        <v>111.3</v>
      </c>
      <c r="J19" s="23">
        <v>21.9</v>
      </c>
      <c r="K19" s="23">
        <v>111.5</v>
      </c>
      <c r="L19" s="23">
        <v>111.4</v>
      </c>
      <c r="M19" s="24">
        <v>110.6</v>
      </c>
      <c r="N19" s="79">
        <v>110.2</v>
      </c>
      <c r="O19" s="23">
        <v>111.9</v>
      </c>
      <c r="P19" s="23">
        <v>24.3</v>
      </c>
      <c r="Q19" s="23">
        <v>109.8</v>
      </c>
      <c r="R19" s="23">
        <v>109.2</v>
      </c>
      <c r="S19" s="24">
        <v>111.1</v>
      </c>
      <c r="T19" s="25">
        <f t="shared" si="0"/>
        <v>1714.9999999999998</v>
      </c>
      <c r="V19" s="2"/>
      <c r="W19" s="19"/>
    </row>
    <row r="20" spans="1:32" ht="39.75" customHeight="1" x14ac:dyDescent="0.25">
      <c r="A20" s="91" t="s">
        <v>14</v>
      </c>
      <c r="B20" s="76">
        <v>108.2</v>
      </c>
      <c r="C20" s="23">
        <v>107.1</v>
      </c>
      <c r="D20" s="23">
        <v>23.7</v>
      </c>
      <c r="E20" s="23">
        <v>107.8</v>
      </c>
      <c r="F20" s="122">
        <v>107.8</v>
      </c>
      <c r="G20" s="122">
        <v>107</v>
      </c>
      <c r="H20" s="22">
        <v>109.4</v>
      </c>
      <c r="I20" s="23">
        <v>111.3</v>
      </c>
      <c r="J20" s="23">
        <v>21.9</v>
      </c>
      <c r="K20" s="23">
        <v>110.9</v>
      </c>
      <c r="L20" s="23">
        <v>111.4</v>
      </c>
      <c r="M20" s="24">
        <v>110.4</v>
      </c>
      <c r="N20" s="79">
        <v>109.7</v>
      </c>
      <c r="O20" s="23">
        <v>111.9</v>
      </c>
      <c r="P20" s="23">
        <v>24.3</v>
      </c>
      <c r="Q20" s="23">
        <v>109.7</v>
      </c>
      <c r="R20" s="23">
        <v>109.1</v>
      </c>
      <c r="S20" s="24">
        <v>110.9</v>
      </c>
      <c r="T20" s="25">
        <f t="shared" si="0"/>
        <v>1712.5000000000002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108.2</v>
      </c>
      <c r="C21" s="23">
        <v>107.1</v>
      </c>
      <c r="D21" s="23">
        <v>23.7</v>
      </c>
      <c r="E21" s="23">
        <v>107.8</v>
      </c>
      <c r="F21" s="122">
        <v>107.8</v>
      </c>
      <c r="G21" s="122">
        <v>107</v>
      </c>
      <c r="H21" s="22">
        <v>109.4</v>
      </c>
      <c r="I21" s="23">
        <v>111.3</v>
      </c>
      <c r="J21" s="23">
        <v>21.9</v>
      </c>
      <c r="K21" s="23">
        <v>110.9</v>
      </c>
      <c r="L21" s="23">
        <v>111.4</v>
      </c>
      <c r="M21" s="24">
        <v>110.4</v>
      </c>
      <c r="N21" s="79">
        <v>109.7</v>
      </c>
      <c r="O21" s="23">
        <v>111.9</v>
      </c>
      <c r="P21" s="23">
        <v>24.3</v>
      </c>
      <c r="Q21" s="23">
        <v>109.7</v>
      </c>
      <c r="R21" s="23">
        <v>109.1</v>
      </c>
      <c r="S21" s="24">
        <v>110.9</v>
      </c>
      <c r="T21" s="25">
        <f t="shared" si="0"/>
        <v>1712.5000000000002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108.2</v>
      </c>
      <c r="C22" s="23">
        <v>107.1</v>
      </c>
      <c r="D22" s="23">
        <v>23.7</v>
      </c>
      <c r="E22" s="23">
        <v>107.8</v>
      </c>
      <c r="F22" s="122">
        <v>107.8</v>
      </c>
      <c r="G22" s="122">
        <v>107</v>
      </c>
      <c r="H22" s="22">
        <v>109.4</v>
      </c>
      <c r="I22" s="23">
        <v>111.3</v>
      </c>
      <c r="J22" s="23">
        <v>21.9</v>
      </c>
      <c r="K22" s="23">
        <v>110.9</v>
      </c>
      <c r="L22" s="23">
        <v>111.4</v>
      </c>
      <c r="M22" s="24">
        <v>110.4</v>
      </c>
      <c r="N22" s="79">
        <v>109.7</v>
      </c>
      <c r="O22" s="23">
        <v>111.9</v>
      </c>
      <c r="P22" s="23">
        <v>24.3</v>
      </c>
      <c r="Q22" s="23">
        <v>109.7</v>
      </c>
      <c r="R22" s="23">
        <v>109.1</v>
      </c>
      <c r="S22" s="24">
        <v>110.9</v>
      </c>
      <c r="T22" s="25">
        <f t="shared" si="0"/>
        <v>1712.5000000000002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108.2</v>
      </c>
      <c r="C23" s="23">
        <v>107.1</v>
      </c>
      <c r="D23" s="23">
        <v>23.7</v>
      </c>
      <c r="E23" s="23">
        <v>107.8</v>
      </c>
      <c r="F23" s="122">
        <v>107.8</v>
      </c>
      <c r="G23" s="122">
        <v>107</v>
      </c>
      <c r="H23" s="22">
        <v>109.4</v>
      </c>
      <c r="I23" s="23">
        <v>111.3</v>
      </c>
      <c r="J23" s="23">
        <v>21.9</v>
      </c>
      <c r="K23" s="23">
        <v>110.9</v>
      </c>
      <c r="L23" s="23">
        <v>111.4</v>
      </c>
      <c r="M23" s="24">
        <v>110.4</v>
      </c>
      <c r="N23" s="79">
        <v>109.7</v>
      </c>
      <c r="O23" s="23">
        <v>111.9</v>
      </c>
      <c r="P23" s="23">
        <v>24.3</v>
      </c>
      <c r="Q23" s="23">
        <v>109.7</v>
      </c>
      <c r="R23" s="23">
        <v>109.1</v>
      </c>
      <c r="S23" s="24">
        <v>110.9</v>
      </c>
      <c r="T23" s="25">
        <f t="shared" si="0"/>
        <v>1712.5000000000002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108.2</v>
      </c>
      <c r="C24" s="23">
        <v>107.1</v>
      </c>
      <c r="D24" s="23">
        <v>23.7</v>
      </c>
      <c r="E24" s="23">
        <v>107.8</v>
      </c>
      <c r="F24" s="122">
        <v>107.8</v>
      </c>
      <c r="G24" s="122">
        <v>107</v>
      </c>
      <c r="H24" s="22">
        <v>109.4</v>
      </c>
      <c r="I24" s="23">
        <v>111.3</v>
      </c>
      <c r="J24" s="23">
        <v>21.9</v>
      </c>
      <c r="K24" s="23">
        <v>110.9</v>
      </c>
      <c r="L24" s="23">
        <v>111.4</v>
      </c>
      <c r="M24" s="24">
        <v>110.4</v>
      </c>
      <c r="N24" s="79">
        <v>109.7</v>
      </c>
      <c r="O24" s="23">
        <v>111.9</v>
      </c>
      <c r="P24" s="23">
        <v>24.3</v>
      </c>
      <c r="Q24" s="23">
        <v>109.7</v>
      </c>
      <c r="R24" s="23">
        <v>109.1</v>
      </c>
      <c r="S24" s="24">
        <v>110.9</v>
      </c>
      <c r="T24" s="25">
        <f t="shared" si="0"/>
        <v>1712.5000000000002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757.40000000000009</v>
      </c>
      <c r="C25" s="27">
        <f t="shared" si="1"/>
        <v>749.7</v>
      </c>
      <c r="D25" s="27">
        <f t="shared" si="1"/>
        <v>165.89999999999998</v>
      </c>
      <c r="E25" s="27">
        <f t="shared" si="1"/>
        <v>755.39999999999986</v>
      </c>
      <c r="F25" s="27">
        <f t="shared" si="1"/>
        <v>755.39999999999986</v>
      </c>
      <c r="G25" s="486">
        <f t="shared" si="1"/>
        <v>749</v>
      </c>
      <c r="H25" s="26">
        <f t="shared" si="1"/>
        <v>765.8</v>
      </c>
      <c r="I25" s="27">
        <f t="shared" si="1"/>
        <v>779.09999999999991</v>
      </c>
      <c r="J25" s="27">
        <f t="shared" si="1"/>
        <v>153.30000000000001</v>
      </c>
      <c r="K25" s="27">
        <f t="shared" si="1"/>
        <v>777.49999999999989</v>
      </c>
      <c r="L25" s="27">
        <f t="shared" si="1"/>
        <v>779.8</v>
      </c>
      <c r="M25" s="28">
        <f t="shared" si="1"/>
        <v>773.19999999999993</v>
      </c>
      <c r="N25" s="81">
        <f>SUM(N18:N24)</f>
        <v>768.90000000000009</v>
      </c>
      <c r="O25" s="27">
        <f t="shared" ref="O25:Q25" si="2">SUM(O18:O24)</f>
        <v>783.3</v>
      </c>
      <c r="P25" s="27">
        <f t="shared" si="2"/>
        <v>170.10000000000002</v>
      </c>
      <c r="Q25" s="27">
        <f t="shared" si="2"/>
        <v>768.10000000000014</v>
      </c>
      <c r="R25" s="27">
        <f>SUM(R18:R24)</f>
        <v>763.90000000000009</v>
      </c>
      <c r="S25" s="28">
        <f t="shared" ref="S25" si="3">SUM(S18:S24)</f>
        <v>776.69999999999993</v>
      </c>
      <c r="T25" s="25">
        <f t="shared" si="0"/>
        <v>11992.5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149.86129161251623</v>
      </c>
    </row>
    <row r="27" spans="1:32" s="2" customFormat="1" ht="33" customHeight="1" x14ac:dyDescent="0.25">
      <c r="A27" s="94" t="s">
        <v>20</v>
      </c>
      <c r="B27" s="209">
        <v>723</v>
      </c>
      <c r="C27" s="34">
        <v>712</v>
      </c>
      <c r="D27" s="34">
        <v>159</v>
      </c>
      <c r="E27" s="34">
        <v>720</v>
      </c>
      <c r="F27" s="34">
        <v>720</v>
      </c>
      <c r="G27" s="488">
        <v>715</v>
      </c>
      <c r="H27" s="33">
        <v>730</v>
      </c>
      <c r="I27" s="34">
        <v>743</v>
      </c>
      <c r="J27" s="34">
        <v>147</v>
      </c>
      <c r="K27" s="34">
        <v>741</v>
      </c>
      <c r="L27" s="34">
        <v>743</v>
      </c>
      <c r="M27" s="35">
        <v>737</v>
      </c>
      <c r="N27" s="83">
        <v>733</v>
      </c>
      <c r="O27" s="34">
        <v>747</v>
      </c>
      <c r="P27" s="34">
        <v>162</v>
      </c>
      <c r="Q27" s="34">
        <v>732</v>
      </c>
      <c r="R27" s="34">
        <v>728</v>
      </c>
      <c r="S27" s="35">
        <v>740</v>
      </c>
      <c r="T27" s="36">
        <f>SUM(B27:S27)</f>
        <v>11432</v>
      </c>
      <c r="U27" s="2">
        <f>((T25*1000)/T27)/7</f>
        <v>149.86129161251623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108.44877999999999</v>
      </c>
      <c r="C28" s="84">
        <f t="shared" si="4"/>
        <v>106.58031999999999</v>
      </c>
      <c r="D28" s="84">
        <f t="shared" si="4"/>
        <v>23.887740000000004</v>
      </c>
      <c r="E28" s="84">
        <f t="shared" si="4"/>
        <v>107.81919999999998</v>
      </c>
      <c r="F28" s="84">
        <f t="shared" si="4"/>
        <v>107.81919999999998</v>
      </c>
      <c r="G28" s="489">
        <f t="shared" si="4"/>
        <v>107.2499</v>
      </c>
      <c r="H28" s="37">
        <f t="shared" si="4"/>
        <v>109.43780000000001</v>
      </c>
      <c r="I28" s="84">
        <f t="shared" si="4"/>
        <v>111.40598000000003</v>
      </c>
      <c r="J28" s="84">
        <f t="shared" si="4"/>
        <v>22.08942</v>
      </c>
      <c r="K28" s="84">
        <f t="shared" si="4"/>
        <v>110.90626000000002</v>
      </c>
      <c r="L28" s="84">
        <f t="shared" si="4"/>
        <v>111.36598000000001</v>
      </c>
      <c r="M28" s="231">
        <f t="shared" si="4"/>
        <v>110.42681999999998</v>
      </c>
      <c r="N28" s="84">
        <f t="shared" si="4"/>
        <v>109.74737999999998</v>
      </c>
      <c r="O28" s="84">
        <f t="shared" si="4"/>
        <v>112.00542</v>
      </c>
      <c r="P28" s="84">
        <f t="shared" si="4"/>
        <v>24.27732</v>
      </c>
      <c r="Q28" s="84">
        <f t="shared" si="4"/>
        <v>109.69752000000001</v>
      </c>
      <c r="R28" s="84">
        <f t="shared" si="4"/>
        <v>109.09807999999998</v>
      </c>
      <c r="S28" s="231">
        <f t="shared" si="4"/>
        <v>110.85639999999998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758.64390000000003</v>
      </c>
      <c r="C29" s="42">
        <f t="shared" si="5"/>
        <v>747.10159999999996</v>
      </c>
      <c r="D29" s="42">
        <f t="shared" si="5"/>
        <v>166.83870000000002</v>
      </c>
      <c r="E29" s="42">
        <f>((E27*E26)*7)/1000</f>
        <v>755.49599999999998</v>
      </c>
      <c r="F29" s="42">
        <f>((F27*F26)*7)/1000</f>
        <v>755.49599999999998</v>
      </c>
      <c r="G29" s="490">
        <f>((G27*G26)*7)/1000</f>
        <v>750.24950000000001</v>
      </c>
      <c r="H29" s="41">
        <f t="shared" ref="H29" si="6">((H27*H26)*7)/1000</f>
        <v>765.98900000000003</v>
      </c>
      <c r="I29" s="42">
        <f>((I27*I26)*7)/1000</f>
        <v>779.62990000000002</v>
      </c>
      <c r="J29" s="42">
        <f t="shared" ref="J29:M29" si="7">((J27*J26)*7)/1000</f>
        <v>154.24710000000002</v>
      </c>
      <c r="K29" s="42">
        <f t="shared" si="7"/>
        <v>777.5313000000001</v>
      </c>
      <c r="L29" s="42">
        <f t="shared" si="7"/>
        <v>779.62990000000002</v>
      </c>
      <c r="M29" s="87">
        <f t="shared" si="7"/>
        <v>773.33409999999992</v>
      </c>
      <c r="N29" s="85">
        <f>((N27*N26)*7)/1000</f>
        <v>769.13689999999997</v>
      </c>
      <c r="O29" s="42">
        <f>((O27*O26)*7)/1000</f>
        <v>783.82709999999997</v>
      </c>
      <c r="P29" s="42">
        <f t="shared" ref="P29:S29" si="8">((P27*P26)*7)/1000</f>
        <v>169.98660000000001</v>
      </c>
      <c r="Q29" s="42">
        <f t="shared" si="8"/>
        <v>768.08759999999995</v>
      </c>
      <c r="R29" s="43">
        <f t="shared" si="8"/>
        <v>763.8904</v>
      </c>
      <c r="S29" s="44">
        <f t="shared" si="8"/>
        <v>776.48199999999997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149.65421853388659</v>
      </c>
      <c r="C30" s="47">
        <f t="shared" si="9"/>
        <v>150.42134831460677</v>
      </c>
      <c r="D30" s="47">
        <f t="shared" si="9"/>
        <v>149.0566037735849</v>
      </c>
      <c r="E30" s="47">
        <f>+(E25/E27)/7*1000</f>
        <v>149.88095238095235</v>
      </c>
      <c r="F30" s="47">
        <f t="shared" ref="F30:H30" si="10">+(F25/F27)/7*1000</f>
        <v>149.88095238095235</v>
      </c>
      <c r="G30" s="491">
        <f t="shared" si="10"/>
        <v>149.65034965034965</v>
      </c>
      <c r="H30" s="46">
        <f t="shared" si="10"/>
        <v>149.86301369863011</v>
      </c>
      <c r="I30" s="47">
        <f>+(I25/I27)/7*1000</f>
        <v>149.79811574697172</v>
      </c>
      <c r="J30" s="47">
        <f t="shared" ref="J30:M30" si="11">+(J25/J27)/7*1000</f>
        <v>148.9795918367347</v>
      </c>
      <c r="K30" s="47">
        <f t="shared" si="11"/>
        <v>149.89396568343932</v>
      </c>
      <c r="L30" s="47">
        <f t="shared" si="11"/>
        <v>149.93270524899054</v>
      </c>
      <c r="M30" s="48">
        <f t="shared" si="11"/>
        <v>149.8740065904245</v>
      </c>
      <c r="N30" s="86">
        <f>+(N25/N27)/7*1000</f>
        <v>149.85382966283379</v>
      </c>
      <c r="O30" s="47">
        <f t="shared" ref="O30:S30" si="12">+(O25/O27)/7*1000</f>
        <v>149.79919678714859</v>
      </c>
      <c r="P30" s="47">
        <f t="shared" si="12"/>
        <v>150</v>
      </c>
      <c r="Q30" s="47">
        <f t="shared" si="12"/>
        <v>149.90241998438722</v>
      </c>
      <c r="R30" s="47">
        <f t="shared" si="12"/>
        <v>149.90188383045526</v>
      </c>
      <c r="S30" s="48">
        <f t="shared" si="12"/>
        <v>149.94208494208493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8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4" t="s">
        <v>8</v>
      </c>
      <c r="M36" s="525"/>
      <c r="N36" s="525"/>
      <c r="O36" s="525"/>
      <c r="P36" s="525"/>
      <c r="Q36" s="52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86.3</v>
      </c>
      <c r="C39" s="79">
        <v>88.2</v>
      </c>
      <c r="D39" s="79">
        <v>12.4</v>
      </c>
      <c r="E39" s="79">
        <v>83</v>
      </c>
      <c r="F39" s="79">
        <v>82.1</v>
      </c>
      <c r="G39" s="79">
        <v>81.099999999999994</v>
      </c>
      <c r="H39" s="79"/>
      <c r="I39" s="101">
        <f t="shared" ref="I39:I46" si="13">SUM(B39:H39)</f>
        <v>433.1</v>
      </c>
      <c r="J39" s="138"/>
      <c r="K39" s="91" t="s">
        <v>12</v>
      </c>
      <c r="L39" s="79">
        <v>6.6</v>
      </c>
      <c r="M39" s="79">
        <v>6.3</v>
      </c>
      <c r="N39" s="79">
        <v>1.4</v>
      </c>
      <c r="O39" s="79">
        <v>6.2</v>
      </c>
      <c r="P39" s="79">
        <v>6</v>
      </c>
      <c r="Q39" s="79">
        <v>6.1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86.3</v>
      </c>
      <c r="C40" s="79">
        <v>88.2</v>
      </c>
      <c r="D40" s="79">
        <v>12.4</v>
      </c>
      <c r="E40" s="79">
        <v>83</v>
      </c>
      <c r="F40" s="79">
        <v>82.1</v>
      </c>
      <c r="G40" s="79">
        <v>81.099999999999994</v>
      </c>
      <c r="H40" s="79"/>
      <c r="I40" s="101">
        <f t="shared" si="13"/>
        <v>433.1</v>
      </c>
      <c r="J40" s="2"/>
      <c r="K40" s="92" t="s">
        <v>13</v>
      </c>
      <c r="L40" s="79">
        <v>6.6</v>
      </c>
      <c r="M40" s="79">
        <v>6.3</v>
      </c>
      <c r="N40" s="79">
        <v>1.4</v>
      </c>
      <c r="O40" s="79">
        <v>6.2</v>
      </c>
      <c r="P40" s="79">
        <v>6</v>
      </c>
      <c r="Q40" s="79">
        <v>6.1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1.3</v>
      </c>
      <c r="O41" s="79">
        <v>6.2</v>
      </c>
      <c r="P41" s="79">
        <v>6</v>
      </c>
      <c r="Q41" s="79">
        <v>6.1</v>
      </c>
      <c r="R41" s="101">
        <f t="shared" si="14"/>
        <v>32.299999999999997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6.3</v>
      </c>
      <c r="N42" s="79">
        <v>1.3</v>
      </c>
      <c r="O42" s="79">
        <v>6.2</v>
      </c>
      <c r="P42" s="79">
        <v>6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6.3</v>
      </c>
      <c r="N43" s="79">
        <v>1.3</v>
      </c>
      <c r="O43" s="79">
        <v>6.2</v>
      </c>
      <c r="P43" s="79">
        <v>6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1.3</v>
      </c>
      <c r="O44" s="79">
        <v>6.3</v>
      </c>
      <c r="P44" s="79">
        <v>6.1</v>
      </c>
      <c r="Q44" s="79">
        <v>6.2</v>
      </c>
      <c r="R44" s="101">
        <f t="shared" si="14"/>
        <v>32.800000000000004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1.3</v>
      </c>
      <c r="O45" s="79">
        <v>6.3</v>
      </c>
      <c r="P45" s="79">
        <v>6.1</v>
      </c>
      <c r="Q45" s="79">
        <v>6.2</v>
      </c>
      <c r="R45" s="101">
        <f t="shared" si="14"/>
        <v>32.800000000000004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172.6</v>
      </c>
      <c r="C46" s="27">
        <f t="shared" si="15"/>
        <v>176.4</v>
      </c>
      <c r="D46" s="27">
        <f t="shared" si="15"/>
        <v>24.8</v>
      </c>
      <c r="E46" s="27">
        <f t="shared" si="15"/>
        <v>166</v>
      </c>
      <c r="F46" s="27">
        <f t="shared" si="15"/>
        <v>164.2</v>
      </c>
      <c r="G46" s="27">
        <f t="shared" si="15"/>
        <v>162.19999999999999</v>
      </c>
      <c r="H46" s="27">
        <f t="shared" si="15"/>
        <v>0</v>
      </c>
      <c r="I46" s="101">
        <f t="shared" si="13"/>
        <v>866.2</v>
      </c>
      <c r="K46" s="77" t="s">
        <v>10</v>
      </c>
      <c r="L46" s="81">
        <f t="shared" ref="L46:Q46" si="16">SUM(L39:L45)</f>
        <v>45.900000000000006</v>
      </c>
      <c r="M46" s="27">
        <f t="shared" si="16"/>
        <v>44</v>
      </c>
      <c r="N46" s="27">
        <f t="shared" si="16"/>
        <v>9.2999999999999989</v>
      </c>
      <c r="O46" s="27">
        <f t="shared" si="16"/>
        <v>43.599999999999994</v>
      </c>
      <c r="P46" s="27">
        <f t="shared" si="16"/>
        <v>42.2</v>
      </c>
      <c r="Q46" s="27">
        <f t="shared" si="16"/>
        <v>42.900000000000006</v>
      </c>
      <c r="R46" s="101">
        <f t="shared" si="14"/>
        <v>227.9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154.4</v>
      </c>
      <c r="D47" s="30">
        <v>154.4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43.085953044170324</v>
      </c>
      <c r="K47" s="110" t="s">
        <v>19</v>
      </c>
      <c r="L47" s="82">
        <v>149</v>
      </c>
      <c r="M47" s="30">
        <v>146</v>
      </c>
      <c r="N47" s="30">
        <v>147</v>
      </c>
      <c r="O47" s="30">
        <v>145</v>
      </c>
      <c r="P47" s="30">
        <v>143.5</v>
      </c>
      <c r="Q47" s="30">
        <v>142.5</v>
      </c>
      <c r="R47" s="102">
        <f>+((R46/R48)/7)*1000</f>
        <v>145.34438775510202</v>
      </c>
      <c r="S47" s="63"/>
      <c r="T47" s="63"/>
    </row>
    <row r="48" spans="1:30" ht="33.75" customHeight="1" x14ac:dyDescent="0.25">
      <c r="A48" s="94" t="s">
        <v>20</v>
      </c>
      <c r="B48" s="83">
        <v>566</v>
      </c>
      <c r="C48" s="83">
        <v>571</v>
      </c>
      <c r="D48" s="83">
        <v>80</v>
      </c>
      <c r="E48" s="83">
        <v>558</v>
      </c>
      <c r="F48" s="83">
        <v>552</v>
      </c>
      <c r="G48" s="83">
        <v>545</v>
      </c>
      <c r="H48" s="34"/>
      <c r="I48" s="103">
        <f>SUM(B48:H48)</f>
        <v>2872</v>
      </c>
      <c r="J48" s="64"/>
      <c r="K48" s="94" t="s">
        <v>20</v>
      </c>
      <c r="L48" s="106">
        <v>44</v>
      </c>
      <c r="M48" s="65">
        <v>43</v>
      </c>
      <c r="N48" s="65">
        <v>9</v>
      </c>
      <c r="O48" s="65">
        <v>43</v>
      </c>
      <c r="P48" s="65">
        <v>42</v>
      </c>
      <c r="Q48" s="65">
        <v>43</v>
      </c>
      <c r="R48" s="112">
        <f>SUM(L48:Q48)</f>
        <v>224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86.258400000000009</v>
      </c>
      <c r="C49" s="38">
        <f t="shared" si="17"/>
        <v>88.162400000000005</v>
      </c>
      <c r="D49" s="38">
        <f t="shared" si="17"/>
        <v>12.352</v>
      </c>
      <c r="E49" s="38">
        <f t="shared" si="17"/>
        <v>83.0304</v>
      </c>
      <c r="F49" s="38">
        <f t="shared" si="17"/>
        <v>82.137600000000006</v>
      </c>
      <c r="G49" s="38">
        <f t="shared" si="17"/>
        <v>81.096000000000004</v>
      </c>
      <c r="H49" s="38">
        <f t="shared" si="17"/>
        <v>0</v>
      </c>
      <c r="I49" s="104">
        <f>((I46*1000)/I48)/7</f>
        <v>43.085953044170317</v>
      </c>
      <c r="K49" s="95" t="s">
        <v>21</v>
      </c>
      <c r="L49" s="84">
        <f t="shared" ref="L49:Q49" si="18">((L48*L47)*7/1000-L39-L40)/5</f>
        <v>6.5384000000000002</v>
      </c>
      <c r="M49" s="38">
        <f t="shared" si="18"/>
        <v>6.2691999999999997</v>
      </c>
      <c r="N49" s="38">
        <f t="shared" si="18"/>
        <v>1.2921999999999998</v>
      </c>
      <c r="O49" s="38">
        <f t="shared" si="18"/>
        <v>6.2490000000000006</v>
      </c>
      <c r="P49" s="38">
        <f t="shared" si="18"/>
        <v>6.0377999999999998</v>
      </c>
      <c r="Q49" s="38">
        <f t="shared" si="18"/>
        <v>6.1384999999999987</v>
      </c>
      <c r="R49" s="113">
        <f>((R46*1000)/R48)/7</f>
        <v>145.34438775510205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603.80880000000002</v>
      </c>
      <c r="C50" s="42">
        <f t="shared" si="19"/>
        <v>617.13679999999999</v>
      </c>
      <c r="D50" s="42">
        <f t="shared" si="19"/>
        <v>86.463999999999999</v>
      </c>
      <c r="E50" s="42">
        <f t="shared" si="19"/>
        <v>581.21280000000002</v>
      </c>
      <c r="F50" s="42">
        <f t="shared" si="19"/>
        <v>574.96320000000003</v>
      </c>
      <c r="G50" s="42">
        <f t="shared" si="19"/>
        <v>567.67200000000003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45.892000000000003</v>
      </c>
      <c r="M50" s="42">
        <f t="shared" si="20"/>
        <v>43.945999999999998</v>
      </c>
      <c r="N50" s="42">
        <f t="shared" si="20"/>
        <v>9.2609999999999992</v>
      </c>
      <c r="O50" s="42">
        <f t="shared" si="20"/>
        <v>43.645000000000003</v>
      </c>
      <c r="P50" s="42">
        <f t="shared" si="20"/>
        <v>42.189</v>
      </c>
      <c r="Q50" s="42">
        <f t="shared" si="20"/>
        <v>42.892499999999998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43.56385663806158</v>
      </c>
      <c r="C51" s="47">
        <f t="shared" si="21"/>
        <v>44.133099824868644</v>
      </c>
      <c r="D51" s="47">
        <f t="shared" si="21"/>
        <v>44.285714285714285</v>
      </c>
      <c r="E51" s="47">
        <f t="shared" si="21"/>
        <v>42.498719918074755</v>
      </c>
      <c r="F51" s="47">
        <f t="shared" si="21"/>
        <v>42.494824016563143</v>
      </c>
      <c r="G51" s="47">
        <f t="shared" si="21"/>
        <v>42.516382699868942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149.02597402597402</v>
      </c>
      <c r="M51" s="47">
        <f t="shared" si="22"/>
        <v>146.1794019933555</v>
      </c>
      <c r="N51" s="47">
        <f t="shared" si="22"/>
        <v>147.61904761904759</v>
      </c>
      <c r="O51" s="47">
        <f t="shared" si="22"/>
        <v>144.85049833887041</v>
      </c>
      <c r="P51" s="47">
        <f t="shared" si="22"/>
        <v>143.53741496598641</v>
      </c>
      <c r="Q51" s="47">
        <f t="shared" si="22"/>
        <v>142.52491694352162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44" t="s">
        <v>70</v>
      </c>
      <c r="C55" s="545"/>
      <c r="D55" s="545"/>
      <c r="E55" s="545"/>
      <c r="F55" s="545"/>
      <c r="G55" s="546"/>
      <c r="H55" s="544" t="s">
        <v>71</v>
      </c>
      <c r="I55" s="545"/>
      <c r="J55" s="545"/>
      <c r="K55" s="545"/>
      <c r="L55" s="545"/>
      <c r="M55" s="546"/>
      <c r="N55" s="544" t="s">
        <v>8</v>
      </c>
      <c r="O55" s="545"/>
      <c r="P55" s="545"/>
      <c r="Q55" s="545"/>
      <c r="R55" s="545"/>
      <c r="S55" s="54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8.4</v>
      </c>
      <c r="D58" s="79">
        <v>1.7</v>
      </c>
      <c r="E58" s="79">
        <v>8.6</v>
      </c>
      <c r="F58" s="79">
        <v>8.6</v>
      </c>
      <c r="G58" s="221">
        <v>8.5</v>
      </c>
      <c r="H58" s="22">
        <v>8.8000000000000007</v>
      </c>
      <c r="I58" s="79">
        <v>8.6999999999999993</v>
      </c>
      <c r="J58" s="79">
        <v>1.8</v>
      </c>
      <c r="K58" s="79">
        <v>8.6</v>
      </c>
      <c r="L58" s="79">
        <v>8.5</v>
      </c>
      <c r="M58" s="221">
        <v>8.5</v>
      </c>
      <c r="N58" s="22">
        <v>8.4</v>
      </c>
      <c r="O58" s="79">
        <v>8.8000000000000007</v>
      </c>
      <c r="P58" s="79">
        <v>1.5</v>
      </c>
      <c r="Q58" s="79">
        <v>8.4</v>
      </c>
      <c r="R58" s="79">
        <v>8.5</v>
      </c>
      <c r="S58" s="221">
        <v>8.5</v>
      </c>
      <c r="T58" s="101">
        <f t="shared" ref="T58:T65" si="23">SUM(B58:S58)</f>
        <v>133.5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8.4</v>
      </c>
      <c r="D59" s="79">
        <v>1.7</v>
      </c>
      <c r="E59" s="79">
        <v>8.6</v>
      </c>
      <c r="F59" s="79">
        <v>8.6</v>
      </c>
      <c r="G59" s="221">
        <v>8.5</v>
      </c>
      <c r="H59" s="22">
        <v>8.8000000000000007</v>
      </c>
      <c r="I59" s="79">
        <v>8.6999999999999993</v>
      </c>
      <c r="J59" s="79">
        <v>1.8</v>
      </c>
      <c r="K59" s="79">
        <v>8.6</v>
      </c>
      <c r="L59" s="79">
        <v>8.5</v>
      </c>
      <c r="M59" s="221">
        <v>8.5</v>
      </c>
      <c r="N59" s="22">
        <v>8.4</v>
      </c>
      <c r="O59" s="79">
        <v>8.8000000000000007</v>
      </c>
      <c r="P59" s="79">
        <v>1.5</v>
      </c>
      <c r="Q59" s="79">
        <v>8.4</v>
      </c>
      <c r="R59" s="79">
        <v>8.5</v>
      </c>
      <c r="S59" s="221">
        <v>8.5</v>
      </c>
      <c r="T59" s="101">
        <f t="shared" si="23"/>
        <v>133.5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8.3000000000000007</v>
      </c>
      <c r="D60" s="79">
        <v>1.8</v>
      </c>
      <c r="E60" s="79">
        <v>8.4</v>
      </c>
      <c r="F60" s="79">
        <v>8.5</v>
      </c>
      <c r="G60" s="221">
        <v>8.3000000000000007</v>
      </c>
      <c r="H60" s="22">
        <v>8.6</v>
      </c>
      <c r="I60" s="79">
        <v>8.4</v>
      </c>
      <c r="J60" s="79">
        <v>1.7</v>
      </c>
      <c r="K60" s="79">
        <v>8.4</v>
      </c>
      <c r="L60" s="79">
        <v>8.4</v>
      </c>
      <c r="M60" s="221">
        <v>8.3000000000000007</v>
      </c>
      <c r="N60" s="22">
        <v>8.4</v>
      </c>
      <c r="O60" s="79">
        <v>8.6</v>
      </c>
      <c r="P60" s="79">
        <v>1.4</v>
      </c>
      <c r="Q60" s="79">
        <v>8.3000000000000007</v>
      </c>
      <c r="R60" s="79">
        <v>8.3000000000000007</v>
      </c>
      <c r="S60" s="221">
        <v>8.3000000000000007</v>
      </c>
      <c r="T60" s="101">
        <f t="shared" si="23"/>
        <v>130.9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</v>
      </c>
      <c r="C61" s="79">
        <v>8.3000000000000007</v>
      </c>
      <c r="D61" s="79">
        <v>1.8</v>
      </c>
      <c r="E61" s="79">
        <v>8.4</v>
      </c>
      <c r="F61" s="79">
        <v>8.5</v>
      </c>
      <c r="G61" s="221">
        <v>8.3000000000000007</v>
      </c>
      <c r="H61" s="22">
        <v>8.6</v>
      </c>
      <c r="I61" s="79">
        <v>8.4</v>
      </c>
      <c r="J61" s="79">
        <v>1.7</v>
      </c>
      <c r="K61" s="79">
        <v>8.4</v>
      </c>
      <c r="L61" s="79">
        <v>8.4</v>
      </c>
      <c r="M61" s="221">
        <v>8.3000000000000007</v>
      </c>
      <c r="N61" s="22">
        <v>8.4</v>
      </c>
      <c r="O61" s="79">
        <v>8.6</v>
      </c>
      <c r="P61" s="79">
        <v>1.4</v>
      </c>
      <c r="Q61" s="79">
        <v>8.4</v>
      </c>
      <c r="R61" s="79">
        <v>8.3000000000000007</v>
      </c>
      <c r="S61" s="221">
        <v>8.3000000000000007</v>
      </c>
      <c r="T61" s="101">
        <f t="shared" si="23"/>
        <v>131.10000000000002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79">
        <v>8.3000000000000007</v>
      </c>
      <c r="D62" s="79">
        <v>1.8</v>
      </c>
      <c r="E62" s="79">
        <v>8.5</v>
      </c>
      <c r="F62" s="79">
        <v>8.5</v>
      </c>
      <c r="G62" s="221">
        <v>8.3000000000000007</v>
      </c>
      <c r="H62" s="22">
        <v>8.6999999999999993</v>
      </c>
      <c r="I62" s="79">
        <v>8.5</v>
      </c>
      <c r="J62" s="79">
        <v>1.8</v>
      </c>
      <c r="K62" s="79">
        <v>8.5</v>
      </c>
      <c r="L62" s="79">
        <v>8.5</v>
      </c>
      <c r="M62" s="221">
        <v>8.4</v>
      </c>
      <c r="N62" s="22">
        <v>8.4</v>
      </c>
      <c r="O62" s="79">
        <v>8.6999999999999993</v>
      </c>
      <c r="P62" s="79">
        <v>1.5</v>
      </c>
      <c r="Q62" s="79">
        <v>8.4</v>
      </c>
      <c r="R62" s="79">
        <v>8.3000000000000007</v>
      </c>
      <c r="S62" s="221">
        <v>8.4</v>
      </c>
      <c r="T62" s="101">
        <f t="shared" si="23"/>
        <v>132.10000000000002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79">
        <v>8.3000000000000007</v>
      </c>
      <c r="D63" s="79">
        <v>1.8</v>
      </c>
      <c r="E63" s="79">
        <v>8.5</v>
      </c>
      <c r="F63" s="79">
        <v>8.5</v>
      </c>
      <c r="G63" s="221">
        <v>8.4</v>
      </c>
      <c r="H63" s="22">
        <v>8.6999999999999993</v>
      </c>
      <c r="I63" s="79">
        <v>8.5</v>
      </c>
      <c r="J63" s="79">
        <v>1.8</v>
      </c>
      <c r="K63" s="79">
        <v>8.5</v>
      </c>
      <c r="L63" s="79">
        <v>8.5</v>
      </c>
      <c r="M63" s="221">
        <v>8.4</v>
      </c>
      <c r="N63" s="22">
        <v>8.4</v>
      </c>
      <c r="O63" s="79">
        <v>8.6999999999999993</v>
      </c>
      <c r="P63" s="79">
        <v>1.5</v>
      </c>
      <c r="Q63" s="79">
        <v>8.4</v>
      </c>
      <c r="R63" s="79">
        <v>8.4</v>
      </c>
      <c r="S63" s="221">
        <v>8.4</v>
      </c>
      <c r="T63" s="101">
        <f t="shared" si="23"/>
        <v>132.30000000000001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79">
        <v>8.4</v>
      </c>
      <c r="D64" s="79">
        <v>1.9</v>
      </c>
      <c r="E64" s="79">
        <v>8.5</v>
      </c>
      <c r="F64" s="79">
        <v>8.5</v>
      </c>
      <c r="G64" s="221">
        <v>8.4</v>
      </c>
      <c r="H64" s="22">
        <v>8.6999999999999993</v>
      </c>
      <c r="I64" s="79">
        <v>8.5</v>
      </c>
      <c r="J64" s="79">
        <v>1.8</v>
      </c>
      <c r="K64" s="79">
        <v>8.5</v>
      </c>
      <c r="L64" s="79">
        <v>8.5</v>
      </c>
      <c r="M64" s="221">
        <v>8.4</v>
      </c>
      <c r="N64" s="22">
        <v>8.4</v>
      </c>
      <c r="O64" s="79">
        <v>8.6999999999999993</v>
      </c>
      <c r="P64" s="79">
        <v>1.5</v>
      </c>
      <c r="Q64" s="79">
        <v>8.4</v>
      </c>
      <c r="R64" s="79">
        <v>8.4</v>
      </c>
      <c r="S64" s="221">
        <v>8.4</v>
      </c>
      <c r="T64" s="101">
        <f t="shared" si="23"/>
        <v>132.50000000000003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60.300000000000004</v>
      </c>
      <c r="C65" s="27">
        <f t="shared" ref="C65:S65" si="24">SUM(C58:C64)</f>
        <v>58.4</v>
      </c>
      <c r="D65" s="27">
        <f t="shared" si="24"/>
        <v>12.500000000000002</v>
      </c>
      <c r="E65" s="27">
        <f t="shared" si="24"/>
        <v>59.5</v>
      </c>
      <c r="F65" s="27">
        <f t="shared" si="24"/>
        <v>59.7</v>
      </c>
      <c r="G65" s="28">
        <f t="shared" si="24"/>
        <v>58.7</v>
      </c>
      <c r="H65" s="26">
        <f t="shared" si="24"/>
        <v>60.900000000000006</v>
      </c>
      <c r="I65" s="27">
        <f t="shared" si="24"/>
        <v>59.699999999999996</v>
      </c>
      <c r="J65" s="27">
        <f t="shared" si="24"/>
        <v>12.400000000000002</v>
      </c>
      <c r="K65" s="27">
        <f t="shared" si="24"/>
        <v>59.5</v>
      </c>
      <c r="L65" s="27">
        <f t="shared" si="24"/>
        <v>59.3</v>
      </c>
      <c r="M65" s="28">
        <f t="shared" si="24"/>
        <v>58.8</v>
      </c>
      <c r="N65" s="26">
        <f t="shared" si="24"/>
        <v>58.8</v>
      </c>
      <c r="O65" s="27">
        <f t="shared" si="24"/>
        <v>60.900000000000006</v>
      </c>
      <c r="P65" s="27">
        <f t="shared" si="24"/>
        <v>10.3</v>
      </c>
      <c r="Q65" s="27">
        <f t="shared" si="24"/>
        <v>58.699999999999996</v>
      </c>
      <c r="R65" s="27">
        <f t="shared" si="24"/>
        <v>58.7</v>
      </c>
      <c r="S65" s="28">
        <f t="shared" si="24"/>
        <v>58.8</v>
      </c>
      <c r="T65" s="101">
        <f t="shared" si="23"/>
        <v>925.89999999999986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148.5</v>
      </c>
      <c r="C66" s="30">
        <v>149</v>
      </c>
      <c r="D66" s="30">
        <v>148</v>
      </c>
      <c r="E66" s="30">
        <v>146.5</v>
      </c>
      <c r="F66" s="30">
        <v>147</v>
      </c>
      <c r="G66" s="31">
        <v>144.5</v>
      </c>
      <c r="H66" s="29">
        <v>147.5</v>
      </c>
      <c r="I66" s="30">
        <v>147</v>
      </c>
      <c r="J66" s="30">
        <v>147.5</v>
      </c>
      <c r="K66" s="30">
        <v>144</v>
      </c>
      <c r="L66" s="30">
        <v>143.5</v>
      </c>
      <c r="M66" s="31">
        <v>142.5</v>
      </c>
      <c r="N66" s="29">
        <v>147.5</v>
      </c>
      <c r="O66" s="30">
        <v>147.5</v>
      </c>
      <c r="P66" s="30">
        <v>147</v>
      </c>
      <c r="Q66" s="30">
        <v>144.5</v>
      </c>
      <c r="R66" s="30">
        <v>144.5</v>
      </c>
      <c r="S66" s="31">
        <v>142.5</v>
      </c>
      <c r="T66" s="102">
        <f>+((T65/T67)/7)*1000</f>
        <v>145.83398960466212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12</v>
      </c>
      <c r="E67" s="65">
        <v>58</v>
      </c>
      <c r="F67" s="65">
        <v>58</v>
      </c>
      <c r="G67" s="223">
        <v>58</v>
      </c>
      <c r="H67" s="222">
        <v>59</v>
      </c>
      <c r="I67" s="65">
        <v>58</v>
      </c>
      <c r="J67" s="65">
        <v>12</v>
      </c>
      <c r="K67" s="65">
        <v>59</v>
      </c>
      <c r="L67" s="65">
        <v>59</v>
      </c>
      <c r="M67" s="223">
        <v>59</v>
      </c>
      <c r="N67" s="222">
        <v>57</v>
      </c>
      <c r="O67" s="65">
        <v>59</v>
      </c>
      <c r="P67" s="65">
        <v>10</v>
      </c>
      <c r="Q67" s="65">
        <v>58</v>
      </c>
      <c r="R67" s="65">
        <v>58</v>
      </c>
      <c r="S67" s="223">
        <v>59</v>
      </c>
      <c r="T67" s="112">
        <f>SUM(B67:S67)</f>
        <v>907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8.5781999999999989</v>
      </c>
      <c r="C68" s="38">
        <f t="shared" si="25"/>
        <v>8.3216000000000001</v>
      </c>
      <c r="D68" s="38">
        <f t="shared" si="25"/>
        <v>1.8064000000000004</v>
      </c>
      <c r="E68" s="38">
        <f t="shared" si="25"/>
        <v>8.4558</v>
      </c>
      <c r="F68" s="38">
        <f t="shared" si="25"/>
        <v>8.4963999999999995</v>
      </c>
      <c r="G68" s="39">
        <f t="shared" si="25"/>
        <v>8.333400000000001</v>
      </c>
      <c r="H68" s="37">
        <f t="shared" si="25"/>
        <v>8.6634999999999991</v>
      </c>
      <c r="I68" s="38">
        <f t="shared" si="25"/>
        <v>8.4563999999999986</v>
      </c>
      <c r="J68" s="38">
        <f t="shared" si="25"/>
        <v>1.7579999999999998</v>
      </c>
      <c r="K68" s="38">
        <f t="shared" si="25"/>
        <v>8.4543999999999997</v>
      </c>
      <c r="L68" s="38">
        <f t="shared" si="25"/>
        <v>8.4531000000000009</v>
      </c>
      <c r="M68" s="39">
        <f t="shared" si="25"/>
        <v>8.3704999999999998</v>
      </c>
      <c r="N68" s="37">
        <f t="shared" si="25"/>
        <v>8.4105000000000008</v>
      </c>
      <c r="O68" s="38">
        <f t="shared" si="25"/>
        <v>8.6634999999999991</v>
      </c>
      <c r="P68" s="38">
        <f t="shared" si="25"/>
        <v>1.4579999999999997</v>
      </c>
      <c r="Q68" s="38">
        <f t="shared" si="25"/>
        <v>8.3734000000000002</v>
      </c>
      <c r="R68" s="38">
        <f t="shared" si="25"/>
        <v>8.333400000000001</v>
      </c>
      <c r="S68" s="39">
        <f t="shared" si="25"/>
        <v>8.3704999999999998</v>
      </c>
      <c r="T68" s="116">
        <f>((T65*1000)/T67)/7</f>
        <v>145.83398960466212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60.290999999999997</v>
      </c>
      <c r="C69" s="42">
        <f>((C67*C66)*7)/1000</f>
        <v>58.408000000000001</v>
      </c>
      <c r="D69" s="42">
        <f>((D67*D66)*7)/1000</f>
        <v>12.432</v>
      </c>
      <c r="E69" s="42">
        <f t="shared" ref="E69:R69" si="26">((E67*E66)*7)/1000</f>
        <v>59.478999999999999</v>
      </c>
      <c r="F69" s="42">
        <f t="shared" si="26"/>
        <v>59.682000000000002</v>
      </c>
      <c r="G69" s="87">
        <f t="shared" si="26"/>
        <v>58.667000000000002</v>
      </c>
      <c r="H69" s="41">
        <f t="shared" si="26"/>
        <v>60.917499999999997</v>
      </c>
      <c r="I69" s="42">
        <f t="shared" si="26"/>
        <v>59.682000000000002</v>
      </c>
      <c r="J69" s="42">
        <f t="shared" si="26"/>
        <v>12.39</v>
      </c>
      <c r="K69" s="42">
        <f t="shared" si="26"/>
        <v>59.472000000000001</v>
      </c>
      <c r="L69" s="42">
        <f t="shared" si="26"/>
        <v>59.265500000000003</v>
      </c>
      <c r="M69" s="87">
        <f t="shared" si="26"/>
        <v>58.852499999999999</v>
      </c>
      <c r="N69" s="41">
        <f t="shared" si="26"/>
        <v>58.852499999999999</v>
      </c>
      <c r="O69" s="42">
        <f t="shared" si="26"/>
        <v>60.917499999999997</v>
      </c>
      <c r="P69" s="42">
        <f t="shared" si="26"/>
        <v>10.29</v>
      </c>
      <c r="Q69" s="42">
        <f t="shared" si="26"/>
        <v>58.667000000000002</v>
      </c>
      <c r="R69" s="42">
        <f t="shared" si="26"/>
        <v>58.667000000000002</v>
      </c>
      <c r="S69" s="87">
        <f>((S67*S66)*7)/1000</f>
        <v>58.852499999999999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148.52216748768473</v>
      </c>
      <c r="C70" s="47">
        <f>+(C65/C67)/7*1000</f>
        <v>148.9795918367347</v>
      </c>
      <c r="D70" s="47">
        <f>+(D65/D67)/7*1000</f>
        <v>148.8095238095238</v>
      </c>
      <c r="E70" s="47">
        <f t="shared" ref="E70:R70" si="27">+(E65/E67)/7*1000</f>
        <v>146.55172413793105</v>
      </c>
      <c r="F70" s="47">
        <f t="shared" si="27"/>
        <v>147.04433497536945</v>
      </c>
      <c r="G70" s="48">
        <f t="shared" si="27"/>
        <v>144.58128078817737</v>
      </c>
      <c r="H70" s="46">
        <f t="shared" si="27"/>
        <v>147.45762711864407</v>
      </c>
      <c r="I70" s="47">
        <f t="shared" si="27"/>
        <v>147.04433497536945</v>
      </c>
      <c r="J70" s="47">
        <f t="shared" si="27"/>
        <v>147.61904761904762</v>
      </c>
      <c r="K70" s="47">
        <f t="shared" si="27"/>
        <v>144.06779661016949</v>
      </c>
      <c r="L70" s="47">
        <f t="shared" si="27"/>
        <v>143.58353510895884</v>
      </c>
      <c r="M70" s="48">
        <f t="shared" si="27"/>
        <v>142.37288135593221</v>
      </c>
      <c r="N70" s="46">
        <f t="shared" si="27"/>
        <v>147.36842105263156</v>
      </c>
      <c r="O70" s="47">
        <f t="shared" si="27"/>
        <v>147.45762711864407</v>
      </c>
      <c r="P70" s="47">
        <f t="shared" si="27"/>
        <v>147.14285714285717</v>
      </c>
      <c r="Q70" s="47">
        <f t="shared" si="27"/>
        <v>144.58128078817731</v>
      </c>
      <c r="R70" s="47">
        <f t="shared" si="27"/>
        <v>144.58128078817737</v>
      </c>
      <c r="S70" s="48">
        <f>+(S65/S67)/7*1000</f>
        <v>142.37288135593221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H12" sqref="H12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81"/>
      <c r="B1" s="584" t="s">
        <v>29</v>
      </c>
      <c r="C1" s="585"/>
      <c r="D1" s="585"/>
      <c r="E1" s="585"/>
      <c r="F1" s="585"/>
      <c r="G1" s="585"/>
      <c r="H1" s="585"/>
      <c r="I1" s="585"/>
      <c r="J1" s="585"/>
      <c r="K1" s="585"/>
      <c r="L1" s="586"/>
      <c r="M1" s="587" t="s">
        <v>30</v>
      </c>
      <c r="N1" s="587"/>
      <c r="O1" s="587"/>
      <c r="P1" s="587"/>
      <c r="Q1" s="280"/>
      <c r="R1" s="572" t="s">
        <v>152</v>
      </c>
      <c r="S1" s="573"/>
      <c r="T1" s="573"/>
      <c r="U1" s="573"/>
      <c r="V1" s="573"/>
      <c r="W1" s="574"/>
      <c r="X1" s="280"/>
      <c r="Y1" s="281"/>
      <c r="Z1" s="281"/>
      <c r="AA1" s="281"/>
    </row>
    <row r="2" spans="1:28" ht="29.45" customHeight="1" x14ac:dyDescent="0.25">
      <c r="A2" s="582"/>
      <c r="B2" s="588" t="s">
        <v>31</v>
      </c>
      <c r="C2" s="589"/>
      <c r="D2" s="589"/>
      <c r="E2" s="589"/>
      <c r="F2" s="589"/>
      <c r="G2" s="589"/>
      <c r="H2" s="589"/>
      <c r="I2" s="589"/>
      <c r="J2" s="589"/>
      <c r="K2" s="589"/>
      <c r="L2" s="590"/>
      <c r="M2" s="592" t="s">
        <v>32</v>
      </c>
      <c r="N2" s="592"/>
      <c r="O2" s="592"/>
      <c r="P2" s="592"/>
      <c r="Q2" s="281"/>
      <c r="R2" s="575"/>
      <c r="S2" s="576"/>
      <c r="T2" s="576"/>
      <c r="U2" s="576"/>
      <c r="V2" s="576"/>
      <c r="W2" s="577"/>
      <c r="X2" s="281"/>
      <c r="Y2" s="281"/>
      <c r="Z2" s="281"/>
      <c r="AA2" s="281"/>
    </row>
    <row r="3" spans="1:28" ht="29.45" customHeight="1" x14ac:dyDescent="0.25">
      <c r="A3" s="583"/>
      <c r="B3" s="564"/>
      <c r="C3" s="565"/>
      <c r="D3" s="565"/>
      <c r="E3" s="565"/>
      <c r="F3" s="565"/>
      <c r="G3" s="565"/>
      <c r="H3" s="565"/>
      <c r="I3" s="565"/>
      <c r="J3" s="565"/>
      <c r="K3" s="565"/>
      <c r="L3" s="591"/>
      <c r="M3" s="592" t="s">
        <v>33</v>
      </c>
      <c r="N3" s="592"/>
      <c r="O3" s="592"/>
      <c r="P3" s="592"/>
      <c r="Q3" s="284"/>
      <c r="R3" s="575"/>
      <c r="S3" s="576"/>
      <c r="T3" s="576"/>
      <c r="U3" s="576"/>
      <c r="V3" s="576"/>
      <c r="W3" s="577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75"/>
      <c r="S4" s="576"/>
      <c r="T4" s="576"/>
      <c r="U4" s="576"/>
      <c r="V4" s="576"/>
      <c r="W4" s="577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564">
        <v>2</v>
      </c>
      <c r="C5" s="565"/>
      <c r="D5" s="288"/>
      <c r="E5" s="288"/>
      <c r="F5" s="288" t="s">
        <v>35</v>
      </c>
      <c r="G5" s="566" t="s">
        <v>50</v>
      </c>
      <c r="H5" s="566"/>
      <c r="I5" s="289"/>
      <c r="J5" s="288" t="s">
        <v>36</v>
      </c>
      <c r="K5" s="565">
        <v>63</v>
      </c>
      <c r="L5" s="565"/>
      <c r="M5" s="290"/>
      <c r="N5" s="290"/>
      <c r="O5" s="290"/>
      <c r="P5" s="290"/>
      <c r="Q5" s="290"/>
      <c r="R5" s="575"/>
      <c r="S5" s="576"/>
      <c r="T5" s="576"/>
      <c r="U5" s="576"/>
      <c r="V5" s="576"/>
      <c r="W5" s="577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75"/>
      <c r="S6" s="576"/>
      <c r="T6" s="576"/>
      <c r="U6" s="576"/>
      <c r="V6" s="576"/>
      <c r="W6" s="577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567" t="s">
        <v>2</v>
      </c>
      <c r="C7" s="568"/>
      <c r="D7" s="292"/>
      <c r="E7" s="292"/>
      <c r="F7" s="288" t="s">
        <v>38</v>
      </c>
      <c r="G7" s="566" t="s">
        <v>176</v>
      </c>
      <c r="H7" s="566"/>
      <c r="I7" s="293"/>
      <c r="J7" s="288" t="s">
        <v>39</v>
      </c>
      <c r="K7" s="290"/>
      <c r="L7" s="565" t="s">
        <v>168</v>
      </c>
      <c r="M7" s="565"/>
      <c r="N7" s="565"/>
      <c r="O7" s="294"/>
      <c r="P7" s="294"/>
      <c r="Q7" s="290"/>
      <c r="R7" s="575"/>
      <c r="S7" s="576"/>
      <c r="T7" s="576"/>
      <c r="U7" s="576"/>
      <c r="V7" s="576"/>
      <c r="W7" s="577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78"/>
      <c r="S8" s="579"/>
      <c r="T8" s="579"/>
      <c r="U8" s="579"/>
      <c r="V8" s="579"/>
      <c r="W8" s="580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559" t="s">
        <v>70</v>
      </c>
      <c r="C9" s="560"/>
      <c r="D9" s="560"/>
      <c r="E9" s="560"/>
      <c r="F9" s="560"/>
      <c r="G9" s="561"/>
      <c r="H9" s="559" t="s">
        <v>71</v>
      </c>
      <c r="I9" s="560"/>
      <c r="J9" s="560"/>
      <c r="K9" s="560"/>
      <c r="L9" s="560"/>
      <c r="M9" s="561"/>
      <c r="N9" s="559" t="s">
        <v>8</v>
      </c>
      <c r="O9" s="560"/>
      <c r="P9" s="560"/>
      <c r="Q9" s="560"/>
      <c r="R9" s="562"/>
      <c r="S9" s="563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108.2</v>
      </c>
      <c r="C11" s="306">
        <v>107.1</v>
      </c>
      <c r="D11" s="306">
        <v>23.7</v>
      </c>
      <c r="E11" s="306">
        <v>108.2</v>
      </c>
      <c r="F11" s="306">
        <v>108.2</v>
      </c>
      <c r="G11" s="307">
        <v>107</v>
      </c>
      <c r="H11" s="308">
        <v>109.4</v>
      </c>
      <c r="I11" s="306">
        <v>111.3</v>
      </c>
      <c r="J11" s="306">
        <v>21.9</v>
      </c>
      <c r="K11" s="306">
        <v>111.5</v>
      </c>
      <c r="L11" s="306">
        <v>111.4</v>
      </c>
      <c r="M11" s="309">
        <v>110.6</v>
      </c>
      <c r="N11" s="308">
        <v>110.2</v>
      </c>
      <c r="O11" s="310">
        <v>111.9</v>
      </c>
      <c r="P11" s="310">
        <v>24.3</v>
      </c>
      <c r="Q11" s="310">
        <v>109.8</v>
      </c>
      <c r="R11" s="310">
        <v>109.2</v>
      </c>
      <c r="S11" s="311">
        <v>111.1</v>
      </c>
      <c r="T11" s="307">
        <f t="shared" ref="T11:T17" si="0">SUM(B11:S11)</f>
        <v>1714.9999999999998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108.2</v>
      </c>
      <c r="C12" s="306">
        <v>107.1</v>
      </c>
      <c r="D12" s="306">
        <v>23.7</v>
      </c>
      <c r="E12" s="306">
        <v>108.2</v>
      </c>
      <c r="F12" s="306">
        <v>108.2</v>
      </c>
      <c r="G12" s="307">
        <v>107</v>
      </c>
      <c r="H12" s="308">
        <v>109.4</v>
      </c>
      <c r="I12" s="306">
        <v>111.3</v>
      </c>
      <c r="J12" s="306">
        <v>21.9</v>
      </c>
      <c r="K12" s="306">
        <v>111.5</v>
      </c>
      <c r="L12" s="306">
        <v>111.4</v>
      </c>
      <c r="M12" s="309">
        <v>110.6</v>
      </c>
      <c r="N12" s="308">
        <v>110.2</v>
      </c>
      <c r="O12" s="310">
        <v>111.9</v>
      </c>
      <c r="P12" s="310">
        <v>24.3</v>
      </c>
      <c r="Q12" s="310">
        <v>109.8</v>
      </c>
      <c r="R12" s="310">
        <v>109.2</v>
      </c>
      <c r="S12" s="311">
        <v>111.1</v>
      </c>
      <c r="T12" s="307">
        <f t="shared" si="0"/>
        <v>1714.9999999999998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108.2</v>
      </c>
      <c r="C13" s="306">
        <v>107.1</v>
      </c>
      <c r="D13" s="306">
        <v>23.7</v>
      </c>
      <c r="E13" s="306">
        <v>107.8</v>
      </c>
      <c r="F13" s="306">
        <v>107.8</v>
      </c>
      <c r="G13" s="307">
        <v>107</v>
      </c>
      <c r="H13" s="308">
        <v>109.4</v>
      </c>
      <c r="I13" s="306">
        <v>111.3</v>
      </c>
      <c r="J13" s="306">
        <v>21.9</v>
      </c>
      <c r="K13" s="306">
        <v>110.9</v>
      </c>
      <c r="L13" s="306">
        <v>111.4</v>
      </c>
      <c r="M13" s="309">
        <v>110.4</v>
      </c>
      <c r="N13" s="308">
        <v>109.7</v>
      </c>
      <c r="O13" s="310">
        <v>111.9</v>
      </c>
      <c r="P13" s="310">
        <v>24.3</v>
      </c>
      <c r="Q13" s="310">
        <v>109.7</v>
      </c>
      <c r="R13" s="310">
        <v>109.1</v>
      </c>
      <c r="S13" s="311">
        <v>110.9</v>
      </c>
      <c r="T13" s="307">
        <f t="shared" si="0"/>
        <v>1712.5000000000002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108.2</v>
      </c>
      <c r="C14" s="306">
        <v>107.1</v>
      </c>
      <c r="D14" s="306">
        <v>23.7</v>
      </c>
      <c r="E14" s="306">
        <v>107.8</v>
      </c>
      <c r="F14" s="306">
        <v>107.8</v>
      </c>
      <c r="G14" s="307">
        <v>107</v>
      </c>
      <c r="H14" s="308">
        <v>109.4</v>
      </c>
      <c r="I14" s="306">
        <v>111.3</v>
      </c>
      <c r="J14" s="306">
        <v>21.9</v>
      </c>
      <c r="K14" s="306">
        <v>110.9</v>
      </c>
      <c r="L14" s="306">
        <v>111.4</v>
      </c>
      <c r="M14" s="309">
        <v>110.4</v>
      </c>
      <c r="N14" s="308">
        <v>109.7</v>
      </c>
      <c r="O14" s="310">
        <v>111.9</v>
      </c>
      <c r="P14" s="310">
        <v>24.3</v>
      </c>
      <c r="Q14" s="310">
        <v>109.7</v>
      </c>
      <c r="R14" s="310">
        <v>109.1</v>
      </c>
      <c r="S14" s="311">
        <v>110.9</v>
      </c>
      <c r="T14" s="307">
        <f t="shared" si="0"/>
        <v>1712.5000000000002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108.2</v>
      </c>
      <c r="C15" s="306">
        <v>107.1</v>
      </c>
      <c r="D15" s="306">
        <v>23.7</v>
      </c>
      <c r="E15" s="306">
        <v>107.8</v>
      </c>
      <c r="F15" s="306">
        <v>107.8</v>
      </c>
      <c r="G15" s="307">
        <v>107</v>
      </c>
      <c r="H15" s="308">
        <v>109.4</v>
      </c>
      <c r="I15" s="306">
        <v>111.3</v>
      </c>
      <c r="J15" s="306">
        <v>21.9</v>
      </c>
      <c r="K15" s="306">
        <v>110.9</v>
      </c>
      <c r="L15" s="306">
        <v>111.4</v>
      </c>
      <c r="M15" s="309">
        <v>110.4</v>
      </c>
      <c r="N15" s="308">
        <v>109.7</v>
      </c>
      <c r="O15" s="310">
        <v>111.9</v>
      </c>
      <c r="P15" s="310">
        <v>24.3</v>
      </c>
      <c r="Q15" s="310">
        <v>109.7</v>
      </c>
      <c r="R15" s="310">
        <v>109.1</v>
      </c>
      <c r="S15" s="311">
        <v>110.9</v>
      </c>
      <c r="T15" s="307">
        <f t="shared" si="0"/>
        <v>1712.5000000000002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108.2</v>
      </c>
      <c r="C16" s="306">
        <v>107.1</v>
      </c>
      <c r="D16" s="306">
        <v>23.7</v>
      </c>
      <c r="E16" s="306">
        <v>107.8</v>
      </c>
      <c r="F16" s="306">
        <v>107.8</v>
      </c>
      <c r="G16" s="307">
        <v>107</v>
      </c>
      <c r="H16" s="308">
        <v>109.4</v>
      </c>
      <c r="I16" s="306">
        <v>111.3</v>
      </c>
      <c r="J16" s="306">
        <v>21.9</v>
      </c>
      <c r="K16" s="306">
        <v>110.9</v>
      </c>
      <c r="L16" s="306">
        <v>111.4</v>
      </c>
      <c r="M16" s="309">
        <v>110.4</v>
      </c>
      <c r="N16" s="308">
        <v>109.7</v>
      </c>
      <c r="O16" s="310">
        <v>111.9</v>
      </c>
      <c r="P16" s="310">
        <v>24.3</v>
      </c>
      <c r="Q16" s="310">
        <v>109.7</v>
      </c>
      <c r="R16" s="310">
        <v>109.1</v>
      </c>
      <c r="S16" s="311">
        <v>110.9</v>
      </c>
      <c r="T16" s="307">
        <f t="shared" si="0"/>
        <v>1712.5000000000002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108.2</v>
      </c>
      <c r="C17" s="313">
        <v>107.1</v>
      </c>
      <c r="D17" s="313">
        <v>23.7</v>
      </c>
      <c r="E17" s="313">
        <v>107.8</v>
      </c>
      <c r="F17" s="313">
        <v>107.8</v>
      </c>
      <c r="G17" s="314">
        <v>107</v>
      </c>
      <c r="H17" s="315">
        <v>109.4</v>
      </c>
      <c r="I17" s="313">
        <v>111.3</v>
      </c>
      <c r="J17" s="313">
        <v>21.9</v>
      </c>
      <c r="K17" s="313">
        <v>110.9</v>
      </c>
      <c r="L17" s="313">
        <v>111.4</v>
      </c>
      <c r="M17" s="316">
        <v>110.4</v>
      </c>
      <c r="N17" s="317">
        <v>109.7</v>
      </c>
      <c r="O17" s="318">
        <v>111.9</v>
      </c>
      <c r="P17" s="318">
        <v>24.3</v>
      </c>
      <c r="Q17" s="318">
        <v>109.7</v>
      </c>
      <c r="R17" s="318">
        <v>109.1</v>
      </c>
      <c r="S17" s="319">
        <v>110.9</v>
      </c>
      <c r="T17" s="314">
        <f t="shared" si="0"/>
        <v>1712.5000000000002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757.40000000000009</v>
      </c>
      <c r="C18" s="321">
        <f t="shared" si="1"/>
        <v>749.7</v>
      </c>
      <c r="D18" s="321">
        <f t="shared" si="1"/>
        <v>165.89999999999998</v>
      </c>
      <c r="E18" s="321">
        <f t="shared" si="1"/>
        <v>755.39999999999986</v>
      </c>
      <c r="F18" s="321">
        <f t="shared" si="1"/>
        <v>755.39999999999986</v>
      </c>
      <c r="G18" s="322">
        <f t="shared" si="1"/>
        <v>749</v>
      </c>
      <c r="H18" s="323">
        <f t="shared" si="1"/>
        <v>765.8</v>
      </c>
      <c r="I18" s="321">
        <f t="shared" si="1"/>
        <v>779.09999999999991</v>
      </c>
      <c r="J18" s="321">
        <f t="shared" si="1"/>
        <v>153.30000000000001</v>
      </c>
      <c r="K18" s="321">
        <f t="shared" si="1"/>
        <v>777.49999999999989</v>
      </c>
      <c r="L18" s="321">
        <f t="shared" si="1"/>
        <v>779.8</v>
      </c>
      <c r="M18" s="321">
        <f t="shared" si="1"/>
        <v>773.19999999999993</v>
      </c>
      <c r="N18" s="324">
        <f t="shared" si="1"/>
        <v>768.90000000000009</v>
      </c>
      <c r="O18" s="325">
        <f t="shared" si="1"/>
        <v>783.3</v>
      </c>
      <c r="P18" s="325">
        <f t="shared" si="1"/>
        <v>170.10000000000002</v>
      </c>
      <c r="Q18" s="325">
        <f t="shared" si="1"/>
        <v>768.10000000000014</v>
      </c>
      <c r="R18" s="325">
        <f t="shared" si="1"/>
        <v>763.90000000000009</v>
      </c>
      <c r="S18" s="326">
        <f t="shared" si="1"/>
        <v>776.69999999999993</v>
      </c>
      <c r="T18" s="322">
        <f>SUM(T11:T17)</f>
        <v>11992.5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559" t="s">
        <v>70</v>
      </c>
      <c r="C21" s="560"/>
      <c r="D21" s="560"/>
      <c r="E21" s="560"/>
      <c r="F21" s="560"/>
      <c r="G21" s="561"/>
      <c r="H21" s="559" t="s">
        <v>71</v>
      </c>
      <c r="I21" s="560"/>
      <c r="J21" s="560"/>
      <c r="K21" s="560"/>
      <c r="L21" s="560"/>
      <c r="M21" s="561"/>
      <c r="N21" s="560" t="s">
        <v>8</v>
      </c>
      <c r="O21" s="560"/>
      <c r="P21" s="560"/>
      <c r="Q21" s="560"/>
      <c r="R21" s="560"/>
      <c r="S21" s="561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8.6999999999999993</v>
      </c>
      <c r="C23" s="334">
        <v>8.4</v>
      </c>
      <c r="D23" s="335">
        <v>1.7</v>
      </c>
      <c r="E23" s="335">
        <v>8.6</v>
      </c>
      <c r="F23" s="335">
        <v>8.6</v>
      </c>
      <c r="G23" s="336">
        <v>8.5</v>
      </c>
      <c r="H23" s="337">
        <v>8.8000000000000007</v>
      </c>
      <c r="I23" s="335">
        <v>8.6999999999999993</v>
      </c>
      <c r="J23" s="335">
        <v>1.8</v>
      </c>
      <c r="K23" s="335">
        <v>8.6</v>
      </c>
      <c r="L23" s="335">
        <v>8.5</v>
      </c>
      <c r="M23" s="336">
        <v>8.5</v>
      </c>
      <c r="N23" s="337">
        <v>8.4</v>
      </c>
      <c r="O23" s="335">
        <v>8.8000000000000007</v>
      </c>
      <c r="P23" s="335">
        <v>1.5</v>
      </c>
      <c r="Q23" s="335">
        <v>8.4</v>
      </c>
      <c r="R23" s="335">
        <v>8.5</v>
      </c>
      <c r="S23" s="336">
        <v>8.5</v>
      </c>
      <c r="T23" s="338">
        <f t="shared" ref="T23:T30" si="2">SUM(B23:S23)</f>
        <v>133.5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8.6999999999999993</v>
      </c>
      <c r="C24" s="310">
        <v>8.4</v>
      </c>
      <c r="D24" s="310">
        <v>1.7</v>
      </c>
      <c r="E24" s="310">
        <v>8.6</v>
      </c>
      <c r="F24" s="310">
        <v>8.6</v>
      </c>
      <c r="G24" s="311">
        <v>8.5</v>
      </c>
      <c r="H24" s="340">
        <v>8.8000000000000007</v>
      </c>
      <c r="I24" s="310">
        <v>8.6999999999999993</v>
      </c>
      <c r="J24" s="310">
        <v>1.8</v>
      </c>
      <c r="K24" s="310">
        <v>8.6</v>
      </c>
      <c r="L24" s="310">
        <v>8.5</v>
      </c>
      <c r="M24" s="311">
        <v>8.5</v>
      </c>
      <c r="N24" s="340">
        <v>8.4</v>
      </c>
      <c r="O24" s="310">
        <v>8.8000000000000007</v>
      </c>
      <c r="P24" s="310">
        <v>1.5</v>
      </c>
      <c r="Q24" s="310">
        <v>8.4</v>
      </c>
      <c r="R24" s="310">
        <v>8.5</v>
      </c>
      <c r="S24" s="311">
        <v>8.5</v>
      </c>
      <c r="T24" s="338">
        <f t="shared" si="2"/>
        <v>133.5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8.5</v>
      </c>
      <c r="C25" s="310">
        <v>8.3000000000000007</v>
      </c>
      <c r="D25" s="310">
        <v>1.8</v>
      </c>
      <c r="E25" s="310">
        <v>8.4</v>
      </c>
      <c r="F25" s="310">
        <v>8.5</v>
      </c>
      <c r="G25" s="311">
        <v>8.3000000000000007</v>
      </c>
      <c r="H25" s="340">
        <v>8.6</v>
      </c>
      <c r="I25" s="310">
        <v>8.4</v>
      </c>
      <c r="J25" s="310">
        <v>1.7</v>
      </c>
      <c r="K25" s="310">
        <v>8.4</v>
      </c>
      <c r="L25" s="310">
        <v>8.4</v>
      </c>
      <c r="M25" s="311">
        <v>8.3000000000000007</v>
      </c>
      <c r="N25" s="340">
        <v>8.4</v>
      </c>
      <c r="O25" s="310">
        <v>8.6</v>
      </c>
      <c r="P25" s="310">
        <v>1.4</v>
      </c>
      <c r="Q25" s="310">
        <v>8.3000000000000007</v>
      </c>
      <c r="R25" s="310">
        <v>8.3000000000000007</v>
      </c>
      <c r="S25" s="311">
        <v>8.3000000000000007</v>
      </c>
      <c r="T25" s="338">
        <f t="shared" si="2"/>
        <v>130.9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8.6</v>
      </c>
      <c r="C26" s="334">
        <v>8.3000000000000007</v>
      </c>
      <c r="D26" s="310">
        <v>1.8</v>
      </c>
      <c r="E26" s="310">
        <v>8.4</v>
      </c>
      <c r="F26" s="310">
        <v>8.5</v>
      </c>
      <c r="G26" s="311">
        <v>8.3000000000000007</v>
      </c>
      <c r="H26" s="340">
        <v>8.6</v>
      </c>
      <c r="I26" s="310">
        <v>8.4</v>
      </c>
      <c r="J26" s="310">
        <v>1.7</v>
      </c>
      <c r="K26" s="310">
        <v>8.4</v>
      </c>
      <c r="L26" s="310">
        <v>8.4</v>
      </c>
      <c r="M26" s="311">
        <v>8.3000000000000007</v>
      </c>
      <c r="N26" s="340">
        <v>8.4</v>
      </c>
      <c r="O26" s="310">
        <v>8.6</v>
      </c>
      <c r="P26" s="310">
        <v>1.4</v>
      </c>
      <c r="Q26" s="310">
        <v>8.4</v>
      </c>
      <c r="R26" s="310">
        <v>8.3000000000000007</v>
      </c>
      <c r="S26" s="311">
        <v>8.3000000000000007</v>
      </c>
      <c r="T26" s="338">
        <f t="shared" si="2"/>
        <v>131.10000000000002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8.6</v>
      </c>
      <c r="C27" s="310">
        <v>8.3000000000000007</v>
      </c>
      <c r="D27" s="310">
        <v>1.8</v>
      </c>
      <c r="E27" s="310">
        <v>8.5</v>
      </c>
      <c r="F27" s="310">
        <v>8.5</v>
      </c>
      <c r="G27" s="311">
        <v>8.3000000000000007</v>
      </c>
      <c r="H27" s="340">
        <v>8.6999999999999993</v>
      </c>
      <c r="I27" s="310">
        <v>8.5</v>
      </c>
      <c r="J27" s="310">
        <v>1.8</v>
      </c>
      <c r="K27" s="310">
        <v>8.5</v>
      </c>
      <c r="L27" s="310">
        <v>8.5</v>
      </c>
      <c r="M27" s="311">
        <v>8.4</v>
      </c>
      <c r="N27" s="340">
        <v>8.4</v>
      </c>
      <c r="O27" s="310">
        <v>8.6999999999999993</v>
      </c>
      <c r="P27" s="310">
        <v>1.5</v>
      </c>
      <c r="Q27" s="310">
        <v>8.4</v>
      </c>
      <c r="R27" s="310">
        <v>8.3000000000000007</v>
      </c>
      <c r="S27" s="311">
        <v>8.4</v>
      </c>
      <c r="T27" s="338">
        <f t="shared" si="2"/>
        <v>132.10000000000002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8.6</v>
      </c>
      <c r="C28" s="310">
        <v>8.3000000000000007</v>
      </c>
      <c r="D28" s="310">
        <v>1.8</v>
      </c>
      <c r="E28" s="310">
        <v>8.5</v>
      </c>
      <c r="F28" s="310">
        <v>8.5</v>
      </c>
      <c r="G28" s="311">
        <v>8.4</v>
      </c>
      <c r="H28" s="340">
        <v>8.6999999999999993</v>
      </c>
      <c r="I28" s="310">
        <v>8.5</v>
      </c>
      <c r="J28" s="310">
        <v>1.8</v>
      </c>
      <c r="K28" s="310">
        <v>8.5</v>
      </c>
      <c r="L28" s="310">
        <v>8.5</v>
      </c>
      <c r="M28" s="311">
        <v>8.4</v>
      </c>
      <c r="N28" s="340">
        <v>8.4</v>
      </c>
      <c r="O28" s="310">
        <v>8.6999999999999993</v>
      </c>
      <c r="P28" s="310">
        <v>1.5</v>
      </c>
      <c r="Q28" s="310">
        <v>8.4</v>
      </c>
      <c r="R28" s="310">
        <v>8.4</v>
      </c>
      <c r="S28" s="311">
        <v>8.4</v>
      </c>
      <c r="T28" s="338">
        <f t="shared" si="2"/>
        <v>132.30000000000001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8.6</v>
      </c>
      <c r="C29" s="335">
        <v>8.4</v>
      </c>
      <c r="D29" s="335">
        <v>1.9</v>
      </c>
      <c r="E29" s="335">
        <v>8.5</v>
      </c>
      <c r="F29" s="335">
        <v>8.5</v>
      </c>
      <c r="G29" s="336">
        <v>8.4</v>
      </c>
      <c r="H29" s="337">
        <v>8.6999999999999993</v>
      </c>
      <c r="I29" s="335">
        <v>8.5</v>
      </c>
      <c r="J29" s="335">
        <v>1.8</v>
      </c>
      <c r="K29" s="335">
        <v>8.5</v>
      </c>
      <c r="L29" s="335">
        <v>8.5</v>
      </c>
      <c r="M29" s="336">
        <v>8.4</v>
      </c>
      <c r="N29" s="337">
        <v>8.4</v>
      </c>
      <c r="O29" s="335">
        <v>8.6999999999999993</v>
      </c>
      <c r="P29" s="335">
        <v>1.5</v>
      </c>
      <c r="Q29" s="335">
        <v>8.4</v>
      </c>
      <c r="R29" s="335">
        <v>8.4</v>
      </c>
      <c r="S29" s="336">
        <v>8.4</v>
      </c>
      <c r="T29" s="341">
        <f t="shared" si="2"/>
        <v>132.50000000000003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60.300000000000004</v>
      </c>
      <c r="C30" s="342">
        <f t="shared" ref="C30:S30" si="3">SUM(C23:C29)</f>
        <v>58.4</v>
      </c>
      <c r="D30" s="342">
        <f t="shared" si="3"/>
        <v>12.500000000000002</v>
      </c>
      <c r="E30" s="342">
        <f t="shared" si="3"/>
        <v>59.5</v>
      </c>
      <c r="F30" s="342">
        <f t="shared" si="3"/>
        <v>59.7</v>
      </c>
      <c r="G30" s="343">
        <f t="shared" si="3"/>
        <v>58.7</v>
      </c>
      <c r="H30" s="323">
        <f t="shared" si="3"/>
        <v>60.900000000000006</v>
      </c>
      <c r="I30" s="342">
        <f t="shared" si="3"/>
        <v>59.699999999999996</v>
      </c>
      <c r="J30" s="342">
        <f t="shared" si="3"/>
        <v>12.400000000000002</v>
      </c>
      <c r="K30" s="342">
        <f t="shared" si="3"/>
        <v>59.5</v>
      </c>
      <c r="L30" s="342">
        <f t="shared" si="3"/>
        <v>59.3</v>
      </c>
      <c r="M30" s="343">
        <f t="shared" si="3"/>
        <v>58.8</v>
      </c>
      <c r="N30" s="323">
        <f t="shared" si="3"/>
        <v>58.8</v>
      </c>
      <c r="O30" s="342">
        <f t="shared" si="3"/>
        <v>60.900000000000006</v>
      </c>
      <c r="P30" s="342">
        <f t="shared" si="3"/>
        <v>10.3</v>
      </c>
      <c r="Q30" s="342">
        <f t="shared" si="3"/>
        <v>58.699999999999996</v>
      </c>
      <c r="R30" s="342">
        <f t="shared" si="3"/>
        <v>58.7</v>
      </c>
      <c r="S30" s="343">
        <f t="shared" si="3"/>
        <v>58.8</v>
      </c>
      <c r="T30" s="344">
        <f t="shared" si="2"/>
        <v>925.89999999999986</v>
      </c>
      <c r="U30" s="339"/>
      <c r="W30" s="283"/>
    </row>
    <row r="31" spans="1:33" s="434" customFormat="1" ht="30.75" customHeight="1" x14ac:dyDescent="0.25">
      <c r="A31" s="429"/>
      <c r="B31" s="430">
        <v>58</v>
      </c>
      <c r="C31" s="422">
        <v>56</v>
      </c>
      <c r="D31" s="422">
        <v>12</v>
      </c>
      <c r="E31" s="422">
        <v>58</v>
      </c>
      <c r="F31" s="422">
        <v>58</v>
      </c>
      <c r="G31" s="422">
        <v>58</v>
      </c>
      <c r="H31" s="422">
        <v>59</v>
      </c>
      <c r="I31" s="422">
        <v>58</v>
      </c>
      <c r="J31" s="422">
        <v>12</v>
      </c>
      <c r="K31" s="422">
        <v>59</v>
      </c>
      <c r="L31" s="422">
        <v>59</v>
      </c>
      <c r="M31" s="422">
        <v>59</v>
      </c>
      <c r="N31" s="422">
        <v>57</v>
      </c>
      <c r="O31" s="422">
        <v>59</v>
      </c>
      <c r="P31" s="422">
        <v>10</v>
      </c>
      <c r="Q31" s="422">
        <v>58</v>
      </c>
      <c r="R31" s="422">
        <v>58</v>
      </c>
      <c r="S31" s="422">
        <v>59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569" t="s">
        <v>78</v>
      </c>
      <c r="C33" s="570"/>
      <c r="D33" s="570"/>
      <c r="E33" s="570"/>
      <c r="F33" s="570"/>
      <c r="G33" s="570"/>
      <c r="H33" s="571"/>
      <c r="I33" s="296"/>
      <c r="J33" s="569" t="s">
        <v>76</v>
      </c>
      <c r="K33" s="570"/>
      <c r="L33" s="570"/>
      <c r="M33" s="570"/>
      <c r="N33" s="570"/>
      <c r="O33" s="570"/>
      <c r="P33" s="571"/>
      <c r="Q33" s="346"/>
      <c r="R33" s="550" t="s">
        <v>162</v>
      </c>
      <c r="S33" s="551"/>
      <c r="T33" s="551"/>
      <c r="U33" s="551"/>
      <c r="V33" s="551"/>
      <c r="W33" s="552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553"/>
      <c r="S34" s="554"/>
      <c r="T34" s="554"/>
      <c r="U34" s="554"/>
      <c r="V34" s="554"/>
      <c r="W34" s="555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86.3</v>
      </c>
      <c r="C35" s="334">
        <v>88.2</v>
      </c>
      <c r="D35" s="334">
        <v>12.4</v>
      </c>
      <c r="E35" s="334">
        <v>83</v>
      </c>
      <c r="F35" s="334">
        <v>82.1</v>
      </c>
      <c r="G35" s="357">
        <v>81.099999999999994</v>
      </c>
      <c r="H35" s="358">
        <f t="shared" ref="H35:H41" si="4">SUM(B35:G35)</f>
        <v>433.1</v>
      </c>
      <c r="I35" s="288"/>
      <c r="J35" s="308">
        <v>6.6</v>
      </c>
      <c r="K35" s="309">
        <v>6.3</v>
      </c>
      <c r="L35" s="309">
        <v>1.4</v>
      </c>
      <c r="M35" s="309">
        <v>6.2</v>
      </c>
      <c r="N35" s="309">
        <v>6</v>
      </c>
      <c r="O35" s="309">
        <v>6.1</v>
      </c>
      <c r="P35" s="338">
        <f t="shared" ref="P35:P42" si="5">SUM(J35:O35)</f>
        <v>32.6</v>
      </c>
      <c r="Q35" s="346"/>
      <c r="R35" s="553"/>
      <c r="S35" s="554"/>
      <c r="T35" s="554"/>
      <c r="U35" s="554"/>
      <c r="V35" s="554"/>
      <c r="W35" s="555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86.3</v>
      </c>
      <c r="C36" s="334">
        <v>88.2</v>
      </c>
      <c r="D36" s="334">
        <v>12.4</v>
      </c>
      <c r="E36" s="334">
        <v>83</v>
      </c>
      <c r="F36" s="334">
        <v>82.1</v>
      </c>
      <c r="G36" s="357">
        <v>81.099999999999994</v>
      </c>
      <c r="H36" s="358">
        <f t="shared" si="4"/>
        <v>433.1</v>
      </c>
      <c r="I36" s="293"/>
      <c r="J36" s="308">
        <v>6.6</v>
      </c>
      <c r="K36" s="309">
        <v>6.3</v>
      </c>
      <c r="L36" s="309">
        <v>1.4</v>
      </c>
      <c r="M36" s="309">
        <v>6.2</v>
      </c>
      <c r="N36" s="309">
        <v>6</v>
      </c>
      <c r="O36" s="309">
        <v>6.1</v>
      </c>
      <c r="P36" s="338">
        <f t="shared" si="5"/>
        <v>32.6</v>
      </c>
      <c r="Q36" s="346"/>
      <c r="R36" s="553"/>
      <c r="S36" s="554"/>
      <c r="T36" s="554"/>
      <c r="U36" s="554"/>
      <c r="V36" s="554"/>
      <c r="W36" s="555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/>
      <c r="C37" s="334"/>
      <c r="D37" s="334"/>
      <c r="E37" s="334"/>
      <c r="F37" s="334"/>
      <c r="G37" s="357"/>
      <c r="H37" s="358">
        <f t="shared" si="4"/>
        <v>0</v>
      </c>
      <c r="I37" s="293"/>
      <c r="J37" s="308">
        <v>6.5</v>
      </c>
      <c r="K37" s="309">
        <v>6.2</v>
      </c>
      <c r="L37" s="309">
        <v>1.3</v>
      </c>
      <c r="M37" s="309">
        <v>6.2</v>
      </c>
      <c r="N37" s="309">
        <v>6</v>
      </c>
      <c r="O37" s="309">
        <v>6.1</v>
      </c>
      <c r="P37" s="338">
        <f t="shared" si="5"/>
        <v>32.299999999999997</v>
      </c>
      <c r="Q37" s="346"/>
      <c r="R37" s="553"/>
      <c r="S37" s="554"/>
      <c r="T37" s="554"/>
      <c r="U37" s="554"/>
      <c r="V37" s="554"/>
      <c r="W37" s="555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6.5</v>
      </c>
      <c r="K38" s="309">
        <v>6.3</v>
      </c>
      <c r="L38" s="309">
        <v>1.3</v>
      </c>
      <c r="M38" s="309">
        <v>6.2</v>
      </c>
      <c r="N38" s="309">
        <v>6</v>
      </c>
      <c r="O38" s="309">
        <v>6.1</v>
      </c>
      <c r="P38" s="338">
        <f t="shared" si="5"/>
        <v>32.4</v>
      </c>
      <c r="Q38" s="346"/>
      <c r="R38" s="553"/>
      <c r="S38" s="554"/>
      <c r="T38" s="554"/>
      <c r="U38" s="554"/>
      <c r="V38" s="554"/>
      <c r="W38" s="555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6.5</v>
      </c>
      <c r="K39" s="309">
        <v>6.3</v>
      </c>
      <c r="L39" s="309">
        <v>1.3</v>
      </c>
      <c r="M39" s="309">
        <v>6.2</v>
      </c>
      <c r="N39" s="309">
        <v>6</v>
      </c>
      <c r="O39" s="309">
        <v>6.1</v>
      </c>
      <c r="P39" s="338">
        <f t="shared" si="5"/>
        <v>32.4</v>
      </c>
      <c r="Q39" s="346"/>
      <c r="R39" s="553"/>
      <c r="S39" s="554"/>
      <c r="T39" s="554"/>
      <c r="U39" s="554"/>
      <c r="V39" s="554"/>
      <c r="W39" s="555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6.6</v>
      </c>
      <c r="K40" s="309">
        <v>6.3</v>
      </c>
      <c r="L40" s="309">
        <v>1.3</v>
      </c>
      <c r="M40" s="309">
        <v>6.3</v>
      </c>
      <c r="N40" s="309">
        <v>6.1</v>
      </c>
      <c r="O40" s="309">
        <v>6.2</v>
      </c>
      <c r="P40" s="338">
        <f t="shared" si="5"/>
        <v>32.800000000000004</v>
      </c>
      <c r="Q40" s="346"/>
      <c r="R40" s="553"/>
      <c r="S40" s="554"/>
      <c r="T40" s="554"/>
      <c r="U40" s="554"/>
      <c r="V40" s="554"/>
      <c r="W40" s="555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6.6</v>
      </c>
      <c r="K41" s="316">
        <v>6.3</v>
      </c>
      <c r="L41" s="316">
        <v>1.3</v>
      </c>
      <c r="M41" s="316">
        <v>6.3</v>
      </c>
      <c r="N41" s="316">
        <v>6.1</v>
      </c>
      <c r="O41" s="316">
        <v>6.2</v>
      </c>
      <c r="P41" s="341">
        <f t="shared" si="5"/>
        <v>32.800000000000004</v>
      </c>
      <c r="Q41" s="346"/>
      <c r="R41" s="553"/>
      <c r="S41" s="554"/>
      <c r="T41" s="554"/>
      <c r="U41" s="554"/>
      <c r="V41" s="554"/>
      <c r="W41" s="555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6">SUM(B35:B41)</f>
        <v>172.6</v>
      </c>
      <c r="C42" s="364">
        <f t="shared" si="6"/>
        <v>176.4</v>
      </c>
      <c r="D42" s="364">
        <f t="shared" si="6"/>
        <v>24.8</v>
      </c>
      <c r="E42" s="364">
        <f t="shared" si="6"/>
        <v>166</v>
      </c>
      <c r="F42" s="364">
        <f t="shared" si="6"/>
        <v>164.2</v>
      </c>
      <c r="G42" s="365">
        <f t="shared" si="6"/>
        <v>162.19999999999999</v>
      </c>
      <c r="H42" s="366">
        <f t="shared" si="6"/>
        <v>866.2</v>
      </c>
      <c r="I42" s="288"/>
      <c r="J42" s="367">
        <f>SUM(J35:J41)</f>
        <v>45.900000000000006</v>
      </c>
      <c r="K42" s="368">
        <f>SUM(K35:K41)</f>
        <v>44</v>
      </c>
      <c r="L42" s="368">
        <f t="shared" ref="L42:O42" si="7">SUM(L35:L41)</f>
        <v>9.2999999999999989</v>
      </c>
      <c r="M42" s="368">
        <f t="shared" si="7"/>
        <v>43.599999999999994</v>
      </c>
      <c r="N42" s="368">
        <f t="shared" si="7"/>
        <v>42.2</v>
      </c>
      <c r="O42" s="368">
        <f t="shared" si="7"/>
        <v>42.900000000000006</v>
      </c>
      <c r="P42" s="344">
        <f t="shared" si="5"/>
        <v>227.9</v>
      </c>
      <c r="Q42" s="346"/>
      <c r="R42" s="556"/>
      <c r="S42" s="557"/>
      <c r="T42" s="557"/>
      <c r="U42" s="557"/>
      <c r="V42" s="557"/>
      <c r="W42" s="558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456"/>
      <c r="J43" s="293">
        <v>44</v>
      </c>
      <c r="K43" s="293">
        <v>43</v>
      </c>
      <c r="L43" s="293">
        <v>9</v>
      </c>
      <c r="M43" s="293">
        <v>43</v>
      </c>
      <c r="N43" s="293">
        <v>42</v>
      </c>
      <c r="O43" s="293">
        <v>43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/>
      <c r="J44" s="424"/>
      <c r="K44" s="424"/>
      <c r="L44" s="424"/>
      <c r="M44" s="424"/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2381-F1CB-4BAC-B37D-642F7FA0FEDF}">
  <dimension ref="A1:E14"/>
  <sheetViews>
    <sheetView showGridLines="0" view="pageBreakPreview" zoomScale="70" zoomScaleNormal="100" zoomScaleSheetLayoutView="70" workbookViewId="0">
      <selection activeCell="H14" sqref="H14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93" t="s">
        <v>118</v>
      </c>
      <c r="B1" s="594"/>
      <c r="C1" s="594"/>
      <c r="D1" s="595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2.9677999999999995</v>
      </c>
      <c r="C3" s="400" t="s">
        <v>137</v>
      </c>
      <c r="D3" s="401">
        <v>3.0095999999999998</v>
      </c>
      <c r="E3" s="402"/>
    </row>
    <row r="4" spans="1:5" x14ac:dyDescent="0.25">
      <c r="A4" s="403" t="s">
        <v>126</v>
      </c>
      <c r="B4" s="404">
        <v>2.9297999999999997</v>
      </c>
      <c r="C4" s="403" t="s">
        <v>138</v>
      </c>
      <c r="D4" s="404">
        <v>3.0665999999999998</v>
      </c>
      <c r="E4" s="402"/>
    </row>
    <row r="5" spans="1:5" x14ac:dyDescent="0.25">
      <c r="A5" s="403" t="s">
        <v>127</v>
      </c>
      <c r="B5" s="404">
        <v>0.64979999999999993</v>
      </c>
      <c r="C5" s="403" t="s">
        <v>139</v>
      </c>
      <c r="D5" s="404">
        <v>0.65360000000000007</v>
      </c>
      <c r="E5" s="402"/>
    </row>
    <row r="6" spans="1:5" x14ac:dyDescent="0.25">
      <c r="A6" s="403" t="s">
        <v>128</v>
      </c>
      <c r="B6" s="404">
        <v>2.964</v>
      </c>
      <c r="C6" s="403" t="s">
        <v>140</v>
      </c>
      <c r="D6" s="404">
        <v>3.0057999999999998</v>
      </c>
      <c r="E6" s="402"/>
    </row>
    <row r="7" spans="1:5" x14ac:dyDescent="0.25">
      <c r="A7" s="403" t="s">
        <v>129</v>
      </c>
      <c r="B7" s="404">
        <v>2.964</v>
      </c>
      <c r="C7" s="403" t="s">
        <v>141</v>
      </c>
      <c r="D7" s="404">
        <v>2.9905999999999997</v>
      </c>
      <c r="E7" s="402"/>
    </row>
    <row r="8" spans="1:5" ht="27" thickBot="1" x14ac:dyDescent="0.3">
      <c r="A8" s="405" t="s">
        <v>130</v>
      </c>
      <c r="B8" s="406">
        <v>2.9373999999999998</v>
      </c>
      <c r="C8" s="405" t="s">
        <v>142</v>
      </c>
      <c r="D8" s="406">
        <v>3.04</v>
      </c>
      <c r="E8" s="402"/>
    </row>
    <row r="9" spans="1:5" x14ac:dyDescent="0.25">
      <c r="A9" s="400" t="s">
        <v>131</v>
      </c>
      <c r="B9" s="401">
        <v>2.9981999999999998</v>
      </c>
      <c r="C9" s="400" t="s">
        <v>119</v>
      </c>
      <c r="D9" s="401">
        <v>3.06</v>
      </c>
      <c r="E9" s="402"/>
    </row>
    <row r="10" spans="1:5" x14ac:dyDescent="0.25">
      <c r="A10" s="403" t="s">
        <v>132</v>
      </c>
      <c r="B10" s="404">
        <v>3.0437999999999996</v>
      </c>
      <c r="C10" s="403" t="s">
        <v>120</v>
      </c>
      <c r="D10" s="404">
        <v>3.07</v>
      </c>
      <c r="E10" s="402"/>
    </row>
    <row r="11" spans="1:5" x14ac:dyDescent="0.25">
      <c r="A11" s="403" t="s">
        <v>133</v>
      </c>
      <c r="B11" s="404">
        <v>0.60799999999999998</v>
      </c>
      <c r="C11" s="403" t="s">
        <v>121</v>
      </c>
      <c r="D11" s="404">
        <v>0.46</v>
      </c>
      <c r="E11" s="402"/>
    </row>
    <row r="12" spans="1:5" x14ac:dyDescent="0.25">
      <c r="A12" s="403" t="s">
        <v>134</v>
      </c>
      <c r="B12" s="404">
        <v>3.0513999999999997</v>
      </c>
      <c r="C12" s="403" t="s">
        <v>122</v>
      </c>
      <c r="D12" s="404">
        <v>3.0150000000000001</v>
      </c>
      <c r="E12" s="402"/>
    </row>
    <row r="13" spans="1:5" x14ac:dyDescent="0.25">
      <c r="A13" s="403" t="s">
        <v>135</v>
      </c>
      <c r="B13" s="404">
        <v>3.0476000000000001</v>
      </c>
      <c r="C13" s="403" t="s">
        <v>123</v>
      </c>
      <c r="D13" s="404">
        <v>2.9750000000000001</v>
      </c>
      <c r="E13" s="402"/>
    </row>
    <row r="14" spans="1:5" ht="27" thickBot="1" x14ac:dyDescent="0.3">
      <c r="A14" s="405" t="s">
        <v>136</v>
      </c>
      <c r="B14" s="406">
        <v>3.0286</v>
      </c>
      <c r="C14" s="405" t="s">
        <v>124</v>
      </c>
      <c r="D14" s="406">
        <v>2.9449999999999998</v>
      </c>
      <c r="E14" s="402"/>
    </row>
  </sheetData>
  <mergeCells count="1">
    <mergeCell ref="A1:D1"/>
  </mergeCells>
  <pageMargins left="0.7" right="0.7" top="0.75" bottom="0.75" header="0.3" footer="0.3"/>
  <pageSetup paperSize="9" scale="70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E25"/>
  <sheetViews>
    <sheetView showGridLines="0" view="pageBreakPreview" zoomScale="80" zoomScaleNormal="100" zoomScaleSheetLayoutView="8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99" t="s">
        <v>110</v>
      </c>
      <c r="B2" s="247">
        <v>568</v>
      </c>
      <c r="C2" s="247">
        <v>44</v>
      </c>
      <c r="D2" s="248">
        <v>5</v>
      </c>
      <c r="E2" s="249">
        <f t="shared" ref="E2:E7" si="0">SUM(B2:C2)*D2/1000</f>
        <v>3.06</v>
      </c>
    </row>
    <row r="3" spans="1:5" x14ac:dyDescent="0.25">
      <c r="A3" s="600"/>
      <c r="B3" s="247">
        <v>571</v>
      </c>
      <c r="C3" s="247">
        <v>43</v>
      </c>
      <c r="D3" s="248">
        <v>5</v>
      </c>
      <c r="E3" s="249">
        <f t="shared" si="0"/>
        <v>3.07</v>
      </c>
    </row>
    <row r="4" spans="1:5" x14ac:dyDescent="0.25">
      <c r="A4" s="600"/>
      <c r="B4" s="247">
        <v>82</v>
      </c>
      <c r="C4" s="247">
        <v>10</v>
      </c>
      <c r="D4" s="248">
        <v>5</v>
      </c>
      <c r="E4" s="249">
        <f t="shared" si="0"/>
        <v>0.46</v>
      </c>
    </row>
    <row r="5" spans="1:5" x14ac:dyDescent="0.25">
      <c r="A5" s="600"/>
      <c r="B5" s="247">
        <v>560</v>
      </c>
      <c r="C5" s="247">
        <v>43</v>
      </c>
      <c r="D5" s="248">
        <v>5</v>
      </c>
      <c r="E5" s="249">
        <f t="shared" si="0"/>
        <v>3.0150000000000001</v>
      </c>
    </row>
    <row r="6" spans="1:5" x14ac:dyDescent="0.25">
      <c r="A6" s="600"/>
      <c r="B6" s="247">
        <v>553</v>
      </c>
      <c r="C6" s="247">
        <v>42</v>
      </c>
      <c r="D6" s="248">
        <v>5</v>
      </c>
      <c r="E6" s="249">
        <f t="shared" si="0"/>
        <v>2.9750000000000001</v>
      </c>
    </row>
    <row r="7" spans="1:5" x14ac:dyDescent="0.25">
      <c r="A7" s="601"/>
      <c r="B7" s="247">
        <v>546</v>
      </c>
      <c r="C7" s="247">
        <v>43</v>
      </c>
      <c r="D7" s="248">
        <v>5</v>
      </c>
      <c r="E7" s="249">
        <f t="shared" si="0"/>
        <v>2.9449999999999998</v>
      </c>
    </row>
    <row r="8" spans="1:5" x14ac:dyDescent="0.25">
      <c r="A8" s="596" t="s">
        <v>70</v>
      </c>
      <c r="B8" s="247">
        <v>723</v>
      </c>
      <c r="C8" s="247">
        <v>58</v>
      </c>
      <c r="D8" s="248">
        <v>3.8</v>
      </c>
      <c r="E8" s="249">
        <f t="shared" ref="E8:E25" si="1">SUM(B8:C8)*D8/1000</f>
        <v>2.9677999999999995</v>
      </c>
    </row>
    <row r="9" spans="1:5" x14ac:dyDescent="0.25">
      <c r="A9" s="597"/>
      <c r="B9" s="247">
        <v>715</v>
      </c>
      <c r="C9" s="247">
        <v>56</v>
      </c>
      <c r="D9" s="248">
        <v>3.8</v>
      </c>
      <c r="E9" s="249">
        <f t="shared" si="1"/>
        <v>2.9297999999999997</v>
      </c>
    </row>
    <row r="10" spans="1:5" x14ac:dyDescent="0.25">
      <c r="A10" s="597"/>
      <c r="B10" s="247">
        <v>159</v>
      </c>
      <c r="C10" s="247">
        <v>12</v>
      </c>
      <c r="D10" s="248">
        <v>3.8</v>
      </c>
      <c r="E10" s="249">
        <f t="shared" si="1"/>
        <v>0.64979999999999993</v>
      </c>
    </row>
    <row r="11" spans="1:5" x14ac:dyDescent="0.25">
      <c r="A11" s="597"/>
      <c r="B11" s="247">
        <v>722</v>
      </c>
      <c r="C11" s="247">
        <v>58</v>
      </c>
      <c r="D11" s="248">
        <v>3.8</v>
      </c>
      <c r="E11" s="249">
        <f t="shared" si="1"/>
        <v>2.964</v>
      </c>
    </row>
    <row r="12" spans="1:5" x14ac:dyDescent="0.25">
      <c r="A12" s="597"/>
      <c r="B12" s="247">
        <v>722</v>
      </c>
      <c r="C12" s="247">
        <v>58</v>
      </c>
      <c r="D12" s="248">
        <v>3.8</v>
      </c>
      <c r="E12" s="249">
        <f t="shared" si="1"/>
        <v>2.964</v>
      </c>
    </row>
    <row r="13" spans="1:5" x14ac:dyDescent="0.25">
      <c r="A13" s="602"/>
      <c r="B13" s="247">
        <v>715</v>
      </c>
      <c r="C13" s="247">
        <v>58</v>
      </c>
      <c r="D13" s="248">
        <v>3.8</v>
      </c>
      <c r="E13" s="249">
        <f t="shared" si="1"/>
        <v>2.9373999999999998</v>
      </c>
    </row>
    <row r="14" spans="1:5" x14ac:dyDescent="0.25">
      <c r="A14" s="596" t="s">
        <v>71</v>
      </c>
      <c r="B14" s="247">
        <v>730</v>
      </c>
      <c r="C14" s="247">
        <v>59</v>
      </c>
      <c r="D14" s="248">
        <v>3.8</v>
      </c>
      <c r="E14" s="249">
        <f t="shared" si="1"/>
        <v>2.9981999999999998</v>
      </c>
    </row>
    <row r="15" spans="1:5" x14ac:dyDescent="0.25">
      <c r="A15" s="597"/>
      <c r="B15" s="247">
        <v>743</v>
      </c>
      <c r="C15" s="247">
        <v>58</v>
      </c>
      <c r="D15" s="248">
        <v>3.8</v>
      </c>
      <c r="E15" s="249">
        <f t="shared" si="1"/>
        <v>3.0437999999999996</v>
      </c>
    </row>
    <row r="16" spans="1:5" x14ac:dyDescent="0.25">
      <c r="A16" s="597"/>
      <c r="B16" s="247">
        <v>148</v>
      </c>
      <c r="C16" s="247">
        <v>12</v>
      </c>
      <c r="D16" s="248">
        <v>3.8</v>
      </c>
      <c r="E16" s="249">
        <f t="shared" si="1"/>
        <v>0.60799999999999998</v>
      </c>
    </row>
    <row r="17" spans="1:5" x14ac:dyDescent="0.25">
      <c r="A17" s="597"/>
      <c r="B17" s="247">
        <v>744</v>
      </c>
      <c r="C17" s="247">
        <v>59</v>
      </c>
      <c r="D17" s="248">
        <v>3.8</v>
      </c>
      <c r="E17" s="249">
        <f t="shared" si="1"/>
        <v>3.0513999999999997</v>
      </c>
    </row>
    <row r="18" spans="1:5" x14ac:dyDescent="0.25">
      <c r="A18" s="597"/>
      <c r="B18" s="247">
        <v>743</v>
      </c>
      <c r="C18" s="247">
        <v>59</v>
      </c>
      <c r="D18" s="248">
        <v>3.8</v>
      </c>
      <c r="E18" s="249">
        <f t="shared" si="1"/>
        <v>3.0476000000000001</v>
      </c>
    </row>
    <row r="19" spans="1:5" x14ac:dyDescent="0.25">
      <c r="A19" s="602"/>
      <c r="B19" s="247">
        <v>738</v>
      </c>
      <c r="C19" s="247">
        <v>59</v>
      </c>
      <c r="D19" s="248">
        <v>3.8</v>
      </c>
      <c r="E19" s="249">
        <f t="shared" si="1"/>
        <v>3.0286</v>
      </c>
    </row>
    <row r="20" spans="1:5" x14ac:dyDescent="0.25">
      <c r="A20" s="596" t="s">
        <v>8</v>
      </c>
      <c r="B20" s="247">
        <v>735</v>
      </c>
      <c r="C20" s="247">
        <v>57</v>
      </c>
      <c r="D20" s="248">
        <v>3.8</v>
      </c>
      <c r="E20" s="249">
        <f t="shared" si="1"/>
        <v>3.0095999999999998</v>
      </c>
    </row>
    <row r="21" spans="1:5" x14ac:dyDescent="0.25">
      <c r="A21" s="597"/>
      <c r="B21" s="247">
        <v>748</v>
      </c>
      <c r="C21" s="247">
        <v>59</v>
      </c>
      <c r="D21" s="248">
        <v>3.8</v>
      </c>
      <c r="E21" s="249">
        <f t="shared" si="1"/>
        <v>3.0665999999999998</v>
      </c>
    </row>
    <row r="22" spans="1:5" x14ac:dyDescent="0.25">
      <c r="A22" s="597"/>
      <c r="B22" s="247">
        <v>162</v>
      </c>
      <c r="C22" s="247">
        <v>10</v>
      </c>
      <c r="D22" s="248">
        <v>3.8</v>
      </c>
      <c r="E22" s="249">
        <f t="shared" si="1"/>
        <v>0.65360000000000007</v>
      </c>
    </row>
    <row r="23" spans="1:5" x14ac:dyDescent="0.25">
      <c r="A23" s="597"/>
      <c r="B23" s="247">
        <v>733</v>
      </c>
      <c r="C23" s="247">
        <v>58</v>
      </c>
      <c r="D23" s="248">
        <v>3.8</v>
      </c>
      <c r="E23" s="249">
        <f t="shared" si="1"/>
        <v>3.0057999999999998</v>
      </c>
    </row>
    <row r="24" spans="1:5" x14ac:dyDescent="0.25">
      <c r="A24" s="597"/>
      <c r="B24" s="278">
        <v>729</v>
      </c>
      <c r="C24" s="278">
        <v>58</v>
      </c>
      <c r="D24" s="248">
        <v>3.8</v>
      </c>
      <c r="E24" s="279">
        <f t="shared" si="1"/>
        <v>2.9905999999999997</v>
      </c>
    </row>
    <row r="25" spans="1:5" ht="19.5" thickBot="1" x14ac:dyDescent="0.3">
      <c r="A25" s="598"/>
      <c r="B25" s="250">
        <v>741</v>
      </c>
      <c r="C25" s="250">
        <v>59</v>
      </c>
      <c r="D25" s="248">
        <v>3.8</v>
      </c>
      <c r="E25" s="251">
        <f t="shared" si="1"/>
        <v>3.04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603" t="s">
        <v>89</v>
      </c>
      <c r="B1" s="604"/>
      <c r="C1" s="604"/>
      <c r="D1" s="605"/>
    </row>
    <row r="2" spans="1:6" ht="20.25" x14ac:dyDescent="0.25">
      <c r="A2" s="252" t="s">
        <v>90</v>
      </c>
      <c r="B2" s="253">
        <v>75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2.7900000000000005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5.580000000000001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150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3.75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1.830000000000001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5.0833333333333366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533" t="s">
        <v>56</v>
      </c>
      <c r="L11" s="533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2"/>
      <c r="U15" s="54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25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25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533" t="s">
        <v>57</v>
      </c>
      <c r="L11" s="533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40"/>
      <c r="M15" s="541" t="s">
        <v>8</v>
      </c>
      <c r="N15" s="542"/>
      <c r="O15" s="542"/>
      <c r="P15" s="542"/>
      <c r="Q15" s="542"/>
      <c r="R15" s="542"/>
      <c r="S15" s="542"/>
      <c r="T15" s="542"/>
      <c r="U15" s="54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6" t="s">
        <v>8</v>
      </c>
      <c r="C36" s="534"/>
      <c r="D36" s="534"/>
      <c r="E36" s="534"/>
      <c r="F36" s="534"/>
      <c r="G36" s="534"/>
      <c r="H36" s="99"/>
      <c r="I36" s="53" t="s">
        <v>26</v>
      </c>
      <c r="J36" s="107"/>
      <c r="K36" s="525" t="s">
        <v>8</v>
      </c>
      <c r="L36" s="525"/>
      <c r="M36" s="525"/>
      <c r="N36" s="525"/>
      <c r="O36" s="52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533" t="s">
        <v>58</v>
      </c>
      <c r="L11" s="533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38" t="s">
        <v>25</v>
      </c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40"/>
      <c r="N15" s="541" t="s">
        <v>8</v>
      </c>
      <c r="O15" s="542"/>
      <c r="P15" s="542"/>
      <c r="Q15" s="542"/>
      <c r="R15" s="542"/>
      <c r="S15" s="542"/>
      <c r="T15" s="542"/>
      <c r="U15" s="542"/>
      <c r="V15" s="54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24" t="s">
        <v>25</v>
      </c>
      <c r="C36" s="525"/>
      <c r="D36" s="525"/>
      <c r="E36" s="525"/>
      <c r="F36" s="525"/>
      <c r="G36" s="525"/>
      <c r="H36" s="526"/>
      <c r="I36" s="99"/>
      <c r="J36" s="53" t="s">
        <v>26</v>
      </c>
      <c r="K36" s="107"/>
      <c r="L36" s="525" t="s">
        <v>25</v>
      </c>
      <c r="M36" s="525"/>
      <c r="N36" s="525"/>
      <c r="O36" s="525"/>
      <c r="P36" s="52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27"/>
      <c r="K54" s="52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24" t="s">
        <v>8</v>
      </c>
      <c r="C55" s="525"/>
      <c r="D55" s="525"/>
      <c r="E55" s="525"/>
      <c r="F55" s="52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67</vt:i4>
      </vt:variant>
      <vt:variant>
        <vt:lpstr>Rangos con nombre</vt:lpstr>
      </vt:variant>
      <vt:variant>
        <vt:i4>48</vt:i4>
      </vt:variant>
    </vt:vector>
  </HeadingPairs>
  <TitlesOfParts>
    <vt:vector size="11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SEM 52</vt:lpstr>
      <vt:lpstr>SEM 53</vt:lpstr>
      <vt:lpstr>SEM 54</vt:lpstr>
      <vt:lpstr>SEM 55</vt:lpstr>
      <vt:lpstr>SEM 56</vt:lpstr>
      <vt:lpstr>SEM 57</vt:lpstr>
      <vt:lpstr>SEM 58</vt:lpstr>
      <vt:lpstr>SEM 59</vt:lpstr>
      <vt:lpstr>SEM 60</vt:lpstr>
      <vt:lpstr>SEM 61</vt:lpstr>
      <vt:lpstr>SEM 62</vt:lpstr>
      <vt:lpstr>SEM 63</vt:lpstr>
      <vt:lpstr>IMPRIMIR</vt:lpstr>
      <vt:lpstr>Calcio_Imprimir</vt:lpstr>
      <vt:lpstr>Calcio</vt:lpstr>
      <vt:lpstr>CARBONATO DE CALCIO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  <vt:lpstr>'SEM 50'!Área_de_impresión</vt:lpstr>
      <vt:lpstr>'SEM 51'!Área_de_impresión</vt:lpstr>
      <vt:lpstr>'SEM 52'!Área_de_impresión</vt:lpstr>
      <vt:lpstr>'SEM 53'!Área_de_impresión</vt:lpstr>
      <vt:lpstr>'SEM 54'!Área_de_impresión</vt:lpstr>
      <vt:lpstr>'SEM 55'!Área_de_impresión</vt:lpstr>
      <vt:lpstr>'SEM 56'!Área_de_impresión</vt:lpstr>
      <vt:lpstr>'SEM 57'!Área_de_impresión</vt:lpstr>
      <vt:lpstr>'SEM 58'!Área_de_impresión</vt:lpstr>
      <vt:lpstr>'SEM 59'!Área_de_impresión</vt:lpstr>
      <vt:lpstr>'SEM 60'!Área_de_impresión</vt:lpstr>
      <vt:lpstr>'SEM 61'!Área_de_impresión</vt:lpstr>
      <vt:lpstr>'SEM 62'!Área_de_impresión</vt:lpstr>
      <vt:lpstr>'SEM 63'!Área_de_impresión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2022-06-24T19:04:32Z</cp:lastPrinted>
  <dcterms:created xsi:type="dcterms:W3CDTF">2021-03-04T08:17:33Z</dcterms:created>
  <dcterms:modified xsi:type="dcterms:W3CDTF">2022-06-24T19:04:36Z</dcterms:modified>
</cp:coreProperties>
</file>