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3\"/>
    </mc:Choice>
  </mc:AlternateContent>
  <xr:revisionPtr revIDLastSave="0" documentId="13_ncr:1_{1FBAF226-E2AD-4A96-B306-A6686D978EAF}" xr6:coauthVersionLast="36" xr6:coauthVersionMax="36" xr10:uidLastSave="{00000000-0000-0000-0000-000000000000}"/>
  <bookViews>
    <workbookView xWindow="0" yWindow="0" windowWidth="20490" windowHeight="7545" activeTab="1" xr2:uid="{8426F80F-2F82-4B07-86E3-5D0E738FB7E8}"/>
  </bookViews>
  <sheets>
    <sheet name="SEM 1" sheetId="1" r:id="rId1"/>
    <sheet name="IMPRIMIR" sheetId="2" r:id="rId2"/>
  </sheets>
  <definedNames>
    <definedName name="_xlnm.Print_Area" localSheetId="1">IMPRIMIR!$A$1:$V$46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1" i="1" l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B64" i="1"/>
  <c r="B63" i="1"/>
  <c r="B62" i="1"/>
  <c r="B6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K45" i="1"/>
  <c r="K44" i="1"/>
  <c r="K43" i="1"/>
  <c r="K42" i="1"/>
  <c r="C42" i="1"/>
  <c r="D42" i="1"/>
  <c r="E42" i="1"/>
  <c r="F42" i="1"/>
  <c r="G42" i="1"/>
  <c r="C43" i="1"/>
  <c r="D43" i="1"/>
  <c r="E43" i="1"/>
  <c r="F43" i="1"/>
  <c r="G43" i="1"/>
  <c r="C44" i="1"/>
  <c r="D44" i="1"/>
  <c r="E44" i="1"/>
  <c r="F44" i="1"/>
  <c r="G44" i="1"/>
  <c r="C45" i="1"/>
  <c r="D45" i="1"/>
  <c r="E45" i="1"/>
  <c r="F45" i="1"/>
  <c r="G45" i="1"/>
  <c r="B45" i="1"/>
  <c r="B44" i="1"/>
  <c r="B43" i="1"/>
  <c r="B42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3" i="1"/>
  <c r="B22" i="1"/>
  <c r="B21" i="1"/>
  <c r="R28" i="1"/>
  <c r="S28" i="1"/>
  <c r="R29" i="1"/>
  <c r="S29" i="1"/>
  <c r="O19" i="2"/>
  <c r="P19" i="2"/>
  <c r="Q19" i="2"/>
  <c r="R19" i="2"/>
  <c r="S19" i="2"/>
  <c r="H48" i="1" l="1"/>
  <c r="L19" i="2"/>
  <c r="M19" i="2"/>
  <c r="V27" i="1"/>
  <c r="M45" i="2" l="1"/>
  <c r="D45" i="2"/>
  <c r="E45" i="2"/>
  <c r="E19" i="2"/>
  <c r="F19" i="2"/>
  <c r="G19" i="2"/>
  <c r="H19" i="2"/>
  <c r="E69" i="1"/>
  <c r="E68" i="1"/>
  <c r="N50" i="1"/>
  <c r="N49" i="1"/>
  <c r="E65" i="1" l="1"/>
  <c r="E70" i="1" s="1"/>
  <c r="N46" i="1"/>
  <c r="N51" i="1" s="1"/>
  <c r="B24" i="1" l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N45" i="2" l="1"/>
  <c r="L45" i="2"/>
  <c r="K45" i="2"/>
  <c r="J45" i="2"/>
  <c r="F45" i="2"/>
  <c r="C45" i="2"/>
  <c r="B45" i="2"/>
  <c r="O44" i="2"/>
  <c r="G44" i="2"/>
  <c r="O43" i="2"/>
  <c r="G43" i="2"/>
  <c r="O42" i="2"/>
  <c r="G42" i="2"/>
  <c r="O41" i="2"/>
  <c r="G41" i="2"/>
  <c r="O40" i="2"/>
  <c r="G40" i="2"/>
  <c r="O39" i="2"/>
  <c r="G39" i="2"/>
  <c r="O38" i="2"/>
  <c r="G38" i="2"/>
  <c r="G32" i="2"/>
  <c r="F32" i="2"/>
  <c r="E32" i="2"/>
  <c r="D32" i="2"/>
  <c r="C32" i="2"/>
  <c r="B32" i="2"/>
  <c r="H31" i="2"/>
  <c r="H30" i="2"/>
  <c r="H29" i="2"/>
  <c r="H28" i="2"/>
  <c r="H27" i="2"/>
  <c r="H26" i="2"/>
  <c r="H25" i="2"/>
  <c r="U19" i="2"/>
  <c r="T19" i="2"/>
  <c r="N19" i="2"/>
  <c r="K19" i="2"/>
  <c r="J19" i="2"/>
  <c r="I19" i="2"/>
  <c r="D19" i="2"/>
  <c r="C19" i="2"/>
  <c r="B19" i="2"/>
  <c r="V18" i="2"/>
  <c r="V17" i="2"/>
  <c r="V16" i="2"/>
  <c r="V15" i="2"/>
  <c r="V14" i="2"/>
  <c r="V13" i="2"/>
  <c r="V12" i="2"/>
  <c r="G45" i="2" l="1"/>
  <c r="V19" i="2"/>
  <c r="O45" i="2"/>
  <c r="H32" i="2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U29" i="1"/>
  <c r="T29" i="1"/>
  <c r="Q29" i="1"/>
  <c r="P29" i="1"/>
  <c r="O29" i="1"/>
  <c r="N29" i="1"/>
  <c r="M29" i="1"/>
  <c r="L29" i="1"/>
  <c r="U28" i="1"/>
  <c r="T28" i="1"/>
  <c r="Q28" i="1"/>
  <c r="P28" i="1"/>
  <c r="O28" i="1"/>
  <c r="N28" i="1"/>
  <c r="M28" i="1"/>
  <c r="L28" i="1"/>
  <c r="V24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D65" i="1"/>
  <c r="D70" i="1" s="1"/>
  <c r="P44" i="1"/>
  <c r="F65" i="1"/>
  <c r="F70" i="1" s="1"/>
  <c r="P39" i="1"/>
  <c r="H45" i="1"/>
  <c r="V18" i="1"/>
  <c r="B46" i="1"/>
  <c r="L46" i="1"/>
  <c r="L51" i="1" s="1"/>
  <c r="P41" i="1"/>
  <c r="B51" i="1" l="1"/>
  <c r="H46" i="1"/>
  <c r="H49" i="1" l="1"/>
  <c r="H47" i="1"/>
  <c r="V19" i="1" l="1"/>
  <c r="V21" i="1"/>
  <c r="V22" i="1" l="1"/>
  <c r="V23" i="1"/>
  <c r="G61" i="1" l="1"/>
  <c r="B65" i="1"/>
  <c r="B70" i="1" s="1"/>
  <c r="G65" i="1" l="1"/>
  <c r="G66" i="1" s="1"/>
  <c r="G68" i="1" l="1"/>
  <c r="V20" i="1"/>
  <c r="L25" i="1"/>
  <c r="L30" i="1" s="1"/>
  <c r="U25" i="1"/>
  <c r="U30" i="1" s="1"/>
  <c r="T25" i="1"/>
  <c r="T30" i="1" s="1"/>
  <c r="I25" i="1"/>
  <c r="I30" i="1" s="1"/>
  <c r="C25" i="1"/>
  <c r="C30" i="1" s="1"/>
  <c r="O25" i="1"/>
  <c r="O30" i="1" s="1"/>
  <c r="J25" i="1"/>
  <c r="J30" i="1" s="1"/>
  <c r="K25" i="1"/>
  <c r="K30" i="1" s="1"/>
  <c r="Q25" i="1"/>
  <c r="Q30" i="1" s="1"/>
  <c r="G25" i="1"/>
  <c r="G30" i="1" s="1"/>
  <c r="S25" i="1"/>
  <c r="S30" i="1" s="1"/>
  <c r="E25" i="1"/>
  <c r="E30" i="1" s="1"/>
  <c r="D25" i="1"/>
  <c r="D30" i="1" s="1"/>
  <c r="N25" i="1"/>
  <c r="N30" i="1" s="1"/>
  <c r="P25" i="1"/>
  <c r="P30" i="1" s="1"/>
  <c r="H25" i="1"/>
  <c r="H30" i="1" s="1"/>
  <c r="F25" i="1"/>
  <c r="F30" i="1" s="1"/>
  <c r="R25" i="1"/>
  <c r="R30" i="1" s="1"/>
  <c r="M25" i="1"/>
  <c r="M30" i="1" s="1"/>
  <c r="B25" i="1"/>
  <c r="V25" i="1" l="1"/>
  <c r="W27" i="1" s="1"/>
  <c r="B30" i="1"/>
  <c r="V26" i="1" l="1"/>
  <c r="P43" i="1"/>
  <c r="K46" i="1"/>
  <c r="K51" i="1" s="1"/>
  <c r="P46" i="1" l="1"/>
  <c r="P49" i="1" l="1"/>
  <c r="P47" i="1"/>
</calcChain>
</file>

<file path=xl/sharedStrings.xml><?xml version="1.0" encoding="utf-8"?>
<sst xmlns="http://schemas.openxmlformats.org/spreadsheetml/2006/main" count="148" uniqueCount="59">
  <si>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</si>
  <si>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</si>
  <si>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</si>
  <si>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</si>
  <si>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</si>
  <si>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</si>
  <si>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</si>
  <si>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</si>
  <si>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</si>
  <si>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</si>
  <si>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</si>
  <si>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</si>
  <si>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</si>
  <si>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</si>
  <si>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</si>
  <si>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</si>
  <si>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</si>
  <si>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</si>
  <si>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</si>
  <si>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</si>
  <si>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</si>
  <si>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</si>
  <si>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</si>
  <si>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</si>
  <si>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</si>
  <si>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</si>
  <si>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</si>
  <si>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</si>
  <si>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</si>
  <si>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</si>
  <si>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</si>
  <si>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</si>
  <si>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</si>
  <si>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</si>
  <si>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</si>
  <si>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</si>
  <si>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</si>
  <si>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</si>
  <si>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</si>
  <si>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</si>
  <si>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</si>
  <si>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</si>
  <si>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RANGO</t>
  </si>
  <si>
    <t>VIERNES</t>
  </si>
  <si>
    <t>SABADO</t>
  </si>
  <si>
    <t>DOMINGO</t>
  </si>
  <si>
    <t>LUNES</t>
  </si>
  <si>
    <t>MARTES</t>
  </si>
  <si>
    <t>MIERCOLES</t>
  </si>
  <si>
    <t>JUEVES</t>
  </si>
  <si>
    <t>LINEA 4</t>
  </si>
  <si>
    <t>LINEA 1</t>
  </si>
  <si>
    <t>LINEA 7</t>
  </si>
  <si>
    <t>Inicio - Preinicio</t>
  </si>
  <si>
    <t>F541 - M542</t>
  </si>
  <si>
    <t>Horas de descanso para las aves: 11:00 PM - 12:00 PM y 3:00 AM - 4:00 AM… Esto aplica para todas las cepas hasta que terminen consumo. Una vez empiecen a terminar consumo, se les da una hora mas de luz y apagamos luces.</t>
  </si>
  <si>
    <t>21 AL 27 DE ABRIL</t>
  </si>
  <si>
    <t>CASETA D</t>
  </si>
  <si>
    <t>CASETA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</si>
</sst>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30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12"/>
      <color theme="1"/>
      <name val="Calibri"/>
      <family val="2"/>
      <scheme val="minor"/>
    </font>
    <font>
      <sz val="12"/>
      <name val="Arial"/>
      <family val="2"/>
    </font>
    <font>
      <b/>
      <u/>
      <sz val="12"/>
      <name val="Arial"/>
      <family val="2"/>
    </font>
    <font>
      <sz val="12"/>
      <color rgb="FF003366"/>
      <name val="Arial"/>
      <family val="2"/>
    </font>
    <font>
      <sz val="12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28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5" borderId="6" xfId="0" applyNumberFormat="1" applyFont="1" applyFill="1" applyBorder="1" applyAlignment="1">
      <alignment horizontal="center" vertical="center"/>
    </xf>
    <xf numFmtId="1" fontId="11" fillId="5" borderId="7" xfId="0" applyNumberFormat="1" applyFont="1" applyFill="1" applyBorder="1" applyAlignment="1">
      <alignment horizontal="center" vertical="center"/>
    </xf>
    <xf numFmtId="1" fontId="11" fillId="5" borderId="9" xfId="0" applyNumberFormat="1" applyFont="1" applyFill="1" applyBorder="1" applyAlignment="1">
      <alignment horizontal="center" vertical="center"/>
    </xf>
    <xf numFmtId="1" fontId="14" fillId="6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5" fillId="0" borderId="22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27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25" fillId="2" borderId="24" xfId="0" applyFont="1" applyFill="1" applyBorder="1" applyAlignment="1">
      <alignment horizontal="center" vertical="center"/>
    </xf>
    <xf numFmtId="0" fontId="25" fillId="2" borderId="25" xfId="0" applyFont="1" applyFill="1" applyBorder="1" applyAlignment="1">
      <alignment horizontal="center" vertical="center"/>
    </xf>
    <xf numFmtId="0" fontId="18" fillId="2" borderId="23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/>
    </xf>
    <xf numFmtId="0" fontId="26" fillId="7" borderId="0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2" borderId="0" xfId="0" applyFont="1" applyFill="1" applyBorder="1" applyAlignment="1">
      <alignment horizontal="center" vertical="center"/>
    </xf>
    <xf numFmtId="0" fontId="27" fillId="2" borderId="0" xfId="0" applyFont="1" applyFill="1" applyBorder="1" applyAlignment="1">
      <alignment horizontal="center" vertical="center"/>
    </xf>
    <xf numFmtId="0" fontId="18" fillId="8" borderId="2" xfId="0" applyFont="1" applyFill="1" applyBorder="1" applyAlignment="1">
      <alignment horizontal="center" vertical="center"/>
    </xf>
    <xf numFmtId="0" fontId="18" fillId="7" borderId="0" xfId="0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3" borderId="33" xfId="0" applyFont="1" applyFill="1" applyBorder="1" applyAlignment="1">
      <alignment horizontal="center" vertical="center"/>
    </xf>
    <xf numFmtId="0" fontId="18" fillId="3" borderId="19" xfId="0" applyFont="1" applyFill="1" applyBorder="1" applyAlignment="1">
      <alignment horizontal="center" vertical="center"/>
    </xf>
    <xf numFmtId="0" fontId="18" fillId="3" borderId="34" xfId="0" applyFont="1" applyFill="1" applyBorder="1" applyAlignment="1">
      <alignment horizontal="center" vertical="center"/>
    </xf>
    <xf numFmtId="0" fontId="18" fillId="9" borderId="4" xfId="0" applyFont="1" applyFill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28" fillId="10" borderId="6" xfId="0" applyFont="1" applyFill="1" applyBorder="1" applyAlignment="1">
      <alignment horizontal="center" vertical="center"/>
    </xf>
    <xf numFmtId="0" fontId="28" fillId="11" borderId="7" xfId="0" applyFont="1" applyFill="1" applyBorder="1" applyAlignment="1">
      <alignment horizontal="center" vertical="center"/>
    </xf>
    <xf numFmtId="0" fontId="28" fillId="12" borderId="7" xfId="0" applyFont="1" applyFill="1" applyBorder="1" applyAlignment="1">
      <alignment horizontal="center" vertical="center"/>
    </xf>
    <xf numFmtId="0" fontId="28" fillId="13" borderId="7" xfId="0" applyFont="1" applyFill="1" applyBorder="1" applyAlignment="1">
      <alignment horizontal="center" vertical="center"/>
    </xf>
    <xf numFmtId="0" fontId="28" fillId="14" borderId="8" xfId="0" applyFont="1" applyFill="1" applyBorder="1" applyAlignment="1">
      <alignment horizontal="center" vertical="center"/>
    </xf>
    <xf numFmtId="0" fontId="26" fillId="0" borderId="10" xfId="0" applyFont="1" applyFill="1" applyBorder="1" applyAlignment="1">
      <alignment horizontal="center" vertical="center"/>
    </xf>
    <xf numFmtId="164" fontId="26" fillId="0" borderId="6" xfId="0" applyNumberFormat="1" applyFont="1" applyFill="1" applyBorder="1" applyAlignment="1">
      <alignment horizontal="center" vertical="center"/>
    </xf>
    <xf numFmtId="164" fontId="26" fillId="0" borderId="16" xfId="0" applyNumberFormat="1" applyFont="1" applyFill="1" applyBorder="1" applyAlignment="1">
      <alignment horizontal="center" vertical="center"/>
    </xf>
    <xf numFmtId="164" fontId="26" fillId="0" borderId="7" xfId="0" applyNumberFormat="1" applyFont="1" applyFill="1" applyBorder="1" applyAlignment="1">
      <alignment horizontal="center" vertical="center"/>
    </xf>
    <xf numFmtId="164" fontId="26" fillId="0" borderId="7" xfId="0" applyNumberFormat="1" applyFont="1" applyBorder="1" applyAlignment="1">
      <alignment horizontal="center" vertical="center"/>
    </xf>
    <xf numFmtId="164" fontId="26" fillId="0" borderId="9" xfId="0" applyNumberFormat="1" applyFont="1" applyBorder="1" applyAlignment="1">
      <alignment horizontal="center" vertical="center"/>
    </xf>
    <xf numFmtId="164" fontId="26" fillId="0" borderId="10" xfId="0" applyNumberFormat="1" applyFont="1" applyFill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164" fontId="26" fillId="0" borderId="36" xfId="0" applyNumberFormat="1" applyFont="1" applyFill="1" applyBorder="1" applyAlignment="1">
      <alignment horizontal="center" vertical="center"/>
    </xf>
    <xf numFmtId="164" fontId="26" fillId="0" borderId="26" xfId="0" applyNumberFormat="1" applyFont="1" applyFill="1" applyBorder="1" applyAlignment="1">
      <alignment horizontal="center" vertical="center"/>
    </xf>
    <xf numFmtId="164" fontId="26" fillId="0" borderId="37" xfId="0" applyNumberFormat="1" applyFont="1" applyFill="1" applyBorder="1" applyAlignment="1">
      <alignment horizontal="center" vertical="center"/>
    </xf>
    <xf numFmtId="164" fontId="26" fillId="0" borderId="37" xfId="0" applyNumberFormat="1" applyFont="1" applyBorder="1" applyAlignment="1">
      <alignment horizontal="center" vertical="center"/>
    </xf>
    <xf numFmtId="164" fontId="26" fillId="0" borderId="39" xfId="0" applyNumberFormat="1" applyFont="1" applyFill="1" applyBorder="1" applyAlignment="1">
      <alignment horizontal="center" vertical="center"/>
    </xf>
    <xf numFmtId="0" fontId="18" fillId="9" borderId="30" xfId="0" applyFont="1" applyFill="1" applyBorder="1" applyAlignment="1">
      <alignment horizontal="center" vertical="center"/>
    </xf>
    <xf numFmtId="164" fontId="18" fillId="0" borderId="40" xfId="0" applyNumberFormat="1" applyFont="1" applyFill="1" applyBorder="1" applyAlignment="1">
      <alignment horizontal="center" vertical="center"/>
    </xf>
    <xf numFmtId="164" fontId="18" fillId="0" borderId="41" xfId="0" applyNumberFormat="1" applyFont="1" applyFill="1" applyBorder="1" applyAlignment="1">
      <alignment horizontal="center" vertical="center"/>
    </xf>
    <xf numFmtId="164" fontId="18" fillId="0" borderId="32" xfId="0" applyNumberFormat="1" applyFont="1" applyFill="1" applyBorder="1" applyAlignment="1">
      <alignment horizontal="center" vertical="center"/>
    </xf>
    <xf numFmtId="164" fontId="18" fillId="0" borderId="17" xfId="0" applyNumberFormat="1" applyFont="1" applyFill="1" applyBorder="1" applyAlignment="1">
      <alignment horizontal="center" vertical="center"/>
    </xf>
    <xf numFmtId="164" fontId="18" fillId="0" borderId="23" xfId="0" applyNumberFormat="1" applyFont="1" applyFill="1" applyBorder="1" applyAlignment="1">
      <alignment horizontal="center" vertical="center"/>
    </xf>
    <xf numFmtId="1" fontId="26" fillId="0" borderId="23" xfId="0" applyNumberFormat="1" applyFont="1" applyFill="1" applyBorder="1" applyAlignment="1">
      <alignment horizontal="center" vertical="center"/>
    </xf>
    <xf numFmtId="1" fontId="26" fillId="0" borderId="0" xfId="0" applyNumberFormat="1" applyFont="1" applyFill="1" applyBorder="1" applyAlignment="1">
      <alignment horizontal="center" vertical="center"/>
    </xf>
    <xf numFmtId="0" fontId="18" fillId="0" borderId="23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18" fillId="3" borderId="20" xfId="0" applyFont="1" applyFill="1" applyBorder="1" applyAlignment="1">
      <alignment horizontal="center" vertical="center"/>
    </xf>
    <xf numFmtId="0" fontId="18" fillId="3" borderId="42" xfId="0" applyFont="1" applyFill="1" applyBorder="1" applyAlignment="1">
      <alignment horizontal="center" vertical="center"/>
    </xf>
    <xf numFmtId="0" fontId="18" fillId="9" borderId="43" xfId="0" applyFont="1" applyFill="1" applyBorder="1" applyAlignment="1">
      <alignment horizontal="center" vertical="center"/>
    </xf>
    <xf numFmtId="0" fontId="18" fillId="0" borderId="0" xfId="0" quotePrefix="1" applyFont="1" applyBorder="1" applyAlignment="1">
      <alignment horizontal="center" vertical="center"/>
    </xf>
    <xf numFmtId="0" fontId="28" fillId="15" borderId="9" xfId="0" applyFont="1" applyFill="1" applyBorder="1" applyAlignment="1">
      <alignment horizontal="center" vertical="center"/>
    </xf>
    <xf numFmtId="164" fontId="26" fillId="2" borderId="7" xfId="0" applyNumberFormat="1" applyFont="1" applyFill="1" applyBorder="1" applyAlignment="1">
      <alignment horizontal="center" vertical="center"/>
    </xf>
    <xf numFmtId="164" fontId="26" fillId="2" borderId="9" xfId="0" applyNumberFormat="1" applyFont="1" applyFill="1" applyBorder="1" applyAlignment="1">
      <alignment horizontal="center" vertical="center"/>
    </xf>
    <xf numFmtId="164" fontId="26" fillId="2" borderId="10" xfId="0" applyNumberFormat="1" applyFont="1" applyFill="1" applyBorder="1" applyAlignment="1">
      <alignment horizontal="center" vertical="center"/>
    </xf>
    <xf numFmtId="164" fontId="26" fillId="2" borderId="37" xfId="0" applyNumberFormat="1" applyFont="1" applyFill="1" applyBorder="1" applyAlignment="1">
      <alignment horizontal="center" vertical="center"/>
    </xf>
    <xf numFmtId="164" fontId="26" fillId="2" borderId="38" xfId="0" applyNumberFormat="1" applyFont="1" applyFill="1" applyBorder="1" applyAlignment="1">
      <alignment horizontal="center" vertical="center"/>
    </xf>
    <xf numFmtId="164" fontId="18" fillId="2" borderId="40" xfId="0" applyNumberFormat="1" applyFont="1" applyFill="1" applyBorder="1" applyAlignment="1">
      <alignment horizontal="center" vertical="center"/>
    </xf>
    <xf numFmtId="164" fontId="18" fillId="2" borderId="44" xfId="0" applyNumberFormat="1" applyFont="1" applyFill="1" applyBorder="1" applyAlignment="1">
      <alignment horizontal="center" vertical="center"/>
    </xf>
    <xf numFmtId="164" fontId="18" fillId="2" borderId="45" xfId="0" applyNumberFormat="1" applyFont="1" applyFill="1" applyBorder="1" applyAlignment="1">
      <alignment horizontal="center" vertical="center"/>
    </xf>
    <xf numFmtId="164" fontId="18" fillId="2" borderId="32" xfId="0" applyNumberFormat="1" applyFont="1" applyFill="1" applyBorder="1" applyAlignment="1">
      <alignment horizontal="center" vertical="center"/>
    </xf>
    <xf numFmtId="164" fontId="18" fillId="2" borderId="23" xfId="0" applyNumberFormat="1" applyFont="1" applyFill="1" applyBorder="1" applyAlignment="1">
      <alignment horizontal="center" vertical="center"/>
    </xf>
    <xf numFmtId="1" fontId="26" fillId="2" borderId="23" xfId="0" applyNumberFormat="1" applyFont="1" applyFill="1" applyBorder="1" applyAlignment="1">
      <alignment horizontal="center" vertical="center"/>
    </xf>
    <xf numFmtId="1" fontId="26" fillId="2" borderId="0" xfId="0" applyNumberFormat="1" applyFont="1" applyFill="1" applyBorder="1" applyAlignment="1">
      <alignment horizontal="center" vertical="center"/>
    </xf>
    <xf numFmtId="0" fontId="18" fillId="7" borderId="23" xfId="0" applyFont="1" applyFill="1" applyBorder="1" applyAlignment="1">
      <alignment horizontal="center" vertical="center"/>
    </xf>
    <xf numFmtId="0" fontId="18" fillId="8" borderId="49" xfId="0" applyFont="1" applyFill="1" applyBorder="1" applyAlignment="1">
      <alignment horizontal="center" vertical="center"/>
    </xf>
    <xf numFmtId="0" fontId="18" fillId="3" borderId="35" xfId="0" applyFont="1" applyFill="1" applyBorder="1" applyAlignment="1">
      <alignment horizontal="center" vertical="center"/>
    </xf>
    <xf numFmtId="0" fontId="18" fillId="9" borderId="50" xfId="0" applyFont="1" applyFill="1" applyBorder="1" applyAlignment="1">
      <alignment horizontal="center" vertical="center"/>
    </xf>
    <xf numFmtId="0" fontId="18" fillId="0" borderId="51" xfId="0" applyFont="1" applyFill="1" applyBorder="1" applyAlignment="1">
      <alignment horizontal="center" vertical="center"/>
    </xf>
    <xf numFmtId="0" fontId="18" fillId="3" borderId="29" xfId="0" applyFont="1" applyFill="1" applyBorder="1" applyAlignment="1">
      <alignment horizontal="center" vertical="center"/>
    </xf>
    <xf numFmtId="1" fontId="18" fillId="0" borderId="6" xfId="0" applyNumberFormat="1" applyFont="1" applyFill="1" applyBorder="1" applyAlignment="1">
      <alignment horizontal="center" vertical="center"/>
    </xf>
    <xf numFmtId="0" fontId="25" fillId="0" borderId="52" xfId="0" applyFont="1" applyBorder="1" applyAlignment="1">
      <alignment horizontal="center" vertical="center"/>
    </xf>
    <xf numFmtId="0" fontId="18" fillId="0" borderId="51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26" fillId="0" borderId="51" xfId="0" applyFont="1" applyBorder="1" applyAlignment="1">
      <alignment horizontal="center" vertical="center"/>
    </xf>
    <xf numFmtId="164" fontId="26" fillId="0" borderId="51" xfId="0" applyNumberFormat="1" applyFont="1" applyFill="1" applyBorder="1" applyAlignment="1">
      <alignment horizontal="center" vertical="center"/>
    </xf>
    <xf numFmtId="164" fontId="26" fillId="0" borderId="16" xfId="0" applyNumberFormat="1" applyFont="1" applyBorder="1" applyAlignment="1">
      <alignment horizontal="center" vertical="center"/>
    </xf>
    <xf numFmtId="164" fontId="26" fillId="0" borderId="53" xfId="0" applyNumberFormat="1" applyFont="1" applyFill="1" applyBorder="1" applyAlignment="1">
      <alignment horizontal="center" vertical="center"/>
    </xf>
    <xf numFmtId="0" fontId="18" fillId="0" borderId="54" xfId="0" applyFont="1" applyBorder="1" applyAlignment="1">
      <alignment horizontal="center" vertical="center"/>
    </xf>
    <xf numFmtId="164" fontId="26" fillId="0" borderId="26" xfId="0" applyNumberFormat="1" applyFont="1" applyBorder="1" applyAlignment="1">
      <alignment horizontal="center" vertical="center"/>
    </xf>
    <xf numFmtId="164" fontId="18" fillId="0" borderId="55" xfId="0" applyNumberFormat="1" applyFont="1" applyFill="1" applyBorder="1" applyAlignment="1">
      <alignment horizontal="center" vertical="center"/>
    </xf>
    <xf numFmtId="164" fontId="18" fillId="0" borderId="56" xfId="0" applyNumberFormat="1" applyFont="1" applyFill="1" applyBorder="1" applyAlignment="1">
      <alignment horizontal="center" vertical="center"/>
    </xf>
    <xf numFmtId="0" fontId="18" fillId="16" borderId="17" xfId="0" applyFont="1" applyFill="1" applyBorder="1" applyAlignment="1">
      <alignment horizontal="center" vertical="center"/>
    </xf>
    <xf numFmtId="164" fontId="18" fillId="0" borderId="44" xfId="0" applyNumberFormat="1" applyFont="1" applyFill="1" applyBorder="1" applyAlignment="1">
      <alignment horizontal="center" vertical="center"/>
    </xf>
    <xf numFmtId="0" fontId="29" fillId="0" borderId="46" xfId="0" applyFont="1" applyBorder="1" applyAlignment="1">
      <alignment horizontal="center" vertical="center"/>
    </xf>
    <xf numFmtId="0" fontId="29" fillId="0" borderId="47" xfId="0" applyFont="1" applyBorder="1" applyAlignment="1">
      <alignment horizontal="center" vertical="center"/>
    </xf>
    <xf numFmtId="0" fontId="29" fillId="0" borderId="48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6" fillId="0" borderId="0" xfId="0" applyFont="1" applyBorder="1" applyAlignment="1">
      <alignment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1" fontId="11" fillId="5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57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50" xfId="0" applyFont="1" applyFill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2" fillId="4" borderId="51" xfId="0" applyFont="1" applyFill="1" applyBorder="1" applyAlignment="1">
      <alignment horizontal="center" vertical="center"/>
    </xf>
    <xf numFmtId="0" fontId="2" fillId="5" borderId="51" xfId="0" applyFont="1" applyFill="1" applyBorder="1" applyAlignment="1">
      <alignment horizontal="center" vertical="center"/>
    </xf>
    <xf numFmtId="0" fontId="2" fillId="6" borderId="51" xfId="0" applyFont="1" applyFill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1" fillId="0" borderId="54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4" borderId="9" xfId="0" applyNumberFormat="1" applyFont="1" applyFill="1" applyBorder="1" applyAlignment="1">
      <alignment horizontal="center" vertical="center"/>
    </xf>
    <xf numFmtId="1" fontId="14" fillId="5" borderId="9" xfId="0" applyNumberFormat="1" applyFont="1" applyFill="1" applyBorder="1" applyAlignment="1">
      <alignment horizontal="center" vertical="center"/>
    </xf>
    <xf numFmtId="2" fontId="14" fillId="6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5" borderId="16" xfId="0" applyNumberFormat="1" applyFont="1" applyFill="1" applyBorder="1" applyAlignment="1">
      <alignment horizontal="center" vertical="center"/>
    </xf>
    <xf numFmtId="0" fontId="6" fillId="2" borderId="50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7" fillId="0" borderId="51" xfId="0" applyFont="1" applyBorder="1" applyAlignment="1">
      <alignment horizontal="center" vertical="center"/>
    </xf>
    <xf numFmtId="0" fontId="19" fillId="4" borderId="51" xfId="0" applyFont="1" applyFill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42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10" fillId="0" borderId="51" xfId="0" applyFont="1" applyFill="1" applyBorder="1" applyAlignment="1">
      <alignment horizontal="center" vertical="center"/>
    </xf>
    <xf numFmtId="0" fontId="28" fillId="0" borderId="6" xfId="0" applyFont="1" applyFill="1" applyBorder="1" applyAlignment="1">
      <alignment horizontal="center" vertical="center"/>
    </xf>
    <xf numFmtId="0" fontId="28" fillId="0" borderId="7" xfId="0" applyFont="1" applyFill="1" applyBorder="1" applyAlignment="1">
      <alignment horizontal="center" vertical="center"/>
    </xf>
    <xf numFmtId="0" fontId="28" fillId="0" borderId="8" xfId="0" applyFont="1" applyFill="1" applyBorder="1" applyAlignment="1">
      <alignment horizontal="center" vertical="center"/>
    </xf>
    <xf numFmtId="0" fontId="28" fillId="0" borderId="9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64" fontId="11" fillId="2" borderId="8" xfId="0" applyNumberFormat="1" applyFont="1" applyFill="1" applyBorder="1" applyAlignment="1">
      <alignment horizontal="center" vertical="center"/>
    </xf>
    <xf numFmtId="165" fontId="12" fillId="0" borderId="8" xfId="0" applyNumberFormat="1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1" fontId="11" fillId="5" borderId="8" xfId="0" applyNumberFormat="1" applyFont="1" applyFill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64" fontId="11" fillId="0" borderId="58" xfId="0" applyNumberFormat="1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/>
    </xf>
    <xf numFmtId="164" fontId="26" fillId="0" borderId="8" xfId="0" applyNumberFormat="1" applyFont="1" applyFill="1" applyBorder="1" applyAlignment="1">
      <alignment horizontal="center" vertical="center"/>
    </xf>
    <xf numFmtId="164" fontId="26" fillId="0" borderId="59" xfId="0" applyNumberFormat="1" applyFont="1" applyFill="1" applyBorder="1" applyAlignment="1">
      <alignment horizontal="center" vertical="center"/>
    </xf>
    <xf numFmtId="164" fontId="18" fillId="0" borderId="60" xfId="0" applyNumberFormat="1" applyFont="1" applyFill="1" applyBorder="1" applyAlignment="1">
      <alignment horizontal="center" vertical="center"/>
    </xf>
    <xf numFmtId="164" fontId="18" fillId="0" borderId="48" xfId="0" applyNumberFormat="1" applyFont="1" applyFill="1" applyBorder="1" applyAlignment="1">
      <alignment horizontal="center" vertical="center"/>
    </xf>
    <xf numFmtId="0" fontId="18" fillId="3" borderId="20" xfId="0" quotePrefix="1" applyFont="1" applyFill="1" applyBorder="1" applyAlignment="1">
      <alignment horizontal="center" vertical="center"/>
    </xf>
    <xf numFmtId="164" fontId="26" fillId="0" borderId="12" xfId="0" applyNumberFormat="1" applyFont="1" applyFill="1" applyBorder="1" applyAlignment="1">
      <alignment horizontal="center" vertical="center"/>
    </xf>
    <xf numFmtId="164" fontId="26" fillId="0" borderId="13" xfId="0" applyNumberFormat="1" applyFont="1" applyBorder="1" applyAlignment="1">
      <alignment horizontal="center" vertical="center"/>
    </xf>
    <xf numFmtId="164" fontId="26" fillId="0" borderId="14" xfId="0" applyNumberFormat="1" applyFont="1" applyBorder="1" applyAlignment="1">
      <alignment horizontal="center" vertical="center"/>
    </xf>
    <xf numFmtId="0" fontId="18" fillId="7" borderId="22" xfId="0" applyFont="1" applyFill="1" applyBorder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2" fillId="0" borderId="6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17" borderId="30" xfId="0" applyFont="1" applyFill="1" applyBorder="1" applyAlignment="1">
      <alignment horizontal="center" vertical="center"/>
    </xf>
    <xf numFmtId="0" fontId="6" fillId="17" borderId="31" xfId="0" applyFont="1" applyFill="1" applyBorder="1" applyAlignment="1">
      <alignment horizontal="center" vertical="center"/>
    </xf>
    <xf numFmtId="0" fontId="6" fillId="17" borderId="3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5" fillId="2" borderId="18" xfId="0" applyFont="1" applyFill="1" applyBorder="1" applyAlignment="1">
      <alignment horizontal="center" vertical="center"/>
    </xf>
    <xf numFmtId="0" fontId="25" fillId="2" borderId="23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0" fontId="26" fillId="2" borderId="2" xfId="0" applyFont="1" applyFill="1" applyBorder="1" applyAlignment="1">
      <alignment horizontal="center" vertical="center"/>
    </xf>
    <xf numFmtId="0" fontId="26" fillId="2" borderId="3" xfId="0" applyFont="1" applyFill="1" applyBorder="1" applyAlignment="1">
      <alignment horizontal="center" vertical="center"/>
    </xf>
    <xf numFmtId="0" fontId="26" fillId="2" borderId="19" xfId="0" applyFont="1" applyFill="1" applyBorder="1" applyAlignment="1">
      <alignment horizontal="center" vertical="center"/>
    </xf>
    <xf numFmtId="0" fontId="26" fillId="2" borderId="20" xfId="0" applyFont="1" applyFill="1" applyBorder="1" applyAlignment="1">
      <alignment horizontal="center" vertical="center"/>
    </xf>
    <xf numFmtId="0" fontId="18" fillId="2" borderId="24" xfId="0" applyFont="1" applyFill="1" applyBorder="1" applyAlignment="1">
      <alignment horizontal="center" vertical="center"/>
    </xf>
    <xf numFmtId="0" fontId="18" fillId="2" borderId="25" xfId="0" applyFont="1" applyFill="1" applyBorder="1" applyAlignment="1">
      <alignment horizontal="center" vertical="center"/>
    </xf>
    <xf numFmtId="0" fontId="18" fillId="2" borderId="26" xfId="0" applyFont="1" applyFill="1" applyBorder="1" applyAlignment="1">
      <alignment horizontal="center" vertical="center"/>
    </xf>
    <xf numFmtId="0" fontId="18" fillId="2" borderId="28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8" fillId="2" borderId="29" xfId="0" applyFont="1" applyFill="1" applyBorder="1" applyAlignment="1">
      <alignment horizontal="center" vertical="center"/>
    </xf>
    <xf numFmtId="0" fontId="26" fillId="2" borderId="7" xfId="0" applyFont="1" applyFill="1" applyBorder="1" applyAlignment="1">
      <alignment horizontal="center" vertical="center"/>
    </xf>
    <xf numFmtId="0" fontId="18" fillId="7" borderId="30" xfId="0" applyFont="1" applyFill="1" applyBorder="1" applyAlignment="1">
      <alignment horizontal="center" vertical="center"/>
    </xf>
    <xf numFmtId="0" fontId="18" fillId="7" borderId="31" xfId="0" applyFont="1" applyFill="1" applyBorder="1" applyAlignment="1">
      <alignment horizontal="center" vertical="center"/>
    </xf>
    <xf numFmtId="0" fontId="18" fillId="7" borderId="32" xfId="0" applyFont="1" applyFill="1" applyBorder="1" applyAlignment="1">
      <alignment horizontal="center" vertical="center"/>
    </xf>
    <xf numFmtId="0" fontId="1" fillId="7" borderId="18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 wrapText="1"/>
    </xf>
    <xf numFmtId="0" fontId="1" fillId="7" borderId="23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7" borderId="27" xfId="0" applyFont="1" applyFill="1" applyBorder="1" applyAlignment="1">
      <alignment horizontal="center" vertical="center" wrapText="1"/>
    </xf>
    <xf numFmtId="0" fontId="1" fillId="7" borderId="46" xfId="0" applyFont="1" applyFill="1" applyBorder="1" applyAlignment="1">
      <alignment horizontal="center" vertical="center" wrapText="1"/>
    </xf>
    <xf numFmtId="0" fontId="1" fillId="7" borderId="47" xfId="0" applyFont="1" applyFill="1" applyBorder="1" applyAlignment="1">
      <alignment horizontal="center" vertical="center" wrapText="1"/>
    </xf>
    <xf numFmtId="0" fontId="1" fillId="7" borderId="48" xfId="0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/>
    </xf>
    <xf numFmtId="0" fontId="26" fillId="0" borderId="28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185583</xdr:colOff>
      <xdr:row>0</xdr:row>
      <xdr:rowOff>60323</xdr:rowOff>
    </xdr:from>
    <xdr:to>
      <xdr:col>0</xdr:col>
      <xdr:colOff>1986642</xdr:colOff>
      <xdr:row>2</xdr:row>
      <xdr:rowOff>260512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2BD99393-3A15-4B00-A2C5-4CDCBDC49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583" y="60323"/>
          <a:ext cx="1801059" cy="7989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12B2E-2155-498B-9EF0-1DDC808425EC}">
  <dimension ref="A1:AD239"/>
  <sheetViews>
    <sheetView topLeftCell="A47" zoomScale="30" zoomScaleNormal="30" workbookViewId="0">
      <selection activeCell="B67" sqref="B67:F6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0" width="33.42578125" style="17" bestFit="1" customWidth="1"/>
    <col min="11" max="12" width="21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57" t="s">
        <v>0</v>
      </c>
      <c r="B3" s="257"/>
      <c r="C3" s="257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" t="s">
        <v>1</v>
      </c>
      <c r="B9" s="4"/>
      <c r="C9" s="4"/>
      <c r="D9" s="1"/>
      <c r="E9" s="244" t="s">
        <v>2</v>
      </c>
      <c r="F9" s="244"/>
      <c r="G9" s="24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44"/>
      <c r="S9" s="24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" t="s">
        <v>4</v>
      </c>
      <c r="B11" s="4"/>
      <c r="C11" s="4"/>
      <c r="D11" s="1"/>
      <c r="E11" s="6">
        <v>3</v>
      </c>
      <c r="F11" s="1"/>
      <c r="G11" s="1"/>
      <c r="H11" s="1"/>
      <c r="I11" s="1"/>
      <c r="J11" s="1"/>
      <c r="K11" s="245" t="s">
        <v>5</v>
      </c>
      <c r="L11" s="245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7" thickBot="1" x14ac:dyDescent="0.3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183" t="s">
        <v>7</v>
      </c>
      <c r="B15" s="254" t="s">
        <v>8</v>
      </c>
      <c r="C15" s="255"/>
      <c r="D15" s="255"/>
      <c r="E15" s="255"/>
      <c r="F15" s="255"/>
      <c r="G15" s="255"/>
      <c r="H15" s="255"/>
      <c r="I15" s="255"/>
      <c r="J15" s="255"/>
      <c r="K15" s="256"/>
      <c r="L15" s="248" t="s">
        <v>57</v>
      </c>
      <c r="M15" s="249"/>
      <c r="N15" s="249"/>
      <c r="O15" s="249"/>
      <c r="P15" s="249"/>
      <c r="Q15" s="249"/>
      <c r="R15" s="249"/>
      <c r="S15" s="249"/>
      <c r="T15" s="249"/>
      <c r="U15" s="250"/>
      <c r="V15" s="12"/>
    </row>
    <row r="16" spans="1:30" ht="39.950000000000003" customHeight="1" x14ac:dyDescent="0.25">
      <c r="A16" s="184" t="s">
        <v>9</v>
      </c>
      <c r="B16" s="240"/>
      <c r="C16" s="241"/>
      <c r="D16" s="242"/>
      <c r="E16" s="241"/>
      <c r="F16" s="241"/>
      <c r="G16" s="241"/>
      <c r="H16" s="242"/>
      <c r="I16" s="241"/>
      <c r="J16" s="241"/>
      <c r="K16" s="243"/>
      <c r="L16" s="227"/>
      <c r="M16" s="228"/>
      <c r="N16" s="228"/>
      <c r="O16" s="228"/>
      <c r="P16" s="228"/>
      <c r="Q16" s="228"/>
      <c r="R16" s="228"/>
      <c r="S16" s="228"/>
      <c r="T16" s="228"/>
      <c r="U16" s="229"/>
      <c r="V16" s="16" t="s">
        <v>10</v>
      </c>
      <c r="X16" s="18"/>
      <c r="Y16" s="18"/>
    </row>
    <row r="17" spans="1:30" ht="39.950000000000003" customHeight="1" x14ac:dyDescent="0.25">
      <c r="A17" s="185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19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39.950000000000003" customHeight="1" x14ac:dyDescent="0.25">
      <c r="A18" s="186" t="s">
        <v>12</v>
      </c>
      <c r="B18" s="21">
        <v>8.82</v>
      </c>
      <c r="C18" s="22">
        <v>8.8059999999999992</v>
      </c>
      <c r="D18" s="22">
        <v>8.7919999999999998</v>
      </c>
      <c r="E18" s="22">
        <v>8.8059999999999992</v>
      </c>
      <c r="F18" s="22">
        <v>8.8059999999999992</v>
      </c>
      <c r="G18" s="22">
        <v>8.8059999999999992</v>
      </c>
      <c r="H18" s="22">
        <v>8.8059999999999992</v>
      </c>
      <c r="I18" s="22">
        <v>8.8059999999999992</v>
      </c>
      <c r="J18" s="22">
        <v>8.8059999999999992</v>
      </c>
      <c r="K18" s="220">
        <v>8.8059999999999992</v>
      </c>
      <c r="L18" s="21">
        <v>8.8059999999999992</v>
      </c>
      <c r="M18" s="22">
        <v>8.8059999999999992</v>
      </c>
      <c r="N18" s="22">
        <v>8.8059999999999992</v>
      </c>
      <c r="O18" s="22">
        <v>8.8059999999999992</v>
      </c>
      <c r="P18" s="22">
        <v>8.7919999999999998</v>
      </c>
      <c r="Q18" s="22">
        <v>8.7919999999999998</v>
      </c>
      <c r="R18" s="22">
        <v>8.7919999999999998</v>
      </c>
      <c r="S18" s="22">
        <v>8.7919999999999998</v>
      </c>
      <c r="T18" s="22">
        <v>8.7919999999999998</v>
      </c>
      <c r="U18" s="23">
        <v>8.7919999999999998</v>
      </c>
      <c r="V18" s="24">
        <f t="shared" ref="V18:V24" si="0">SUM(L18:U18)</f>
        <v>87.975999999999999</v>
      </c>
      <c r="X18" s="2">
        <v>14</v>
      </c>
      <c r="Y18" s="18"/>
    </row>
    <row r="19" spans="1:30" ht="39.950000000000003" customHeight="1" x14ac:dyDescent="0.25">
      <c r="A19" s="187" t="s">
        <v>13</v>
      </c>
      <c r="B19" s="21">
        <v>10.395</v>
      </c>
      <c r="C19" s="22">
        <v>10.378500000000001</v>
      </c>
      <c r="D19" s="22">
        <v>10.362</v>
      </c>
      <c r="E19" s="22">
        <v>10.378500000000001</v>
      </c>
      <c r="F19" s="22">
        <v>10.378500000000001</v>
      </c>
      <c r="G19" s="22">
        <v>10.378500000000001</v>
      </c>
      <c r="H19" s="22">
        <v>10.378500000000001</v>
      </c>
      <c r="I19" s="22">
        <v>10.378500000000001</v>
      </c>
      <c r="J19" s="22">
        <v>10.378500000000001</v>
      </c>
      <c r="K19" s="220">
        <v>10.378500000000001</v>
      </c>
      <c r="L19" s="21">
        <v>10.378500000000001</v>
      </c>
      <c r="M19" s="22">
        <v>10.378500000000001</v>
      </c>
      <c r="N19" s="22">
        <v>10.378500000000001</v>
      </c>
      <c r="O19" s="22">
        <v>10.378500000000001</v>
      </c>
      <c r="P19" s="22">
        <v>10.362</v>
      </c>
      <c r="Q19" s="22">
        <v>10.362</v>
      </c>
      <c r="R19" s="22">
        <v>10.362</v>
      </c>
      <c r="S19" s="22">
        <v>10.362</v>
      </c>
      <c r="T19" s="22">
        <v>10.362</v>
      </c>
      <c r="U19" s="23">
        <v>10.362</v>
      </c>
      <c r="V19" s="24">
        <f t="shared" si="0"/>
        <v>103.68599999999999</v>
      </c>
      <c r="X19" s="2">
        <v>16.5</v>
      </c>
      <c r="Y19" s="18"/>
    </row>
    <row r="20" spans="1:30" ht="39.75" customHeight="1" x14ac:dyDescent="0.25">
      <c r="A20" s="186" t="s">
        <v>14</v>
      </c>
      <c r="B20" s="76">
        <v>12.914999999999999</v>
      </c>
      <c r="C20" s="22">
        <v>12.894500000000001</v>
      </c>
      <c r="D20" s="22">
        <v>12.874000000000001</v>
      </c>
      <c r="E20" s="22">
        <v>12.894500000000001</v>
      </c>
      <c r="F20" s="22">
        <v>12.894500000000001</v>
      </c>
      <c r="G20" s="22">
        <v>12.894500000000001</v>
      </c>
      <c r="H20" s="22">
        <v>12.894500000000001</v>
      </c>
      <c r="I20" s="22">
        <v>12.894500000000001</v>
      </c>
      <c r="J20" s="22">
        <v>12.894500000000001</v>
      </c>
      <c r="K20" s="220">
        <v>12.894500000000001</v>
      </c>
      <c r="L20" s="21">
        <v>12.894500000000001</v>
      </c>
      <c r="M20" s="22">
        <v>12.894500000000001</v>
      </c>
      <c r="N20" s="22">
        <v>12.894500000000001</v>
      </c>
      <c r="O20" s="22">
        <v>12.894500000000001</v>
      </c>
      <c r="P20" s="22">
        <v>12.874000000000001</v>
      </c>
      <c r="Q20" s="22">
        <v>12.874000000000001</v>
      </c>
      <c r="R20" s="22">
        <v>12.874000000000001</v>
      </c>
      <c r="S20" s="22">
        <v>12.874000000000001</v>
      </c>
      <c r="T20" s="22">
        <v>12.874000000000001</v>
      </c>
      <c r="U20" s="23">
        <v>12.874000000000001</v>
      </c>
      <c r="V20" s="24">
        <f t="shared" si="0"/>
        <v>128.82199999999997</v>
      </c>
      <c r="X20" s="2">
        <v>20.5</v>
      </c>
      <c r="Y20" s="18"/>
    </row>
    <row r="21" spans="1:30" ht="39.950000000000003" customHeight="1" x14ac:dyDescent="0.25">
      <c r="A21" s="187" t="s">
        <v>15</v>
      </c>
      <c r="B21" s="21">
        <f>B27*$X$21/1000</f>
        <v>14.734500000000001</v>
      </c>
      <c r="C21" s="22">
        <f t="shared" ref="C21:U21" si="1">C27*$X$21/1000</f>
        <v>14.6875</v>
      </c>
      <c r="D21" s="22">
        <f t="shared" si="1"/>
        <v>14.664</v>
      </c>
      <c r="E21" s="22">
        <f t="shared" si="1"/>
        <v>14.734500000000001</v>
      </c>
      <c r="F21" s="22">
        <f t="shared" si="1"/>
        <v>14.711</v>
      </c>
      <c r="G21" s="22">
        <f t="shared" si="1"/>
        <v>14.6875</v>
      </c>
      <c r="H21" s="22">
        <f t="shared" si="1"/>
        <v>14.6875</v>
      </c>
      <c r="I21" s="22">
        <f t="shared" si="1"/>
        <v>14.664</v>
      </c>
      <c r="J21" s="22">
        <f t="shared" si="1"/>
        <v>14.57</v>
      </c>
      <c r="K21" s="220">
        <f t="shared" si="1"/>
        <v>14.734500000000001</v>
      </c>
      <c r="L21" s="21">
        <f t="shared" si="1"/>
        <v>14.640499999999999</v>
      </c>
      <c r="M21" s="22">
        <f t="shared" si="1"/>
        <v>14.757999999999999</v>
      </c>
      <c r="N21" s="22">
        <f t="shared" si="1"/>
        <v>14.757999999999999</v>
      </c>
      <c r="O21" s="22">
        <f t="shared" si="1"/>
        <v>14.6875</v>
      </c>
      <c r="P21" s="22">
        <f t="shared" si="1"/>
        <v>14.617000000000001</v>
      </c>
      <c r="Q21" s="22">
        <f t="shared" si="1"/>
        <v>14.617000000000001</v>
      </c>
      <c r="R21" s="22">
        <f t="shared" si="1"/>
        <v>14.711</v>
      </c>
      <c r="S21" s="22">
        <f t="shared" si="1"/>
        <v>14.664</v>
      </c>
      <c r="T21" s="22">
        <f t="shared" si="1"/>
        <v>14.6875</v>
      </c>
      <c r="U21" s="23">
        <f t="shared" si="1"/>
        <v>14.711</v>
      </c>
      <c r="V21" s="24">
        <f t="shared" si="0"/>
        <v>146.85150000000002</v>
      </c>
      <c r="X21" s="2">
        <v>23.5</v>
      </c>
      <c r="Y21" s="18"/>
    </row>
    <row r="22" spans="1:30" ht="39.950000000000003" customHeight="1" x14ac:dyDescent="0.25">
      <c r="A22" s="186" t="s">
        <v>16</v>
      </c>
      <c r="B22" s="21">
        <f>B27*$X$22/1000</f>
        <v>16.615500000000001</v>
      </c>
      <c r="C22" s="22">
        <f t="shared" ref="C22:U22" si="2">C27*$X$22/1000</f>
        <v>16.5625</v>
      </c>
      <c r="D22" s="22">
        <f t="shared" si="2"/>
        <v>16.536000000000001</v>
      </c>
      <c r="E22" s="22">
        <f t="shared" si="2"/>
        <v>16.615500000000001</v>
      </c>
      <c r="F22" s="22">
        <f t="shared" si="2"/>
        <v>16.588999999999999</v>
      </c>
      <c r="G22" s="22">
        <f t="shared" si="2"/>
        <v>16.5625</v>
      </c>
      <c r="H22" s="22">
        <f t="shared" si="2"/>
        <v>16.5625</v>
      </c>
      <c r="I22" s="22">
        <f t="shared" si="2"/>
        <v>16.536000000000001</v>
      </c>
      <c r="J22" s="22">
        <f t="shared" si="2"/>
        <v>16.43</v>
      </c>
      <c r="K22" s="220">
        <f t="shared" si="2"/>
        <v>16.615500000000001</v>
      </c>
      <c r="L22" s="21">
        <f t="shared" si="2"/>
        <v>16.509499999999999</v>
      </c>
      <c r="M22" s="22">
        <f t="shared" si="2"/>
        <v>16.641999999999999</v>
      </c>
      <c r="N22" s="22">
        <f t="shared" si="2"/>
        <v>16.641999999999999</v>
      </c>
      <c r="O22" s="22">
        <f t="shared" si="2"/>
        <v>16.5625</v>
      </c>
      <c r="P22" s="22">
        <f t="shared" si="2"/>
        <v>16.483000000000001</v>
      </c>
      <c r="Q22" s="22">
        <f t="shared" si="2"/>
        <v>16.483000000000001</v>
      </c>
      <c r="R22" s="22">
        <f t="shared" si="2"/>
        <v>16.588999999999999</v>
      </c>
      <c r="S22" s="22">
        <f t="shared" si="2"/>
        <v>16.536000000000001</v>
      </c>
      <c r="T22" s="22">
        <f t="shared" si="2"/>
        <v>16.5625</v>
      </c>
      <c r="U22" s="23">
        <f t="shared" si="2"/>
        <v>16.588999999999999</v>
      </c>
      <c r="V22" s="24">
        <f t="shared" si="0"/>
        <v>165.5985</v>
      </c>
      <c r="X22" s="2">
        <v>26.5</v>
      </c>
      <c r="Y22" s="18"/>
    </row>
    <row r="23" spans="1:30" ht="39.950000000000003" customHeight="1" x14ac:dyDescent="0.25">
      <c r="A23" s="187" t="s">
        <v>17</v>
      </c>
      <c r="B23" s="21">
        <f>B27*$X$23/1000</f>
        <v>18.496500000000001</v>
      </c>
      <c r="C23" s="22">
        <f t="shared" ref="C23:U23" si="3">C27*$X$23/1000</f>
        <v>18.4375</v>
      </c>
      <c r="D23" s="22">
        <f t="shared" si="3"/>
        <v>18.408000000000001</v>
      </c>
      <c r="E23" s="22">
        <f t="shared" si="3"/>
        <v>18.496500000000001</v>
      </c>
      <c r="F23" s="22">
        <f t="shared" si="3"/>
        <v>18.466999999999999</v>
      </c>
      <c r="G23" s="22">
        <f t="shared" si="3"/>
        <v>18.4375</v>
      </c>
      <c r="H23" s="22">
        <f t="shared" si="3"/>
        <v>18.4375</v>
      </c>
      <c r="I23" s="22">
        <f t="shared" si="3"/>
        <v>18.408000000000001</v>
      </c>
      <c r="J23" s="22">
        <f t="shared" si="3"/>
        <v>18.29</v>
      </c>
      <c r="K23" s="220">
        <f t="shared" si="3"/>
        <v>18.496500000000001</v>
      </c>
      <c r="L23" s="21">
        <f t="shared" si="3"/>
        <v>18.378499999999999</v>
      </c>
      <c r="M23" s="22">
        <f t="shared" si="3"/>
        <v>18.526</v>
      </c>
      <c r="N23" s="22">
        <f t="shared" si="3"/>
        <v>18.526</v>
      </c>
      <c r="O23" s="22">
        <f t="shared" si="3"/>
        <v>18.4375</v>
      </c>
      <c r="P23" s="22">
        <f t="shared" si="3"/>
        <v>18.349</v>
      </c>
      <c r="Q23" s="22">
        <f t="shared" si="3"/>
        <v>18.349</v>
      </c>
      <c r="R23" s="22">
        <f t="shared" si="3"/>
        <v>18.466999999999999</v>
      </c>
      <c r="S23" s="22">
        <f t="shared" si="3"/>
        <v>18.408000000000001</v>
      </c>
      <c r="T23" s="22">
        <f t="shared" si="3"/>
        <v>18.4375</v>
      </c>
      <c r="U23" s="23">
        <f t="shared" si="3"/>
        <v>18.466999999999999</v>
      </c>
      <c r="V23" s="24">
        <f t="shared" si="0"/>
        <v>184.34550000000002</v>
      </c>
      <c r="X23" s="2">
        <v>29.5</v>
      </c>
      <c r="Y23" s="18"/>
    </row>
    <row r="24" spans="1:30" ht="39.950000000000003" customHeight="1" x14ac:dyDescent="0.25">
      <c r="A24" s="186" t="s">
        <v>18</v>
      </c>
      <c r="B24" s="21">
        <f>B27*$X$24/1000</f>
        <v>20.064</v>
      </c>
      <c r="C24" s="22">
        <f t="shared" ref="C24:U24" si="4">C27*$X$24/1000</f>
        <v>20</v>
      </c>
      <c r="D24" s="22">
        <f t="shared" si="4"/>
        <v>19.968</v>
      </c>
      <c r="E24" s="22">
        <f t="shared" si="4"/>
        <v>20.064</v>
      </c>
      <c r="F24" s="22">
        <f t="shared" si="4"/>
        <v>20.032</v>
      </c>
      <c r="G24" s="22">
        <f t="shared" si="4"/>
        <v>20</v>
      </c>
      <c r="H24" s="22">
        <f t="shared" si="4"/>
        <v>20</v>
      </c>
      <c r="I24" s="22">
        <f t="shared" si="4"/>
        <v>19.968</v>
      </c>
      <c r="J24" s="22">
        <f t="shared" si="4"/>
        <v>19.84</v>
      </c>
      <c r="K24" s="220">
        <f t="shared" si="4"/>
        <v>20.064</v>
      </c>
      <c r="L24" s="21">
        <f t="shared" si="4"/>
        <v>19.936</v>
      </c>
      <c r="M24" s="22">
        <f t="shared" si="4"/>
        <v>20.096</v>
      </c>
      <c r="N24" s="22">
        <f t="shared" si="4"/>
        <v>20.096</v>
      </c>
      <c r="O24" s="22">
        <f t="shared" si="4"/>
        <v>20</v>
      </c>
      <c r="P24" s="22">
        <f t="shared" si="4"/>
        <v>19.904</v>
      </c>
      <c r="Q24" s="22">
        <f t="shared" si="4"/>
        <v>19.904</v>
      </c>
      <c r="R24" s="22">
        <f t="shared" si="4"/>
        <v>20.032</v>
      </c>
      <c r="S24" s="22">
        <f t="shared" si="4"/>
        <v>19.968</v>
      </c>
      <c r="T24" s="22">
        <f t="shared" si="4"/>
        <v>20</v>
      </c>
      <c r="U24" s="23">
        <f t="shared" si="4"/>
        <v>20.032</v>
      </c>
      <c r="V24" s="24">
        <f t="shared" si="0"/>
        <v>199.96799999999999</v>
      </c>
      <c r="X24" s="2">
        <v>32</v>
      </c>
    </row>
    <row r="25" spans="1:30" ht="41.45" customHeight="1" x14ac:dyDescent="0.25">
      <c r="A25" s="187" t="s">
        <v>10</v>
      </c>
      <c r="B25" s="25">
        <f t="shared" ref="B25:C25" si="5">SUM(B18:B24)</f>
        <v>102.04049999999998</v>
      </c>
      <c r="C25" s="26">
        <f t="shared" si="5"/>
        <v>101.76650000000001</v>
      </c>
      <c r="D25" s="26">
        <f>SUM(D18:D24)</f>
        <v>101.604</v>
      </c>
      <c r="E25" s="26">
        <f t="shared" ref="E25:G25" si="6">SUM(E18:E24)</f>
        <v>101.98949999999999</v>
      </c>
      <c r="F25" s="26">
        <f t="shared" si="6"/>
        <v>101.878</v>
      </c>
      <c r="G25" s="26">
        <f t="shared" si="6"/>
        <v>101.76650000000001</v>
      </c>
      <c r="H25" s="26">
        <f>SUM(H18:H24)</f>
        <v>101.76650000000001</v>
      </c>
      <c r="I25" s="26">
        <f t="shared" ref="I25:K25" si="7">SUM(I18:I24)</f>
        <v>101.65500000000002</v>
      </c>
      <c r="J25" s="26">
        <f t="shared" si="7"/>
        <v>101.209</v>
      </c>
      <c r="K25" s="221">
        <f t="shared" si="7"/>
        <v>101.98949999999999</v>
      </c>
      <c r="L25" s="25">
        <f>SUM(L18:L24)</f>
        <v>101.54349999999999</v>
      </c>
      <c r="M25" s="26">
        <f t="shared" ref="M25:O25" si="8">SUM(M18:M24)</f>
        <v>102.101</v>
      </c>
      <c r="N25" s="26">
        <f t="shared" si="8"/>
        <v>102.101</v>
      </c>
      <c r="O25" s="26">
        <f t="shared" si="8"/>
        <v>101.76650000000001</v>
      </c>
      <c r="P25" s="26">
        <f>SUM(P18:P24)</f>
        <v>101.381</v>
      </c>
      <c r="Q25" s="26">
        <f t="shared" ref="Q25:U25" si="9">SUM(Q18:Q24)</f>
        <v>101.381</v>
      </c>
      <c r="R25" s="26">
        <f>SUM(R18:R24)</f>
        <v>101.82699999999998</v>
      </c>
      <c r="S25" s="26">
        <f t="shared" ref="S25" si="10">SUM(S18:S24)</f>
        <v>101.604</v>
      </c>
      <c r="T25" s="26">
        <f t="shared" si="9"/>
        <v>101.71549999999999</v>
      </c>
      <c r="U25" s="27">
        <f t="shared" si="9"/>
        <v>101.82699999999998</v>
      </c>
      <c r="V25" s="24">
        <f>SUM(B25:U25)</f>
        <v>2034.9125000000006</v>
      </c>
    </row>
    <row r="26" spans="1:30" s="2" customFormat="1" ht="36.75" customHeight="1" x14ac:dyDescent="0.25">
      <c r="A26" s="188" t="s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222"/>
      <c r="L26" s="28"/>
      <c r="M26" s="29"/>
      <c r="N26" s="29"/>
      <c r="O26" s="29"/>
      <c r="P26" s="29"/>
      <c r="Q26" s="29"/>
      <c r="R26" s="29"/>
      <c r="S26" s="29"/>
      <c r="T26" s="29"/>
      <c r="U26" s="30"/>
      <c r="V26" s="31">
        <f>+((V25/V27)/7)*1000</f>
        <v>23.258003497422656</v>
      </c>
    </row>
    <row r="27" spans="1:30" s="2" customFormat="1" ht="33" customHeight="1" x14ac:dyDescent="0.25">
      <c r="A27" s="189" t="s">
        <v>20</v>
      </c>
      <c r="B27" s="32">
        <v>627</v>
      </c>
      <c r="C27" s="33">
        <v>625</v>
      </c>
      <c r="D27" s="33">
        <v>624</v>
      </c>
      <c r="E27" s="33">
        <v>627</v>
      </c>
      <c r="F27" s="33">
        <v>626</v>
      </c>
      <c r="G27" s="33">
        <v>625</v>
      </c>
      <c r="H27" s="33">
        <v>625</v>
      </c>
      <c r="I27" s="33">
        <v>624</v>
      </c>
      <c r="J27" s="33">
        <v>620</v>
      </c>
      <c r="K27" s="223">
        <v>627</v>
      </c>
      <c r="L27" s="32">
        <v>623</v>
      </c>
      <c r="M27" s="33">
        <v>628</v>
      </c>
      <c r="N27" s="33">
        <v>628</v>
      </c>
      <c r="O27" s="33">
        <v>625</v>
      </c>
      <c r="P27" s="33">
        <v>622</v>
      </c>
      <c r="Q27" s="33">
        <v>622</v>
      </c>
      <c r="R27" s="33">
        <v>626</v>
      </c>
      <c r="S27" s="33">
        <v>624</v>
      </c>
      <c r="T27" s="33">
        <v>625</v>
      </c>
      <c r="U27" s="34">
        <v>626</v>
      </c>
      <c r="V27" s="35">
        <f>SUM(B27:U27)</f>
        <v>12499</v>
      </c>
      <c r="W27" s="2">
        <f>((V25*1000)/V27)/7</f>
        <v>23.25800349742266</v>
      </c>
    </row>
    <row r="28" spans="1:30" s="2" customFormat="1" ht="33" customHeight="1" x14ac:dyDescent="0.25">
      <c r="A28" s="190" t="s">
        <v>21</v>
      </c>
      <c r="B28" s="36">
        <f t="shared" ref="B28:C28" si="11">(B27*B26)/1000</f>
        <v>0</v>
      </c>
      <c r="C28" s="37">
        <f t="shared" si="11"/>
        <v>0</v>
      </c>
      <c r="D28" s="37">
        <f>(D27*D26)/1000</f>
        <v>0</v>
      </c>
      <c r="E28" s="37">
        <f>(E27*E26)/1000</f>
        <v>0</v>
      </c>
      <c r="F28" s="37">
        <f t="shared" ref="F28:G28" si="12">(F27*F26)/1000</f>
        <v>0</v>
      </c>
      <c r="G28" s="37">
        <f t="shared" si="12"/>
        <v>0</v>
      </c>
      <c r="H28" s="37">
        <f>(H27*H26)/1000</f>
        <v>0</v>
      </c>
      <c r="I28" s="37">
        <f>(I27*I26)/1000</f>
        <v>0</v>
      </c>
      <c r="J28" s="37">
        <f t="shared" ref="J28:K28" si="13">(J27*J26)/1000</f>
        <v>0</v>
      </c>
      <c r="K28" s="224">
        <f t="shared" si="13"/>
        <v>0</v>
      </c>
      <c r="L28" s="36">
        <f>(L27*L26)/1000</f>
        <v>0</v>
      </c>
      <c r="M28" s="37">
        <f>(M27*M26)/1000</f>
        <v>0</v>
      </c>
      <c r="N28" s="37">
        <f t="shared" ref="N28:U28" si="14">(N27*N26)/1000</f>
        <v>0</v>
      </c>
      <c r="O28" s="37">
        <f t="shared" si="14"/>
        <v>0</v>
      </c>
      <c r="P28" s="37">
        <f t="shared" si="14"/>
        <v>0</v>
      </c>
      <c r="Q28" s="37">
        <f t="shared" si="14"/>
        <v>0</v>
      </c>
      <c r="R28" s="37">
        <f t="shared" ref="R28:S28" si="15">(R27*R26)/1000</f>
        <v>0</v>
      </c>
      <c r="S28" s="37">
        <f t="shared" si="15"/>
        <v>0</v>
      </c>
      <c r="T28" s="37">
        <f t="shared" si="14"/>
        <v>0</v>
      </c>
      <c r="U28" s="38">
        <f t="shared" si="14"/>
        <v>0</v>
      </c>
      <c r="V28" s="39"/>
    </row>
    <row r="29" spans="1:30" ht="33.75" customHeight="1" x14ac:dyDescent="0.25">
      <c r="A29" s="191" t="s">
        <v>22</v>
      </c>
      <c r="B29" s="40">
        <f t="shared" ref="B29:C29" si="16">((B27*B26)*7)/1000</f>
        <v>0</v>
      </c>
      <c r="C29" s="41">
        <f t="shared" si="16"/>
        <v>0</v>
      </c>
      <c r="D29" s="41">
        <f>((D27*D26)*7)/1000</f>
        <v>0</v>
      </c>
      <c r="E29" s="41">
        <f>((E27*E26)*7)/1000</f>
        <v>0</v>
      </c>
      <c r="F29" s="41">
        <f t="shared" ref="F29:G29" si="17">((F27*F26)*7)/1000</f>
        <v>0</v>
      </c>
      <c r="G29" s="41">
        <f t="shared" si="17"/>
        <v>0</v>
      </c>
      <c r="H29" s="41">
        <f>((H27*H26)*7)/1000</f>
        <v>0</v>
      </c>
      <c r="I29" s="41">
        <f>((I27*I26)*7)/1000</f>
        <v>0</v>
      </c>
      <c r="J29" s="41">
        <f t="shared" ref="J29:K29" si="18">((J27*J26)*7)/1000</f>
        <v>0</v>
      </c>
      <c r="K29" s="225">
        <f t="shared" si="18"/>
        <v>0</v>
      </c>
      <c r="L29" s="40">
        <f>((L27*L26)*7)/1000</f>
        <v>0</v>
      </c>
      <c r="M29" s="41">
        <f>((M27*M26)*7)/1000</f>
        <v>0</v>
      </c>
      <c r="N29" s="41">
        <f t="shared" ref="N29:U29" si="19">((N27*N26)*7)/1000</f>
        <v>0</v>
      </c>
      <c r="O29" s="41">
        <f t="shared" si="19"/>
        <v>0</v>
      </c>
      <c r="P29" s="42">
        <f t="shared" si="19"/>
        <v>0</v>
      </c>
      <c r="Q29" s="42">
        <f t="shared" si="19"/>
        <v>0</v>
      </c>
      <c r="R29" s="42">
        <f t="shared" ref="R29:S29" si="20">((R27*R26)*7)/1000</f>
        <v>0</v>
      </c>
      <c r="S29" s="42">
        <f t="shared" si="20"/>
        <v>0</v>
      </c>
      <c r="T29" s="42">
        <f t="shared" si="19"/>
        <v>0</v>
      </c>
      <c r="U29" s="43">
        <f t="shared" si="19"/>
        <v>0</v>
      </c>
      <c r="V29" s="44"/>
    </row>
    <row r="30" spans="1:30" ht="33.75" customHeight="1" thickBot="1" x14ac:dyDescent="0.3">
      <c r="A30" s="192" t="s">
        <v>23</v>
      </c>
      <c r="B30" s="45">
        <f t="shared" ref="B30:C30" si="21">+(B25/B27)/7*1000</f>
        <v>23.249145591250848</v>
      </c>
      <c r="C30" s="46">
        <f t="shared" si="21"/>
        <v>23.260914285714286</v>
      </c>
      <c r="D30" s="46">
        <f>+(D25/D27)/7*1000</f>
        <v>23.260989010989007</v>
      </c>
      <c r="E30" s="46">
        <f t="shared" ref="E30:G30" si="22">+(E25/E27)/7*1000</f>
        <v>23.237525632262475</v>
      </c>
      <c r="F30" s="46">
        <f t="shared" si="22"/>
        <v>23.249201277955269</v>
      </c>
      <c r="G30" s="46">
        <f t="shared" si="22"/>
        <v>23.260914285714286</v>
      </c>
      <c r="H30" s="46">
        <f>+(H25/H27)/7*1000</f>
        <v>23.260914285714286</v>
      </c>
      <c r="I30" s="46">
        <f t="shared" ref="I30:K30" si="23">+(I25/I27)/7*1000</f>
        <v>23.272664835164843</v>
      </c>
      <c r="J30" s="46">
        <f t="shared" si="23"/>
        <v>23.320046082949307</v>
      </c>
      <c r="K30" s="226">
        <f t="shared" si="23"/>
        <v>23.237525632262475</v>
      </c>
      <c r="L30" s="45">
        <f>+(L25/L27)/7*1000</f>
        <v>23.284453107085529</v>
      </c>
      <c r="M30" s="46">
        <f t="shared" ref="M30:U30" si="24">+(M25/M27)/7*1000</f>
        <v>23.225887170154685</v>
      </c>
      <c r="N30" s="46">
        <f t="shared" si="24"/>
        <v>23.225887170154685</v>
      </c>
      <c r="O30" s="46">
        <f t="shared" si="24"/>
        <v>23.260914285714286</v>
      </c>
      <c r="P30" s="46">
        <f t="shared" si="24"/>
        <v>23.284565916398712</v>
      </c>
      <c r="Q30" s="46">
        <f t="shared" si="24"/>
        <v>23.284565916398712</v>
      </c>
      <c r="R30" s="46">
        <f t="shared" ref="R30:S30" si="25">+(R25/R27)/7*1000</f>
        <v>23.237562756732082</v>
      </c>
      <c r="S30" s="46">
        <f t="shared" si="25"/>
        <v>23.260989010989007</v>
      </c>
      <c r="T30" s="46">
        <f t="shared" si="24"/>
        <v>23.249257142857143</v>
      </c>
      <c r="U30" s="47">
        <f t="shared" si="24"/>
        <v>23.237562756732082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183" t="s">
        <v>24</v>
      </c>
      <c r="B36" s="246" t="s">
        <v>25</v>
      </c>
      <c r="C36" s="247"/>
      <c r="D36" s="247"/>
      <c r="E36" s="247"/>
      <c r="F36" s="247"/>
      <c r="G36" s="247"/>
      <c r="H36" s="194"/>
      <c r="I36" s="52" t="s">
        <v>26</v>
      </c>
      <c r="J36" s="202"/>
      <c r="K36" s="252" t="s">
        <v>25</v>
      </c>
      <c r="L36" s="252"/>
      <c r="M36" s="252"/>
      <c r="N36" s="252"/>
      <c r="O36" s="246"/>
      <c r="P36" s="206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25">
      <c r="A37" s="184" t="s">
        <v>27</v>
      </c>
      <c r="B37" s="193"/>
      <c r="C37" s="15"/>
      <c r="D37" s="15"/>
      <c r="E37" s="15"/>
      <c r="F37" s="15"/>
      <c r="G37" s="15"/>
      <c r="H37" s="195" t="s">
        <v>10</v>
      </c>
      <c r="J37" s="203"/>
      <c r="K37" s="193"/>
      <c r="L37" s="15"/>
      <c r="M37" s="15"/>
      <c r="N37" s="15"/>
      <c r="O37" s="15"/>
      <c r="P37" s="195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25">
      <c r="A38" s="185" t="s">
        <v>11</v>
      </c>
      <c r="B38" s="174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5"/>
      <c r="J38" s="204" t="s">
        <v>11</v>
      </c>
      <c r="K38" s="193">
        <v>1</v>
      </c>
      <c r="L38" s="55">
        <v>2</v>
      </c>
      <c r="M38" s="55">
        <v>3</v>
      </c>
      <c r="N38" s="55">
        <v>4</v>
      </c>
      <c r="O38" s="55">
        <v>5</v>
      </c>
      <c r="P38" s="195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25">
      <c r="A39" s="186" t="s">
        <v>12</v>
      </c>
      <c r="B39" s="175">
        <v>8.75</v>
      </c>
      <c r="C39" s="175">
        <v>8.75</v>
      </c>
      <c r="D39" s="175">
        <v>8.75</v>
      </c>
      <c r="E39" s="175">
        <v>8.75</v>
      </c>
      <c r="F39" s="175">
        <v>8.75</v>
      </c>
      <c r="G39" s="175">
        <v>8.7639999999999993</v>
      </c>
      <c r="H39" s="196">
        <f t="shared" ref="H39:H46" si="26">SUM(B39:G39)</f>
        <v>52.513999999999996</v>
      </c>
      <c r="I39" s="2">
        <v>14</v>
      </c>
      <c r="J39" s="186" t="s">
        <v>12</v>
      </c>
      <c r="K39" s="175">
        <v>10.125</v>
      </c>
      <c r="L39" s="175">
        <v>10.125</v>
      </c>
      <c r="M39" s="175">
        <v>10.125</v>
      </c>
      <c r="N39" s="175">
        <v>10.11</v>
      </c>
      <c r="O39" s="175">
        <v>10.11</v>
      </c>
      <c r="P39" s="196">
        <f t="shared" ref="P39:P46" si="27">SUM(K39:O39)</f>
        <v>50.594999999999999</v>
      </c>
      <c r="Q39" s="2">
        <v>15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25">
      <c r="A40" s="187" t="s">
        <v>13</v>
      </c>
      <c r="B40" s="175">
        <v>10</v>
      </c>
      <c r="C40" s="22">
        <v>10</v>
      </c>
      <c r="D40" s="22">
        <v>10</v>
      </c>
      <c r="E40" s="22">
        <v>10</v>
      </c>
      <c r="F40" s="22">
        <v>10</v>
      </c>
      <c r="G40" s="22">
        <v>10.016</v>
      </c>
      <c r="H40" s="196">
        <f t="shared" si="26"/>
        <v>60.015999999999998</v>
      </c>
      <c r="I40" s="2">
        <v>16</v>
      </c>
      <c r="J40" s="187" t="s">
        <v>13</v>
      </c>
      <c r="K40" s="175">
        <v>12.15</v>
      </c>
      <c r="L40" s="175">
        <v>12.15</v>
      </c>
      <c r="M40" s="175">
        <v>12.15</v>
      </c>
      <c r="N40" s="175">
        <v>12.132</v>
      </c>
      <c r="O40" s="175">
        <v>12.132</v>
      </c>
      <c r="P40" s="196">
        <f t="shared" si="27"/>
        <v>60.713999999999999</v>
      </c>
      <c r="Q40" s="2">
        <v>18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25">
      <c r="A41" s="186" t="s">
        <v>14</v>
      </c>
      <c r="B41" s="175">
        <v>11.875</v>
      </c>
      <c r="C41" s="22">
        <v>11.875</v>
      </c>
      <c r="D41" s="22">
        <v>11.875</v>
      </c>
      <c r="E41" s="22">
        <v>11.875</v>
      </c>
      <c r="F41" s="22">
        <v>11.875</v>
      </c>
      <c r="G41" s="22">
        <v>11.894</v>
      </c>
      <c r="H41" s="196">
        <f t="shared" si="26"/>
        <v>71.269000000000005</v>
      </c>
      <c r="I41" s="2">
        <v>19</v>
      </c>
      <c r="J41" s="186" t="s">
        <v>14</v>
      </c>
      <c r="K41" s="175">
        <v>15.525</v>
      </c>
      <c r="L41" s="175">
        <v>15.525</v>
      </c>
      <c r="M41" s="175">
        <v>15.525</v>
      </c>
      <c r="N41" s="175">
        <v>15.502000000000001</v>
      </c>
      <c r="O41" s="175">
        <v>15.502000000000001</v>
      </c>
      <c r="P41" s="196">
        <f t="shared" si="27"/>
        <v>77.579000000000008</v>
      </c>
      <c r="Q41" s="2">
        <v>23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25">
      <c r="A42" s="187" t="s">
        <v>15</v>
      </c>
      <c r="B42" s="175">
        <f>B48*$I$42/1000</f>
        <v>13.662000000000001</v>
      </c>
      <c r="C42" s="22">
        <f t="shared" ref="C42:G42" si="28">C48*$I$42/1000</f>
        <v>13.683999999999999</v>
      </c>
      <c r="D42" s="22">
        <f t="shared" si="28"/>
        <v>13.706</v>
      </c>
      <c r="E42" s="22">
        <f t="shared" si="28"/>
        <v>13.706</v>
      </c>
      <c r="F42" s="22">
        <f t="shared" si="28"/>
        <v>13.683999999999999</v>
      </c>
      <c r="G42" s="22">
        <f t="shared" si="28"/>
        <v>13.662000000000001</v>
      </c>
      <c r="H42" s="196">
        <f t="shared" si="26"/>
        <v>82.103999999999999</v>
      </c>
      <c r="I42" s="2">
        <v>22</v>
      </c>
      <c r="J42" s="187" t="s">
        <v>15</v>
      </c>
      <c r="K42" s="175">
        <f>K48*$Q$42/1000</f>
        <v>19.372</v>
      </c>
      <c r="L42" s="175">
        <f t="shared" ref="L42:O42" si="29">L48*$Q$42/1000</f>
        <v>19.459</v>
      </c>
      <c r="M42" s="175">
        <f t="shared" si="29"/>
        <v>19.459</v>
      </c>
      <c r="N42" s="175">
        <f t="shared" si="29"/>
        <v>19.372</v>
      </c>
      <c r="O42" s="175">
        <f t="shared" si="29"/>
        <v>19.516999999999999</v>
      </c>
      <c r="P42" s="196">
        <f t="shared" si="27"/>
        <v>97.179000000000002</v>
      </c>
      <c r="Q42" s="2">
        <v>29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25">
      <c r="A43" s="186" t="s">
        <v>16</v>
      </c>
      <c r="B43" s="175">
        <f>B48*$I$43/1000</f>
        <v>15.525</v>
      </c>
      <c r="C43" s="22">
        <f t="shared" ref="C43:G43" si="30">C48*$I$43/1000</f>
        <v>15.55</v>
      </c>
      <c r="D43" s="22">
        <f t="shared" si="30"/>
        <v>15.574999999999999</v>
      </c>
      <c r="E43" s="22">
        <f t="shared" si="30"/>
        <v>15.574999999999999</v>
      </c>
      <c r="F43" s="22">
        <f t="shared" si="30"/>
        <v>15.55</v>
      </c>
      <c r="G43" s="22">
        <f t="shared" si="30"/>
        <v>15.525</v>
      </c>
      <c r="H43" s="196">
        <f t="shared" si="26"/>
        <v>93.300000000000011</v>
      </c>
      <c r="I43" s="2">
        <v>25</v>
      </c>
      <c r="J43" s="186" t="s">
        <v>16</v>
      </c>
      <c r="K43" s="175">
        <f>K48*$Q$43/1000</f>
        <v>23.38</v>
      </c>
      <c r="L43" s="175">
        <f t="shared" ref="L43:O43" si="31">L48*$Q$43/1000</f>
        <v>23.484999999999999</v>
      </c>
      <c r="M43" s="175">
        <f t="shared" si="31"/>
        <v>23.484999999999999</v>
      </c>
      <c r="N43" s="175">
        <f t="shared" si="31"/>
        <v>23.38</v>
      </c>
      <c r="O43" s="175">
        <f t="shared" si="31"/>
        <v>23.555</v>
      </c>
      <c r="P43" s="196">
        <f t="shared" si="27"/>
        <v>117.285</v>
      </c>
      <c r="Q43" s="2">
        <v>35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25">
      <c r="A44" s="187" t="s">
        <v>17</v>
      </c>
      <c r="B44" s="175">
        <f>B48*$I$44/1000</f>
        <v>17.077500000000001</v>
      </c>
      <c r="C44" s="175">
        <f t="shared" ref="C44:G44" si="32">C48*$I$44/1000</f>
        <v>17.105</v>
      </c>
      <c r="D44" s="175">
        <f t="shared" si="32"/>
        <v>17.1325</v>
      </c>
      <c r="E44" s="175">
        <f t="shared" si="32"/>
        <v>17.1325</v>
      </c>
      <c r="F44" s="175">
        <f t="shared" si="32"/>
        <v>17.105</v>
      </c>
      <c r="G44" s="175">
        <f t="shared" si="32"/>
        <v>17.077500000000001</v>
      </c>
      <c r="H44" s="196">
        <f t="shared" si="26"/>
        <v>102.63000000000001</v>
      </c>
      <c r="I44" s="2">
        <v>27.5</v>
      </c>
      <c r="J44" s="187" t="s">
        <v>17</v>
      </c>
      <c r="K44" s="175">
        <f>K48*$Q$44/1000</f>
        <v>27.388000000000002</v>
      </c>
      <c r="L44" s="175">
        <f t="shared" ref="L44:O44" si="33">L48*$Q$44/1000</f>
        <v>27.510999999999999</v>
      </c>
      <c r="M44" s="175">
        <f t="shared" si="33"/>
        <v>27.510999999999999</v>
      </c>
      <c r="N44" s="175">
        <f t="shared" si="33"/>
        <v>27.388000000000002</v>
      </c>
      <c r="O44" s="175">
        <f t="shared" si="33"/>
        <v>27.593</v>
      </c>
      <c r="P44" s="196">
        <f t="shared" si="27"/>
        <v>137.39099999999999</v>
      </c>
      <c r="Q44" s="2">
        <v>41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25">
      <c r="A45" s="186" t="s">
        <v>18</v>
      </c>
      <c r="B45" s="175">
        <f>B48*$I$45/1000</f>
        <v>17.698499999999999</v>
      </c>
      <c r="C45" s="175">
        <f t="shared" ref="C45:G45" si="34">C48*$I$45/1000</f>
        <v>17.727</v>
      </c>
      <c r="D45" s="175">
        <f t="shared" si="34"/>
        <v>17.755500000000001</v>
      </c>
      <c r="E45" s="175">
        <f t="shared" si="34"/>
        <v>17.755500000000001</v>
      </c>
      <c r="F45" s="175">
        <f t="shared" si="34"/>
        <v>17.727</v>
      </c>
      <c r="G45" s="175">
        <f t="shared" si="34"/>
        <v>17.698499999999999</v>
      </c>
      <c r="H45" s="196">
        <f t="shared" si="26"/>
        <v>106.36199999999999</v>
      </c>
      <c r="I45" s="2">
        <v>28.5</v>
      </c>
      <c r="J45" s="186" t="s">
        <v>18</v>
      </c>
      <c r="K45" s="175">
        <f>K48*$Q$45/1000</f>
        <v>31.396000000000001</v>
      </c>
      <c r="L45" s="175">
        <f t="shared" ref="L45:O45" si="35">L48*$Q$45/1000</f>
        <v>31.536999999999999</v>
      </c>
      <c r="M45" s="175">
        <f t="shared" si="35"/>
        <v>31.536999999999999</v>
      </c>
      <c r="N45" s="175">
        <f t="shared" si="35"/>
        <v>31.396000000000001</v>
      </c>
      <c r="O45" s="175">
        <f t="shared" si="35"/>
        <v>31.631</v>
      </c>
      <c r="P45" s="196">
        <f t="shared" si="27"/>
        <v>157.49700000000001</v>
      </c>
      <c r="Q45" s="2">
        <v>47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25">
      <c r="A46" s="187" t="s">
        <v>10</v>
      </c>
      <c r="B46" s="176">
        <f t="shared" ref="B46:G46" si="36">SUM(B39:B45)</f>
        <v>94.587999999999994</v>
      </c>
      <c r="C46" s="26">
        <f t="shared" si="36"/>
        <v>94.691000000000003</v>
      </c>
      <c r="D46" s="26">
        <f t="shared" si="36"/>
        <v>94.793999999999997</v>
      </c>
      <c r="E46" s="26">
        <f t="shared" si="36"/>
        <v>94.793999999999997</v>
      </c>
      <c r="F46" s="26">
        <f t="shared" si="36"/>
        <v>94.691000000000003</v>
      </c>
      <c r="G46" s="26">
        <f t="shared" si="36"/>
        <v>94.637</v>
      </c>
      <c r="H46" s="196">
        <f t="shared" si="26"/>
        <v>568.19499999999994</v>
      </c>
      <c r="J46" s="152" t="s">
        <v>10</v>
      </c>
      <c r="K46" s="176">
        <f>SUM(K39:K45)</f>
        <v>139.33600000000001</v>
      </c>
      <c r="L46" s="26">
        <f>SUM(L39:L45)</f>
        <v>139.792</v>
      </c>
      <c r="M46" s="26">
        <f>SUM(M39:M45)</f>
        <v>139.792</v>
      </c>
      <c r="N46" s="26">
        <f>SUM(N39:N45)</f>
        <v>139.28</v>
      </c>
      <c r="O46" s="26">
        <f>SUM(O39:O45)</f>
        <v>140.04000000000002</v>
      </c>
      <c r="P46" s="196">
        <f t="shared" si="27"/>
        <v>698.24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188" t="s">
        <v>19</v>
      </c>
      <c r="B47" s="177">
        <v>22</v>
      </c>
      <c r="C47" s="29">
        <v>22</v>
      </c>
      <c r="D47" s="29">
        <v>22</v>
      </c>
      <c r="E47" s="29">
        <v>22</v>
      </c>
      <c r="F47" s="29">
        <v>22</v>
      </c>
      <c r="G47" s="29">
        <v>22</v>
      </c>
      <c r="H47" s="197">
        <f>+((H46/H48)/7)*1000</f>
        <v>21.749923442045628</v>
      </c>
      <c r="J47" s="205" t="s">
        <v>19</v>
      </c>
      <c r="K47" s="177">
        <v>30</v>
      </c>
      <c r="L47" s="29">
        <v>30</v>
      </c>
      <c r="M47" s="29">
        <v>30</v>
      </c>
      <c r="N47" s="29">
        <v>30</v>
      </c>
      <c r="O47" s="29">
        <v>30</v>
      </c>
      <c r="P47" s="197">
        <f>+((P46/P48)/7)*1000</f>
        <v>29.766807349618453</v>
      </c>
      <c r="Q47" s="63"/>
      <c r="R47" s="63"/>
    </row>
    <row r="48" spans="1:30" ht="33.75" customHeight="1" x14ac:dyDescent="0.25">
      <c r="A48" s="189" t="s">
        <v>20</v>
      </c>
      <c r="B48" s="178">
        <v>621</v>
      </c>
      <c r="C48" s="33">
        <v>622</v>
      </c>
      <c r="D48" s="33">
        <v>623</v>
      </c>
      <c r="E48" s="33">
        <v>623</v>
      </c>
      <c r="F48" s="33">
        <v>622</v>
      </c>
      <c r="G48" s="33">
        <v>621</v>
      </c>
      <c r="H48" s="198">
        <f>SUM(B48:G48)</f>
        <v>3732</v>
      </c>
      <c r="I48" s="64"/>
      <c r="J48" s="189" t="s">
        <v>20</v>
      </c>
      <c r="K48" s="201">
        <v>668</v>
      </c>
      <c r="L48" s="65">
        <v>671</v>
      </c>
      <c r="M48" s="65">
        <v>671</v>
      </c>
      <c r="N48" s="65">
        <v>668</v>
      </c>
      <c r="O48" s="65">
        <v>673</v>
      </c>
      <c r="P48" s="207">
        <f>SUM(K48:O48)</f>
        <v>3351</v>
      </c>
      <c r="Q48" s="66"/>
      <c r="R48" s="66"/>
    </row>
    <row r="49" spans="1:30" ht="33.75" customHeight="1" x14ac:dyDescent="0.25">
      <c r="A49" s="190" t="s">
        <v>21</v>
      </c>
      <c r="B49" s="179">
        <f t="shared" ref="B49:G49" si="37">(B48*B47)/1000</f>
        <v>13.662000000000001</v>
      </c>
      <c r="C49" s="37">
        <f t="shared" si="37"/>
        <v>13.683999999999999</v>
      </c>
      <c r="D49" s="37">
        <f t="shared" si="37"/>
        <v>13.706</v>
      </c>
      <c r="E49" s="37">
        <f t="shared" si="37"/>
        <v>13.706</v>
      </c>
      <c r="F49" s="37">
        <f t="shared" si="37"/>
        <v>13.683999999999999</v>
      </c>
      <c r="G49" s="37">
        <f t="shared" si="37"/>
        <v>13.662000000000001</v>
      </c>
      <c r="H49" s="199">
        <f>((H46*1000)/H48)/7</f>
        <v>21.749923442045624</v>
      </c>
      <c r="J49" s="190" t="s">
        <v>21</v>
      </c>
      <c r="K49" s="179">
        <f>(K48*K47)/1000</f>
        <v>20.04</v>
      </c>
      <c r="L49" s="37">
        <f>(L48*L47)/1000</f>
        <v>20.13</v>
      </c>
      <c r="M49" s="37">
        <f>(M48*M47)/1000</f>
        <v>20.13</v>
      </c>
      <c r="N49" s="37">
        <f>(N48*N47)/1000</f>
        <v>20.04</v>
      </c>
      <c r="O49" s="37">
        <f>(O48*O47)/1000</f>
        <v>20.190000000000001</v>
      </c>
      <c r="P49" s="208">
        <f>((P46*1000)/P48)/7</f>
        <v>29.766807349618453</v>
      </c>
      <c r="Q49" s="66"/>
      <c r="R49" s="66"/>
    </row>
    <row r="50" spans="1:30" ht="33.75" customHeight="1" x14ac:dyDescent="0.25">
      <c r="A50" s="191" t="s">
        <v>22</v>
      </c>
      <c r="B50" s="180">
        <f t="shared" ref="B50:G50" si="38">((B48*B47)*7)/1000</f>
        <v>95.634</v>
      </c>
      <c r="C50" s="41">
        <f t="shared" si="38"/>
        <v>95.787999999999997</v>
      </c>
      <c r="D50" s="41">
        <f t="shared" si="38"/>
        <v>95.941999999999993</v>
      </c>
      <c r="E50" s="41">
        <f t="shared" si="38"/>
        <v>95.941999999999993</v>
      </c>
      <c r="F50" s="41">
        <f t="shared" si="38"/>
        <v>95.787999999999997</v>
      </c>
      <c r="G50" s="41">
        <f t="shared" si="38"/>
        <v>95.634</v>
      </c>
      <c r="H50" s="182"/>
      <c r="J50" s="191" t="s">
        <v>22</v>
      </c>
      <c r="K50" s="180">
        <f>((K48*K47)*7)/1000</f>
        <v>140.28</v>
      </c>
      <c r="L50" s="41">
        <f>((L48*L47)*7)/1000</f>
        <v>140.91</v>
      </c>
      <c r="M50" s="41">
        <f>((M48*M47)*7)/1000</f>
        <v>140.91</v>
      </c>
      <c r="N50" s="41">
        <f>((N48*N47)*7)/1000</f>
        <v>140.28</v>
      </c>
      <c r="O50" s="41">
        <f>((O48*O47)*7)/1000</f>
        <v>141.33000000000001</v>
      </c>
      <c r="P50" s="209"/>
    </row>
    <row r="51" spans="1:30" ht="33.75" customHeight="1" thickBot="1" x14ac:dyDescent="0.3">
      <c r="A51" s="192" t="s">
        <v>23</v>
      </c>
      <c r="B51" s="181">
        <f t="shared" ref="B51:G51" si="39">+(B46/B48)/7*1000</f>
        <v>21.759374281113409</v>
      </c>
      <c r="C51" s="46">
        <f t="shared" si="39"/>
        <v>21.748047772163527</v>
      </c>
      <c r="D51" s="46">
        <f t="shared" si="39"/>
        <v>21.736757624398074</v>
      </c>
      <c r="E51" s="46">
        <f t="shared" si="39"/>
        <v>21.736757624398074</v>
      </c>
      <c r="F51" s="46">
        <f t="shared" si="39"/>
        <v>21.748047772163527</v>
      </c>
      <c r="G51" s="46">
        <f t="shared" si="39"/>
        <v>21.770646422820334</v>
      </c>
      <c r="H51" s="200"/>
      <c r="I51" s="49"/>
      <c r="J51" s="192" t="s">
        <v>23</v>
      </c>
      <c r="K51" s="181">
        <f>+(K46/K48)/7*1000</f>
        <v>29.798118049615056</v>
      </c>
      <c r="L51" s="46">
        <f>+(L46/L48)/7*1000</f>
        <v>29.761975729188844</v>
      </c>
      <c r="M51" s="46">
        <f>+(M46/M48)/7*1000</f>
        <v>29.761975729188844</v>
      </c>
      <c r="N51" s="46">
        <f>+(N46/N48)/7*1000</f>
        <v>29.786142001710864</v>
      </c>
      <c r="O51" s="46">
        <f>+(O46/O48)/7*1000</f>
        <v>29.72617278709404</v>
      </c>
      <c r="P51" s="47"/>
      <c r="Q51" s="50"/>
      <c r="R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253"/>
      <c r="K54" s="253"/>
      <c r="L54" s="68"/>
      <c r="M54" s="68"/>
      <c r="N54" s="68"/>
      <c r="O54" s="69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213" t="s">
        <v>28</v>
      </c>
      <c r="B55" s="251" t="s">
        <v>8</v>
      </c>
      <c r="C55" s="252"/>
      <c r="D55" s="252"/>
      <c r="E55" s="252"/>
      <c r="F55" s="246"/>
      <c r="G55" s="210"/>
      <c r="H55" s="70"/>
      <c r="I55" s="70"/>
      <c r="J55" s="71"/>
      <c r="K55" s="71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184" t="s">
        <v>27</v>
      </c>
      <c r="B56" s="193"/>
      <c r="C56" s="15"/>
      <c r="D56" s="15"/>
      <c r="E56" s="15"/>
      <c r="F56" s="15"/>
      <c r="G56" s="195" t="s">
        <v>10</v>
      </c>
      <c r="I56" s="53"/>
      <c r="J56" s="53"/>
      <c r="K56" s="53"/>
      <c r="L56" s="53"/>
      <c r="M56" s="72"/>
      <c r="N56" s="72"/>
      <c r="O56" s="72"/>
      <c r="P56" s="53"/>
      <c r="Q56" s="53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184" t="s">
        <v>11</v>
      </c>
      <c r="B57" s="193">
        <v>1</v>
      </c>
      <c r="C57" s="55">
        <v>2</v>
      </c>
      <c r="D57" s="55">
        <v>3</v>
      </c>
      <c r="E57" s="55">
        <v>4</v>
      </c>
      <c r="F57" s="55">
        <v>5</v>
      </c>
      <c r="G57" s="195"/>
      <c r="H57" s="53"/>
      <c r="I57" s="53"/>
      <c r="J57" s="53"/>
      <c r="K57" s="53"/>
      <c r="L57" s="53"/>
      <c r="M57" s="72"/>
      <c r="N57" s="72"/>
      <c r="O57" s="72"/>
      <c r="P57" s="53"/>
      <c r="Q57" s="53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186" t="s">
        <v>12</v>
      </c>
      <c r="B58" s="175">
        <v>10.035</v>
      </c>
      <c r="C58" s="175">
        <v>10.035</v>
      </c>
      <c r="D58" s="175">
        <v>10.035</v>
      </c>
      <c r="E58" s="175">
        <v>10.035</v>
      </c>
      <c r="F58" s="175">
        <v>10.02</v>
      </c>
      <c r="G58" s="196">
        <f t="shared" ref="G58:G65" si="40">SUM(B58:F58)</f>
        <v>50.16</v>
      </c>
      <c r="H58" s="74"/>
      <c r="I58" s="53">
        <v>15</v>
      </c>
      <c r="J58" s="53"/>
      <c r="K58" s="53"/>
      <c r="L58" s="53"/>
      <c r="M58" s="72"/>
      <c r="N58" s="72"/>
      <c r="O58" s="72"/>
      <c r="P58" s="53"/>
      <c r="Q58" s="53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187" t="s">
        <v>13</v>
      </c>
      <c r="B59" s="175">
        <v>12.042</v>
      </c>
      <c r="C59" s="175">
        <v>12.042</v>
      </c>
      <c r="D59" s="175">
        <v>12.042</v>
      </c>
      <c r="E59" s="175">
        <v>12.042</v>
      </c>
      <c r="F59" s="175">
        <v>12.023999999999999</v>
      </c>
      <c r="G59" s="196">
        <f t="shared" si="40"/>
        <v>60.192</v>
      </c>
      <c r="H59" s="74"/>
      <c r="I59" s="53">
        <v>18</v>
      </c>
      <c r="J59" s="53"/>
      <c r="K59" s="53"/>
      <c r="L59" s="53"/>
      <c r="M59" s="72"/>
      <c r="N59" s="72"/>
      <c r="O59" s="72"/>
      <c r="P59" s="53"/>
      <c r="Q59" s="53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186" t="s">
        <v>14</v>
      </c>
      <c r="B60" s="175">
        <v>15.387</v>
      </c>
      <c r="C60" s="175">
        <v>15.387</v>
      </c>
      <c r="D60" s="175">
        <v>15.387</v>
      </c>
      <c r="E60" s="175">
        <v>15.387</v>
      </c>
      <c r="F60" s="175">
        <v>15.364000000000001</v>
      </c>
      <c r="G60" s="196">
        <f t="shared" si="40"/>
        <v>76.912000000000006</v>
      </c>
      <c r="H60" s="74"/>
      <c r="I60" s="53">
        <v>23</v>
      </c>
      <c r="J60" s="53"/>
      <c r="K60" s="53"/>
      <c r="L60" s="53"/>
      <c r="M60" s="72"/>
      <c r="N60" s="72"/>
      <c r="O60" s="72"/>
      <c r="P60" s="53"/>
      <c r="Q60" s="53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187" t="s">
        <v>15</v>
      </c>
      <c r="B61" s="175">
        <f>B67*$I$61/1000</f>
        <v>17.611999999999998</v>
      </c>
      <c r="C61" s="175">
        <f t="shared" ref="C61:F61" si="41">C67*$I$61/1000</f>
        <v>17.611999999999998</v>
      </c>
      <c r="D61" s="175">
        <f t="shared" si="41"/>
        <v>17.611999999999998</v>
      </c>
      <c r="E61" s="175">
        <f t="shared" si="41"/>
        <v>17.667999999999999</v>
      </c>
      <c r="F61" s="175">
        <f t="shared" si="41"/>
        <v>17.64</v>
      </c>
      <c r="G61" s="196">
        <f t="shared" si="40"/>
        <v>88.143999999999991</v>
      </c>
      <c r="H61" s="74"/>
      <c r="I61" s="53">
        <v>28</v>
      </c>
      <c r="J61" s="53"/>
      <c r="K61" s="53"/>
      <c r="L61" s="53"/>
      <c r="M61" s="72"/>
      <c r="N61" s="72"/>
      <c r="O61" s="72"/>
      <c r="P61" s="53"/>
      <c r="Q61" s="53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186" t="s">
        <v>16</v>
      </c>
      <c r="B62" s="175">
        <f>B67*$I$62/1000</f>
        <v>21.385999999999999</v>
      </c>
      <c r="C62" s="175">
        <f t="shared" ref="C62:F62" si="42">C67*$I$62/1000</f>
        <v>21.385999999999999</v>
      </c>
      <c r="D62" s="175">
        <f t="shared" si="42"/>
        <v>21.385999999999999</v>
      </c>
      <c r="E62" s="175">
        <f t="shared" si="42"/>
        <v>21.454000000000001</v>
      </c>
      <c r="F62" s="175">
        <f t="shared" si="42"/>
        <v>21.42</v>
      </c>
      <c r="G62" s="196">
        <f t="shared" si="40"/>
        <v>107.032</v>
      </c>
      <c r="H62" s="74"/>
      <c r="I62" s="53">
        <v>34</v>
      </c>
      <c r="J62" s="53"/>
      <c r="K62" s="53"/>
      <c r="L62" s="53"/>
      <c r="M62" s="72"/>
      <c r="N62" s="72"/>
      <c r="O62" s="72"/>
      <c r="P62" s="53"/>
      <c r="Q62" s="53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187" t="s">
        <v>17</v>
      </c>
      <c r="B63" s="175">
        <f>B67*$I$63/1000</f>
        <v>25.16</v>
      </c>
      <c r="C63" s="175">
        <f t="shared" ref="C63:F63" si="43">C67*$I$63/1000</f>
        <v>25.16</v>
      </c>
      <c r="D63" s="175">
        <f t="shared" si="43"/>
        <v>25.16</v>
      </c>
      <c r="E63" s="175">
        <f t="shared" si="43"/>
        <v>25.24</v>
      </c>
      <c r="F63" s="175">
        <f t="shared" si="43"/>
        <v>25.2</v>
      </c>
      <c r="G63" s="196">
        <f t="shared" si="40"/>
        <v>125.92</v>
      </c>
      <c r="H63" s="74"/>
      <c r="I63" s="53">
        <v>40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186" t="s">
        <v>18</v>
      </c>
      <c r="B64" s="175">
        <f>B67*$I$64/1000</f>
        <v>28.934000000000001</v>
      </c>
      <c r="C64" s="175">
        <f t="shared" ref="C64:F64" si="44">C67*$I$64/1000</f>
        <v>28.934000000000001</v>
      </c>
      <c r="D64" s="175">
        <f t="shared" si="44"/>
        <v>28.934000000000001</v>
      </c>
      <c r="E64" s="175">
        <f t="shared" si="44"/>
        <v>29.026</v>
      </c>
      <c r="F64" s="175">
        <f t="shared" si="44"/>
        <v>28.98</v>
      </c>
      <c r="G64" s="196">
        <f t="shared" si="40"/>
        <v>144.80799999999999</v>
      </c>
      <c r="H64" s="74"/>
      <c r="I64" s="53">
        <v>46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214" t="s">
        <v>10</v>
      </c>
      <c r="B65" s="176">
        <f>SUM(B58:B64)</f>
        <v>130.55599999999998</v>
      </c>
      <c r="C65" s="26">
        <f>SUM(C58:C64)</f>
        <v>130.55599999999998</v>
      </c>
      <c r="D65" s="26">
        <f>SUM(D58:D64)</f>
        <v>130.55599999999998</v>
      </c>
      <c r="E65" s="26">
        <f>SUM(E58:E64)</f>
        <v>130.852</v>
      </c>
      <c r="F65" s="26">
        <f>SUM(F58:F64)</f>
        <v>130.648</v>
      </c>
      <c r="G65" s="196">
        <f t="shared" si="40"/>
        <v>653.16800000000001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188" t="s">
        <v>19</v>
      </c>
      <c r="B66" s="177">
        <v>30</v>
      </c>
      <c r="C66" s="29">
        <v>30</v>
      </c>
      <c r="D66" s="29">
        <v>30</v>
      </c>
      <c r="E66" s="29">
        <v>30</v>
      </c>
      <c r="F66" s="29">
        <v>30</v>
      </c>
      <c r="G66" s="197">
        <f>+((G65/G67)/7)*1000</f>
        <v>29.640951170811398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189" t="s">
        <v>20</v>
      </c>
      <c r="B67" s="201">
        <v>629</v>
      </c>
      <c r="C67" s="65">
        <v>629</v>
      </c>
      <c r="D67" s="65">
        <v>629</v>
      </c>
      <c r="E67" s="65">
        <v>631</v>
      </c>
      <c r="F67" s="65">
        <v>630</v>
      </c>
      <c r="G67" s="207">
        <f>SUM(B67:F67)</f>
        <v>3148</v>
      </c>
      <c r="I67" s="75"/>
      <c r="M67" s="3"/>
      <c r="N67" s="3"/>
      <c r="O67" s="3"/>
      <c r="P67" s="3"/>
      <c r="Q67" s="3"/>
    </row>
    <row r="68" spans="1:28" ht="33.75" customHeight="1" x14ac:dyDescent="0.25">
      <c r="A68" s="190" t="s">
        <v>21</v>
      </c>
      <c r="B68" s="179">
        <f>(B67*B66)/1000</f>
        <v>18.87</v>
      </c>
      <c r="C68" s="37">
        <f>(C67*C66)/1000</f>
        <v>18.87</v>
      </c>
      <c r="D68" s="37">
        <f>(D67*D66)/1000</f>
        <v>18.87</v>
      </c>
      <c r="E68" s="37">
        <f>(E67*E66)/1000</f>
        <v>18.93</v>
      </c>
      <c r="F68" s="37">
        <f>(F67*F66)/1000</f>
        <v>18.899999999999999</v>
      </c>
      <c r="G68" s="211">
        <f>((G65*1000)/G67)/7</f>
        <v>29.640951170811402</v>
      </c>
      <c r="M68" s="3"/>
      <c r="N68" s="3"/>
      <c r="O68" s="3"/>
      <c r="P68" s="3"/>
      <c r="Q68" s="3"/>
    </row>
    <row r="69" spans="1:28" ht="33.75" customHeight="1" x14ac:dyDescent="0.25">
      <c r="A69" s="191" t="s">
        <v>22</v>
      </c>
      <c r="B69" s="180">
        <f>((B67*B66)*7)/1000</f>
        <v>132.09</v>
      </c>
      <c r="C69" s="41">
        <f>((C67*C66)*7)/1000</f>
        <v>132.09</v>
      </c>
      <c r="D69" s="41">
        <f>((D67*D66)*7)/1000</f>
        <v>132.09</v>
      </c>
      <c r="E69" s="41">
        <f>((E67*E66)*7)/1000</f>
        <v>132.51</v>
      </c>
      <c r="F69" s="41">
        <f>((F67*F66)*7)/1000</f>
        <v>132.30000000000001</v>
      </c>
      <c r="G69" s="182"/>
      <c r="H69" s="49"/>
      <c r="Q69" s="3"/>
    </row>
    <row r="70" spans="1:28" ht="33.75" customHeight="1" thickBot="1" x14ac:dyDescent="0.3">
      <c r="A70" s="192" t="s">
        <v>23</v>
      </c>
      <c r="B70" s="181">
        <f>+(B65/B67)/7*1000</f>
        <v>29.651601181012943</v>
      </c>
      <c r="C70" s="46">
        <f>+(C65/C67)/7*1000</f>
        <v>29.651601181012943</v>
      </c>
      <c r="D70" s="46">
        <f>+(D65/D67)/7*1000</f>
        <v>29.651601181012943</v>
      </c>
      <c r="E70" s="46">
        <f>+(E65/E67)/7*1000</f>
        <v>29.624632103237492</v>
      </c>
      <c r="F70" s="46">
        <f>+(F65/F67)/7*1000</f>
        <v>29.625396825396827</v>
      </c>
      <c r="G70" s="212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6"/>
    </row>
    <row r="73" spans="1:28" ht="33.75" customHeight="1" x14ac:dyDescent="0.25"/>
    <row r="74" spans="1:28" ht="33.75" customHeight="1" x14ac:dyDescent="0.25">
      <c r="A74" s="53"/>
      <c r="B74" s="73"/>
      <c r="C74" s="73"/>
      <c r="D74" s="73"/>
      <c r="E74" s="73"/>
      <c r="F74" s="73"/>
      <c r="G74" s="73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A3:C3"/>
    <mergeCell ref="E9:G9"/>
    <mergeCell ref="R9:S9"/>
    <mergeCell ref="K11:L11"/>
    <mergeCell ref="B36:G36"/>
    <mergeCell ref="L15:U15"/>
    <mergeCell ref="B55:F55"/>
    <mergeCell ref="J54:K54"/>
    <mergeCell ref="K36:O36"/>
    <mergeCell ref="B15:K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C76D5-10F7-448A-9869-A2289D44FA82}">
  <dimension ref="A1:AT51"/>
  <sheetViews>
    <sheetView showGridLines="0" tabSelected="1" view="pageBreakPreview" zoomScale="70" zoomScaleNormal="70" zoomScaleSheetLayoutView="70" workbookViewId="0">
      <selection activeCell="D17" sqref="D17"/>
    </sheetView>
  </sheetViews>
  <sheetFormatPr baseColWidth="10" defaultRowHeight="15.75" x14ac:dyDescent="0.25"/>
  <cols>
    <col min="1" max="1" width="32" style="80" bestFit="1" customWidth="1"/>
    <col min="2" max="8" width="11.28515625" style="80" customWidth="1"/>
    <col min="9" max="9" width="17.7109375" style="80" bestFit="1" customWidth="1"/>
    <col min="10" max="10" width="12" style="80" customWidth="1"/>
    <col min="11" max="20" width="11.28515625" style="80" customWidth="1"/>
    <col min="21" max="21" width="10.85546875" style="80" customWidth="1"/>
    <col min="22" max="22" width="8.28515625" style="80" customWidth="1"/>
    <col min="23" max="16384" width="11.42578125" style="80"/>
  </cols>
  <sheetData>
    <row r="1" spans="1:27" ht="24" customHeight="1" x14ac:dyDescent="0.25">
      <c r="A1" s="258"/>
      <c r="B1" s="261" t="s">
        <v>29</v>
      </c>
      <c r="C1" s="262"/>
      <c r="D1" s="262"/>
      <c r="E1" s="262"/>
      <c r="F1" s="262"/>
      <c r="G1" s="262"/>
      <c r="H1" s="262"/>
      <c r="I1" s="262"/>
      <c r="J1" s="262"/>
      <c r="K1" s="262"/>
      <c r="L1" s="263"/>
      <c r="M1" s="264" t="s">
        <v>30</v>
      </c>
      <c r="N1" s="264"/>
      <c r="O1" s="264"/>
      <c r="P1" s="264"/>
      <c r="Q1" s="77"/>
      <c r="R1" s="77"/>
      <c r="S1" s="77"/>
      <c r="T1" s="77"/>
      <c r="U1" s="77"/>
      <c r="V1" s="78"/>
    </row>
    <row r="2" spans="1:27" ht="24" customHeight="1" x14ac:dyDescent="0.25">
      <c r="A2" s="259"/>
      <c r="B2" s="265" t="s">
        <v>31</v>
      </c>
      <c r="C2" s="266"/>
      <c r="D2" s="266"/>
      <c r="E2" s="266"/>
      <c r="F2" s="266"/>
      <c r="G2" s="266"/>
      <c r="H2" s="266"/>
      <c r="I2" s="266"/>
      <c r="J2" s="266"/>
      <c r="K2" s="266"/>
      <c r="L2" s="267"/>
      <c r="M2" s="271" t="s">
        <v>32</v>
      </c>
      <c r="N2" s="271"/>
      <c r="O2" s="271"/>
      <c r="P2" s="271"/>
      <c r="Q2" s="79"/>
      <c r="R2" s="79"/>
      <c r="S2" s="79"/>
      <c r="T2" s="79"/>
      <c r="U2" s="79"/>
      <c r="V2" s="81"/>
    </row>
    <row r="3" spans="1:27" ht="24" customHeight="1" x14ac:dyDescent="0.25">
      <c r="A3" s="260"/>
      <c r="B3" s="268"/>
      <c r="C3" s="269"/>
      <c r="D3" s="269"/>
      <c r="E3" s="269"/>
      <c r="F3" s="269"/>
      <c r="G3" s="269"/>
      <c r="H3" s="269"/>
      <c r="I3" s="269"/>
      <c r="J3" s="269"/>
      <c r="K3" s="269"/>
      <c r="L3" s="270"/>
      <c r="M3" s="271" t="s">
        <v>33</v>
      </c>
      <c r="N3" s="271"/>
      <c r="O3" s="271"/>
      <c r="P3" s="271"/>
      <c r="Q3" s="82"/>
      <c r="R3" s="82"/>
      <c r="S3" s="82"/>
      <c r="T3" s="82"/>
      <c r="U3" s="82"/>
      <c r="V3" s="81"/>
    </row>
    <row r="4" spans="1:27" ht="24" customHeight="1" x14ac:dyDescent="0.25">
      <c r="A4" s="83"/>
      <c r="B4" s="83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79"/>
      <c r="R4" s="79"/>
      <c r="S4" s="79"/>
      <c r="T4" s="79"/>
      <c r="U4" s="79"/>
      <c r="V4" s="81"/>
    </row>
    <row r="5" spans="1:27" s="90" customFormat="1" ht="24" customHeight="1" x14ac:dyDescent="0.25">
      <c r="A5" s="85" t="s">
        <v>34</v>
      </c>
      <c r="B5" s="268">
        <v>3</v>
      </c>
      <c r="C5" s="269"/>
      <c r="D5" s="86"/>
      <c r="E5" s="86"/>
      <c r="F5" s="86" t="s">
        <v>35</v>
      </c>
      <c r="G5" s="284" t="s">
        <v>54</v>
      </c>
      <c r="H5" s="284"/>
      <c r="I5" s="87"/>
      <c r="J5" s="86" t="s">
        <v>36</v>
      </c>
      <c r="K5" s="269">
        <v>1</v>
      </c>
      <c r="L5" s="269"/>
      <c r="M5" s="88"/>
      <c r="N5" s="88"/>
      <c r="O5" s="88"/>
      <c r="P5" s="88"/>
      <c r="Q5" s="88"/>
      <c r="R5" s="88"/>
      <c r="S5" s="88"/>
      <c r="T5" s="88"/>
      <c r="U5" s="88"/>
      <c r="V5" s="89"/>
      <c r="X5" s="80"/>
    </row>
    <row r="6" spans="1:27" s="90" customFormat="1" ht="24" customHeight="1" x14ac:dyDescent="0.25">
      <c r="A6" s="85"/>
      <c r="B6" s="85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8"/>
      <c r="R6" s="88"/>
      <c r="S6" s="88"/>
      <c r="T6" s="88"/>
      <c r="U6" s="88"/>
      <c r="V6" s="89"/>
      <c r="X6" s="80"/>
    </row>
    <row r="7" spans="1:27" s="90" customFormat="1" ht="24" customHeight="1" x14ac:dyDescent="0.25">
      <c r="A7" s="85" t="s">
        <v>37</v>
      </c>
      <c r="B7" s="285" t="s">
        <v>2</v>
      </c>
      <c r="C7" s="286"/>
      <c r="D7" s="173"/>
      <c r="E7" s="173"/>
      <c r="F7" s="86" t="s">
        <v>38</v>
      </c>
      <c r="G7" s="284" t="s">
        <v>56</v>
      </c>
      <c r="H7" s="284"/>
      <c r="I7" s="91"/>
      <c r="J7" s="86" t="s">
        <v>39</v>
      </c>
      <c r="K7" s="88"/>
      <c r="L7" s="269" t="s">
        <v>53</v>
      </c>
      <c r="M7" s="269"/>
      <c r="N7" s="269"/>
      <c r="O7" s="92"/>
      <c r="P7" s="92"/>
      <c r="Q7" s="88"/>
      <c r="R7" s="88"/>
      <c r="S7" s="88"/>
      <c r="T7" s="88"/>
      <c r="U7" s="88"/>
      <c r="V7" s="89"/>
      <c r="X7" s="80"/>
    </row>
    <row r="8" spans="1:27" s="90" customFormat="1" ht="24" customHeight="1" thickBot="1" x14ac:dyDescent="0.3">
      <c r="A8" s="85"/>
      <c r="B8" s="85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8"/>
      <c r="R8" s="88"/>
      <c r="S8" s="88"/>
      <c r="T8" s="88"/>
      <c r="U8" s="88"/>
      <c r="V8" s="81"/>
      <c r="W8" s="80"/>
      <c r="X8" s="80"/>
    </row>
    <row r="9" spans="1:27" s="90" customFormat="1" ht="24" customHeight="1" thickBot="1" x14ac:dyDescent="0.3">
      <c r="A9" s="93" t="s">
        <v>40</v>
      </c>
      <c r="B9" s="272" t="s">
        <v>8</v>
      </c>
      <c r="C9" s="273"/>
      <c r="D9" s="273"/>
      <c r="E9" s="273"/>
      <c r="F9" s="273"/>
      <c r="G9" s="273"/>
      <c r="H9" s="273"/>
      <c r="I9" s="273"/>
      <c r="J9" s="273"/>
      <c r="K9" s="274"/>
      <c r="L9" s="272" t="s">
        <v>57</v>
      </c>
      <c r="M9" s="273"/>
      <c r="N9" s="273"/>
      <c r="O9" s="273"/>
      <c r="P9" s="273"/>
      <c r="Q9" s="273"/>
      <c r="R9" s="273"/>
      <c r="S9" s="273"/>
      <c r="T9" s="273"/>
      <c r="U9" s="274"/>
      <c r="V9" s="239"/>
      <c r="W9" s="94"/>
      <c r="X9" s="94"/>
      <c r="Y9" s="94"/>
      <c r="Z9" s="94"/>
      <c r="AA9" s="88"/>
    </row>
    <row r="10" spans="1:27" ht="24" customHeight="1" x14ac:dyDescent="0.25">
      <c r="A10" s="95" t="s">
        <v>41</v>
      </c>
      <c r="B10" s="96">
        <v>1</v>
      </c>
      <c r="C10" s="97">
        <v>2</v>
      </c>
      <c r="D10" s="97">
        <v>3</v>
      </c>
      <c r="E10" s="97">
        <v>4</v>
      </c>
      <c r="F10" s="97">
        <v>5</v>
      </c>
      <c r="G10" s="97">
        <v>6</v>
      </c>
      <c r="H10" s="97">
        <v>7</v>
      </c>
      <c r="I10" s="97">
        <v>8</v>
      </c>
      <c r="J10" s="97">
        <v>9</v>
      </c>
      <c r="K10" s="230">
        <v>10</v>
      </c>
      <c r="L10" s="96">
        <v>1</v>
      </c>
      <c r="M10" s="235">
        <v>2</v>
      </c>
      <c r="N10" s="235">
        <v>3</v>
      </c>
      <c r="O10" s="235">
        <v>4</v>
      </c>
      <c r="P10" s="235">
        <v>5</v>
      </c>
      <c r="Q10" s="235">
        <v>6</v>
      </c>
      <c r="R10" s="235">
        <v>7</v>
      </c>
      <c r="S10" s="235">
        <v>8</v>
      </c>
      <c r="T10" s="235">
        <v>9</v>
      </c>
      <c r="U10" s="235">
        <v>10</v>
      </c>
      <c r="V10" s="99" t="s">
        <v>10</v>
      </c>
      <c r="W10" s="79"/>
      <c r="X10" s="79"/>
      <c r="Y10" s="79"/>
      <c r="Z10" s="79"/>
      <c r="AA10" s="79"/>
    </row>
    <row r="11" spans="1:27" ht="24" customHeight="1" x14ac:dyDescent="0.25">
      <c r="A11" s="100" t="s">
        <v>42</v>
      </c>
      <c r="B11" s="215"/>
      <c r="C11" s="216"/>
      <c r="D11" s="216"/>
      <c r="E11" s="216"/>
      <c r="F11" s="216"/>
      <c r="G11" s="216"/>
      <c r="H11" s="216"/>
      <c r="I11" s="217"/>
      <c r="J11" s="217"/>
      <c r="K11" s="217"/>
      <c r="L11" s="215"/>
      <c r="M11" s="216"/>
      <c r="N11" s="216"/>
      <c r="O11" s="216"/>
      <c r="P11" s="216"/>
      <c r="Q11" s="216"/>
      <c r="R11" s="216"/>
      <c r="S11" s="216"/>
      <c r="T11" s="216"/>
      <c r="U11" s="218"/>
      <c r="V11" s="106"/>
      <c r="W11" s="79"/>
      <c r="X11" s="79"/>
      <c r="Y11" s="79"/>
      <c r="Z11" s="79"/>
      <c r="AA11" s="79"/>
    </row>
    <row r="12" spans="1:27" ht="24" customHeight="1" x14ac:dyDescent="0.25">
      <c r="A12" s="100" t="s">
        <v>43</v>
      </c>
      <c r="B12" s="107">
        <v>8.82</v>
      </c>
      <c r="C12" s="108">
        <v>8.8059999999999992</v>
      </c>
      <c r="D12" s="108">
        <v>8.7919999999999998</v>
      </c>
      <c r="E12" s="108">
        <v>8.8059999999999992</v>
      </c>
      <c r="F12" s="108">
        <v>8.8059999999999992</v>
      </c>
      <c r="G12" s="108">
        <v>8.8059999999999992</v>
      </c>
      <c r="H12" s="108">
        <v>8.8059999999999992</v>
      </c>
      <c r="I12" s="109">
        <v>8.8059999999999992</v>
      </c>
      <c r="J12" s="109">
        <v>8.8059999999999992</v>
      </c>
      <c r="K12" s="231">
        <v>8.8059999999999992</v>
      </c>
      <c r="L12" s="107">
        <v>8.8059999999999992</v>
      </c>
      <c r="M12" s="110">
        <v>8.8059999999999992</v>
      </c>
      <c r="N12" s="110">
        <v>8.8059999999999992</v>
      </c>
      <c r="O12" s="110">
        <v>8.8059999999999992</v>
      </c>
      <c r="P12" s="110">
        <v>8.7919999999999998</v>
      </c>
      <c r="Q12" s="110">
        <v>8.7919999999999998</v>
      </c>
      <c r="R12" s="110">
        <v>8.7919999999999998</v>
      </c>
      <c r="S12" s="110">
        <v>8.7919999999999998</v>
      </c>
      <c r="T12" s="110">
        <v>8.7919999999999998</v>
      </c>
      <c r="U12" s="111">
        <v>8.7919999999999998</v>
      </c>
      <c r="V12" s="112">
        <f t="shared" ref="V12:V18" si="0">SUM(B12:U12)</f>
        <v>176.03599999999997</v>
      </c>
      <c r="W12" s="79"/>
      <c r="X12" s="79"/>
      <c r="Y12" s="79"/>
      <c r="Z12" s="79"/>
      <c r="AA12" s="79"/>
    </row>
    <row r="13" spans="1:27" ht="24" customHeight="1" x14ac:dyDescent="0.25">
      <c r="A13" s="100" t="s">
        <v>44</v>
      </c>
      <c r="B13" s="107">
        <v>10.395</v>
      </c>
      <c r="C13" s="108">
        <v>10.378500000000001</v>
      </c>
      <c r="D13" s="108">
        <v>10.362</v>
      </c>
      <c r="E13" s="108">
        <v>10.378500000000001</v>
      </c>
      <c r="F13" s="108">
        <v>10.378500000000001</v>
      </c>
      <c r="G13" s="108">
        <v>10.378500000000001</v>
      </c>
      <c r="H13" s="108">
        <v>10.378500000000001</v>
      </c>
      <c r="I13" s="109">
        <v>10.378500000000001</v>
      </c>
      <c r="J13" s="109">
        <v>10.378500000000001</v>
      </c>
      <c r="K13" s="231">
        <v>10.378500000000001</v>
      </c>
      <c r="L13" s="107">
        <v>10.378500000000001</v>
      </c>
      <c r="M13" s="110">
        <v>10.378500000000001</v>
      </c>
      <c r="N13" s="110">
        <v>10.378500000000001</v>
      </c>
      <c r="O13" s="110">
        <v>10.378500000000001</v>
      </c>
      <c r="P13" s="110">
        <v>10.362</v>
      </c>
      <c r="Q13" s="110">
        <v>10.362</v>
      </c>
      <c r="R13" s="110">
        <v>10.362</v>
      </c>
      <c r="S13" s="110">
        <v>10.362</v>
      </c>
      <c r="T13" s="110">
        <v>10.362</v>
      </c>
      <c r="U13" s="111">
        <v>10.362</v>
      </c>
      <c r="V13" s="112">
        <f t="shared" si="0"/>
        <v>207.47099999999998</v>
      </c>
      <c r="W13" s="79"/>
      <c r="X13" s="79"/>
      <c r="Y13" s="79"/>
      <c r="Z13" s="79"/>
      <c r="AA13" s="79"/>
    </row>
    <row r="14" spans="1:27" ht="24" customHeight="1" x14ac:dyDescent="0.25">
      <c r="A14" s="100" t="s">
        <v>45</v>
      </c>
      <c r="B14" s="107">
        <v>12.914999999999999</v>
      </c>
      <c r="C14" s="108">
        <v>12.894500000000001</v>
      </c>
      <c r="D14" s="108">
        <v>12.874000000000001</v>
      </c>
      <c r="E14" s="108">
        <v>12.894500000000001</v>
      </c>
      <c r="F14" s="108">
        <v>12.894500000000001</v>
      </c>
      <c r="G14" s="108">
        <v>12.894500000000001</v>
      </c>
      <c r="H14" s="108">
        <v>12.894500000000001</v>
      </c>
      <c r="I14" s="109">
        <v>12.894500000000001</v>
      </c>
      <c r="J14" s="109">
        <v>12.894500000000001</v>
      </c>
      <c r="K14" s="231">
        <v>12.894500000000001</v>
      </c>
      <c r="L14" s="107">
        <v>12.894500000000001</v>
      </c>
      <c r="M14" s="110">
        <v>12.894500000000001</v>
      </c>
      <c r="N14" s="110">
        <v>12.894500000000001</v>
      </c>
      <c r="O14" s="110">
        <v>12.894500000000001</v>
      </c>
      <c r="P14" s="110">
        <v>12.874000000000001</v>
      </c>
      <c r="Q14" s="110">
        <v>12.874000000000001</v>
      </c>
      <c r="R14" s="110">
        <v>12.874000000000001</v>
      </c>
      <c r="S14" s="110">
        <v>12.874000000000001</v>
      </c>
      <c r="T14" s="110">
        <v>12.874000000000001</v>
      </c>
      <c r="U14" s="111">
        <v>12.874000000000001</v>
      </c>
      <c r="V14" s="112">
        <f t="shared" si="0"/>
        <v>257.76699999999994</v>
      </c>
      <c r="W14" s="79"/>
      <c r="X14" s="79"/>
      <c r="Y14" s="79"/>
      <c r="Z14" s="79"/>
      <c r="AA14" s="79"/>
    </row>
    <row r="15" spans="1:27" ht="24" customHeight="1" x14ac:dyDescent="0.25">
      <c r="A15" s="100" t="s">
        <v>46</v>
      </c>
      <c r="B15" s="107">
        <v>14.734500000000001</v>
      </c>
      <c r="C15" s="108">
        <v>14.6875</v>
      </c>
      <c r="D15" s="108">
        <v>14.664</v>
      </c>
      <c r="E15" s="108">
        <v>14.734500000000001</v>
      </c>
      <c r="F15" s="108">
        <v>14.711</v>
      </c>
      <c r="G15" s="108">
        <v>14.6875</v>
      </c>
      <c r="H15" s="108">
        <v>14.6875</v>
      </c>
      <c r="I15" s="109">
        <v>14.664</v>
      </c>
      <c r="J15" s="109">
        <v>14.57</v>
      </c>
      <c r="K15" s="231">
        <v>14.734500000000001</v>
      </c>
      <c r="L15" s="107">
        <v>14.640499999999999</v>
      </c>
      <c r="M15" s="110">
        <v>14.757999999999999</v>
      </c>
      <c r="N15" s="110">
        <v>14.757999999999999</v>
      </c>
      <c r="O15" s="110">
        <v>14.6875</v>
      </c>
      <c r="P15" s="110">
        <v>14.617000000000001</v>
      </c>
      <c r="Q15" s="110">
        <v>14.617000000000001</v>
      </c>
      <c r="R15" s="110">
        <v>14.711</v>
      </c>
      <c r="S15" s="110">
        <v>14.664</v>
      </c>
      <c r="T15" s="110">
        <v>14.6875</v>
      </c>
      <c r="U15" s="111">
        <v>14.711</v>
      </c>
      <c r="V15" s="112">
        <f t="shared" si="0"/>
        <v>293.72650000000004</v>
      </c>
      <c r="W15" s="79"/>
      <c r="X15" s="79"/>
      <c r="Y15" s="79"/>
      <c r="Z15" s="79"/>
      <c r="AA15" s="79"/>
    </row>
    <row r="16" spans="1:27" ht="24" customHeight="1" x14ac:dyDescent="0.25">
      <c r="A16" s="100" t="s">
        <v>47</v>
      </c>
      <c r="B16" s="107">
        <v>16.615500000000001</v>
      </c>
      <c r="C16" s="108">
        <v>16.5625</v>
      </c>
      <c r="D16" s="108">
        <v>16.536000000000001</v>
      </c>
      <c r="E16" s="108">
        <v>16.615500000000001</v>
      </c>
      <c r="F16" s="108">
        <v>16.588999999999999</v>
      </c>
      <c r="G16" s="108">
        <v>16.5625</v>
      </c>
      <c r="H16" s="108">
        <v>16.5625</v>
      </c>
      <c r="I16" s="109">
        <v>16.536000000000001</v>
      </c>
      <c r="J16" s="109">
        <v>16.43</v>
      </c>
      <c r="K16" s="231">
        <v>16.615500000000001</v>
      </c>
      <c r="L16" s="107">
        <v>16.509499999999999</v>
      </c>
      <c r="M16" s="110">
        <v>16.641999999999999</v>
      </c>
      <c r="N16" s="110">
        <v>16.641999999999999</v>
      </c>
      <c r="O16" s="110">
        <v>16.5625</v>
      </c>
      <c r="P16" s="110">
        <v>16.483000000000001</v>
      </c>
      <c r="Q16" s="110">
        <v>16.483000000000001</v>
      </c>
      <c r="R16" s="110">
        <v>16.588999999999999</v>
      </c>
      <c r="S16" s="110">
        <v>16.536000000000001</v>
      </c>
      <c r="T16" s="110">
        <v>16.5625</v>
      </c>
      <c r="U16" s="111">
        <v>16.588999999999999</v>
      </c>
      <c r="V16" s="112">
        <f t="shared" si="0"/>
        <v>331.2235</v>
      </c>
      <c r="W16" s="79"/>
      <c r="X16" s="79"/>
      <c r="Y16" s="79"/>
      <c r="Z16" s="79"/>
      <c r="AA16" s="79"/>
    </row>
    <row r="17" spans="1:46" ht="24" customHeight="1" x14ac:dyDescent="0.25">
      <c r="A17" s="100" t="s">
        <v>48</v>
      </c>
      <c r="B17" s="107">
        <v>18.496500000000001</v>
      </c>
      <c r="C17" s="108">
        <v>18.4375</v>
      </c>
      <c r="D17" s="108">
        <v>18.408000000000001</v>
      </c>
      <c r="E17" s="108">
        <v>18.496500000000001</v>
      </c>
      <c r="F17" s="108">
        <v>18.466999999999999</v>
      </c>
      <c r="G17" s="108">
        <v>18.4375</v>
      </c>
      <c r="H17" s="108">
        <v>18.4375</v>
      </c>
      <c r="I17" s="109">
        <v>18.408000000000001</v>
      </c>
      <c r="J17" s="109">
        <v>18.29</v>
      </c>
      <c r="K17" s="231">
        <v>18.496500000000001</v>
      </c>
      <c r="L17" s="107">
        <v>18.378499999999999</v>
      </c>
      <c r="M17" s="110">
        <v>18.526</v>
      </c>
      <c r="N17" s="110">
        <v>18.526</v>
      </c>
      <c r="O17" s="110">
        <v>18.4375</v>
      </c>
      <c r="P17" s="110">
        <v>18.349</v>
      </c>
      <c r="Q17" s="110">
        <v>18.349</v>
      </c>
      <c r="R17" s="110">
        <v>18.466999999999999</v>
      </c>
      <c r="S17" s="110">
        <v>18.408000000000001</v>
      </c>
      <c r="T17" s="110">
        <v>18.4375</v>
      </c>
      <c r="U17" s="111">
        <v>18.466999999999999</v>
      </c>
      <c r="V17" s="112">
        <f t="shared" si="0"/>
        <v>368.72050000000002</v>
      </c>
      <c r="W17" s="79"/>
      <c r="X17" s="79"/>
      <c r="Y17" s="79"/>
      <c r="Z17" s="79"/>
      <c r="AA17" s="79"/>
    </row>
    <row r="18" spans="1:46" ht="24" customHeight="1" thickBot="1" x14ac:dyDescent="0.3">
      <c r="A18" s="113" t="s">
        <v>49</v>
      </c>
      <c r="B18" s="114">
        <v>20.064</v>
      </c>
      <c r="C18" s="115">
        <v>20</v>
      </c>
      <c r="D18" s="115">
        <v>19.968</v>
      </c>
      <c r="E18" s="115">
        <v>20.064</v>
      </c>
      <c r="F18" s="115">
        <v>20.032</v>
      </c>
      <c r="G18" s="115">
        <v>20</v>
      </c>
      <c r="H18" s="115">
        <v>20</v>
      </c>
      <c r="I18" s="116">
        <v>19.968</v>
      </c>
      <c r="J18" s="116">
        <v>19.84</v>
      </c>
      <c r="K18" s="232">
        <v>20.064</v>
      </c>
      <c r="L18" s="236">
        <v>19.936</v>
      </c>
      <c r="M18" s="237">
        <v>20.096</v>
      </c>
      <c r="N18" s="237">
        <v>20.096</v>
      </c>
      <c r="O18" s="237">
        <v>20</v>
      </c>
      <c r="P18" s="237">
        <v>19.904</v>
      </c>
      <c r="Q18" s="237">
        <v>19.904</v>
      </c>
      <c r="R18" s="237">
        <v>20.032</v>
      </c>
      <c r="S18" s="237">
        <v>19.968</v>
      </c>
      <c r="T18" s="237">
        <v>20</v>
      </c>
      <c r="U18" s="238">
        <v>20.032</v>
      </c>
      <c r="V18" s="118">
        <f t="shared" si="0"/>
        <v>399.96799999999996</v>
      </c>
      <c r="W18" s="79"/>
      <c r="X18" s="79"/>
      <c r="Y18" s="79"/>
      <c r="Z18" s="79"/>
      <c r="AA18" s="79"/>
    </row>
    <row r="19" spans="1:46" ht="24" customHeight="1" thickBot="1" x14ac:dyDescent="0.3">
      <c r="A19" s="119" t="s">
        <v>10</v>
      </c>
      <c r="B19" s="120">
        <f>SUM(B12:B18)</f>
        <v>102.04049999999998</v>
      </c>
      <c r="C19" s="121">
        <f t="shared" ref="C19:U19" si="1">SUM(C12:C18)</f>
        <v>101.76650000000001</v>
      </c>
      <c r="D19" s="121">
        <f t="shared" si="1"/>
        <v>101.604</v>
      </c>
      <c r="E19" s="121">
        <f t="shared" si="1"/>
        <v>101.98949999999999</v>
      </c>
      <c r="F19" s="121">
        <f t="shared" si="1"/>
        <v>101.878</v>
      </c>
      <c r="G19" s="121">
        <f t="shared" si="1"/>
        <v>101.76650000000001</v>
      </c>
      <c r="H19" s="121">
        <f t="shared" si="1"/>
        <v>101.76650000000001</v>
      </c>
      <c r="I19" s="121">
        <f t="shared" si="1"/>
        <v>101.65500000000002</v>
      </c>
      <c r="J19" s="121">
        <f t="shared" si="1"/>
        <v>101.209</v>
      </c>
      <c r="K19" s="122">
        <f t="shared" si="1"/>
        <v>101.98949999999999</v>
      </c>
      <c r="L19" s="233">
        <f t="shared" si="1"/>
        <v>101.54349999999999</v>
      </c>
      <c r="M19" s="233">
        <f t="shared" si="1"/>
        <v>102.101</v>
      </c>
      <c r="N19" s="233">
        <f t="shared" si="1"/>
        <v>102.101</v>
      </c>
      <c r="O19" s="233">
        <f t="shared" si="1"/>
        <v>101.76650000000001</v>
      </c>
      <c r="P19" s="233">
        <f t="shared" si="1"/>
        <v>101.381</v>
      </c>
      <c r="Q19" s="233">
        <f t="shared" si="1"/>
        <v>101.381</v>
      </c>
      <c r="R19" s="233">
        <f t="shared" si="1"/>
        <v>101.82699999999998</v>
      </c>
      <c r="S19" s="233">
        <f t="shared" si="1"/>
        <v>101.604</v>
      </c>
      <c r="T19" s="233">
        <f t="shared" si="1"/>
        <v>101.71549999999999</v>
      </c>
      <c r="U19" s="234">
        <f t="shared" si="1"/>
        <v>101.82699999999998</v>
      </c>
      <c r="V19" s="122">
        <f>SUM(V12:V18)</f>
        <v>2034.9124999999999</v>
      </c>
      <c r="W19" s="79"/>
      <c r="X19" s="79"/>
      <c r="Y19" s="79"/>
      <c r="Z19" s="79"/>
      <c r="AA19" s="79"/>
    </row>
    <row r="20" spans="1:46" ht="24" customHeight="1" x14ac:dyDescent="0.25">
      <c r="A20" s="124"/>
      <c r="B20" s="125">
        <v>627</v>
      </c>
      <c r="C20" s="126">
        <v>625</v>
      </c>
      <c r="D20" s="126">
        <v>624</v>
      </c>
      <c r="E20" s="126">
        <v>627</v>
      </c>
      <c r="F20" s="126">
        <v>626</v>
      </c>
      <c r="G20" s="126">
        <v>625</v>
      </c>
      <c r="H20" s="126">
        <v>625</v>
      </c>
      <c r="I20" s="126">
        <v>624</v>
      </c>
      <c r="J20" s="126">
        <v>620</v>
      </c>
      <c r="K20" s="126">
        <v>627</v>
      </c>
      <c r="L20" s="126">
        <v>623</v>
      </c>
      <c r="M20" s="126">
        <v>628</v>
      </c>
      <c r="N20" s="126">
        <v>628</v>
      </c>
      <c r="O20" s="126">
        <v>625</v>
      </c>
      <c r="P20" s="126">
        <v>622</v>
      </c>
      <c r="Q20" s="126">
        <v>622</v>
      </c>
      <c r="R20" s="126">
        <v>626</v>
      </c>
      <c r="S20" s="79">
        <v>624</v>
      </c>
      <c r="T20" s="79">
        <v>625</v>
      </c>
      <c r="U20" s="79">
        <v>626</v>
      </c>
      <c r="V20" s="81"/>
      <c r="W20" s="79"/>
      <c r="X20" s="79"/>
    </row>
    <row r="21" spans="1:46" ht="24" customHeight="1" thickBot="1" x14ac:dyDescent="0.3">
      <c r="A21" s="127"/>
      <c r="B21" s="127"/>
      <c r="C21" s="128"/>
      <c r="D21" s="128"/>
      <c r="E21" s="128"/>
      <c r="F21" s="128"/>
      <c r="G21" s="128"/>
      <c r="H21" s="128"/>
      <c r="I21" s="128"/>
      <c r="J21" s="128"/>
      <c r="K21" s="128"/>
      <c r="L21" s="128"/>
      <c r="M21" s="128"/>
      <c r="N21" s="128"/>
      <c r="O21" s="128"/>
      <c r="P21" s="79"/>
      <c r="Q21" s="79"/>
      <c r="R21" s="79"/>
      <c r="S21" s="79"/>
      <c r="T21" s="79"/>
      <c r="U21" s="79"/>
      <c r="V21" s="81"/>
    </row>
    <row r="22" spans="1:46" ht="24" customHeight="1" thickBot="1" x14ac:dyDescent="0.3">
      <c r="A22" s="93" t="s">
        <v>50</v>
      </c>
      <c r="B22" s="272" t="s">
        <v>25</v>
      </c>
      <c r="C22" s="273"/>
      <c r="D22" s="273"/>
      <c r="E22" s="273"/>
      <c r="F22" s="273"/>
      <c r="G22" s="273"/>
      <c r="H22" s="274"/>
      <c r="I22" s="94"/>
      <c r="J22" s="275" t="s">
        <v>55</v>
      </c>
      <c r="K22" s="276"/>
      <c r="L22" s="276"/>
      <c r="M22" s="276"/>
      <c r="N22" s="276"/>
      <c r="O22" s="276"/>
      <c r="P22" s="276"/>
      <c r="Q22" s="276"/>
      <c r="R22" s="276"/>
      <c r="S22" s="276"/>
      <c r="T22" s="277"/>
      <c r="U22" s="129"/>
      <c r="V22" s="81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  <c r="AN22" s="130"/>
      <c r="AO22" s="130"/>
      <c r="AP22" s="130"/>
      <c r="AQ22" s="130"/>
      <c r="AR22" s="130"/>
      <c r="AS22" s="130"/>
      <c r="AT22" s="130"/>
    </row>
    <row r="23" spans="1:46" ht="24" customHeight="1" x14ac:dyDescent="0.25">
      <c r="A23" s="95" t="s">
        <v>41</v>
      </c>
      <c r="B23" s="96">
        <v>1</v>
      </c>
      <c r="C23" s="131">
        <v>2</v>
      </c>
      <c r="D23" s="131">
        <v>3</v>
      </c>
      <c r="E23" s="131">
        <v>4</v>
      </c>
      <c r="F23" s="131">
        <v>5</v>
      </c>
      <c r="G23" s="132">
        <v>6</v>
      </c>
      <c r="H23" s="133" t="s">
        <v>10</v>
      </c>
      <c r="I23" s="134"/>
      <c r="J23" s="278"/>
      <c r="K23" s="279"/>
      <c r="L23" s="279"/>
      <c r="M23" s="279"/>
      <c r="N23" s="279"/>
      <c r="O23" s="279"/>
      <c r="P23" s="279"/>
      <c r="Q23" s="279"/>
      <c r="R23" s="279"/>
      <c r="S23" s="279"/>
      <c r="T23" s="280"/>
      <c r="U23" s="79"/>
      <c r="V23" s="81"/>
    </row>
    <row r="24" spans="1:46" ht="24" customHeight="1" x14ac:dyDescent="0.25">
      <c r="A24" s="100" t="s">
        <v>42</v>
      </c>
      <c r="B24" s="101"/>
      <c r="C24" s="102"/>
      <c r="D24" s="103"/>
      <c r="E24" s="104"/>
      <c r="F24" s="105"/>
      <c r="G24" s="135"/>
      <c r="H24" s="106"/>
      <c r="I24" s="86"/>
      <c r="J24" s="278"/>
      <c r="K24" s="279"/>
      <c r="L24" s="279"/>
      <c r="M24" s="279"/>
      <c r="N24" s="279"/>
      <c r="O24" s="279"/>
      <c r="P24" s="279"/>
      <c r="Q24" s="279"/>
      <c r="R24" s="279"/>
      <c r="S24" s="279"/>
      <c r="T24" s="280"/>
      <c r="U24" s="79"/>
      <c r="V24" s="81"/>
    </row>
    <row r="25" spans="1:46" ht="24" customHeight="1" x14ac:dyDescent="0.25">
      <c r="A25" s="100" t="s">
        <v>43</v>
      </c>
      <c r="B25" s="107">
        <v>8.75</v>
      </c>
      <c r="C25" s="136">
        <v>8.75</v>
      </c>
      <c r="D25" s="136">
        <v>8.75</v>
      </c>
      <c r="E25" s="136">
        <v>8.75</v>
      </c>
      <c r="F25" s="136">
        <v>8.75</v>
      </c>
      <c r="G25" s="137">
        <v>8.7639999999999993</v>
      </c>
      <c r="H25" s="138">
        <f t="shared" ref="H25:H31" si="2">SUM(B25:G25)</f>
        <v>52.513999999999996</v>
      </c>
      <c r="I25" s="86"/>
      <c r="J25" s="278"/>
      <c r="K25" s="279"/>
      <c r="L25" s="279"/>
      <c r="M25" s="279"/>
      <c r="N25" s="279"/>
      <c r="O25" s="279"/>
      <c r="P25" s="279"/>
      <c r="Q25" s="279"/>
      <c r="R25" s="279"/>
      <c r="S25" s="279"/>
      <c r="T25" s="280"/>
      <c r="U25" s="79"/>
      <c r="V25" s="81"/>
    </row>
    <row r="26" spans="1:46" ht="24" customHeight="1" x14ac:dyDescent="0.25">
      <c r="A26" s="100" t="s">
        <v>44</v>
      </c>
      <c r="B26" s="107">
        <v>10</v>
      </c>
      <c r="C26" s="136">
        <v>10</v>
      </c>
      <c r="D26" s="136">
        <v>10</v>
      </c>
      <c r="E26" s="136">
        <v>10</v>
      </c>
      <c r="F26" s="136">
        <v>10</v>
      </c>
      <c r="G26" s="137">
        <v>10.016</v>
      </c>
      <c r="H26" s="138">
        <f t="shared" si="2"/>
        <v>60.015999999999998</v>
      </c>
      <c r="I26" s="91"/>
      <c r="J26" s="278"/>
      <c r="K26" s="279"/>
      <c r="L26" s="279"/>
      <c r="M26" s="279"/>
      <c r="N26" s="279"/>
      <c r="O26" s="279"/>
      <c r="P26" s="279"/>
      <c r="Q26" s="279"/>
      <c r="R26" s="279"/>
      <c r="S26" s="279"/>
      <c r="T26" s="280"/>
      <c r="U26" s="79"/>
      <c r="V26" s="81"/>
    </row>
    <row r="27" spans="1:46" ht="24" customHeight="1" x14ac:dyDescent="0.25">
      <c r="A27" s="100" t="s">
        <v>45</v>
      </c>
      <c r="B27" s="107">
        <v>11.875</v>
      </c>
      <c r="C27" s="136">
        <v>11.875</v>
      </c>
      <c r="D27" s="136">
        <v>11.875</v>
      </c>
      <c r="E27" s="136">
        <v>11.875</v>
      </c>
      <c r="F27" s="136">
        <v>11.875</v>
      </c>
      <c r="G27" s="137">
        <v>11.894</v>
      </c>
      <c r="H27" s="138">
        <f t="shared" si="2"/>
        <v>71.269000000000005</v>
      </c>
      <c r="I27" s="91"/>
      <c r="J27" s="278"/>
      <c r="K27" s="279"/>
      <c r="L27" s="279"/>
      <c r="M27" s="279"/>
      <c r="N27" s="279"/>
      <c r="O27" s="279"/>
      <c r="P27" s="279"/>
      <c r="Q27" s="279"/>
      <c r="R27" s="279"/>
      <c r="S27" s="279"/>
      <c r="T27" s="280"/>
      <c r="U27" s="79"/>
      <c r="V27" s="81"/>
    </row>
    <row r="28" spans="1:46" ht="24" customHeight="1" x14ac:dyDescent="0.25">
      <c r="A28" s="100" t="s">
        <v>46</v>
      </c>
      <c r="B28" s="107">
        <v>13.662000000000001</v>
      </c>
      <c r="C28" s="136">
        <v>13.683999999999999</v>
      </c>
      <c r="D28" s="136">
        <v>13.706</v>
      </c>
      <c r="E28" s="136">
        <v>13.706</v>
      </c>
      <c r="F28" s="136">
        <v>13.683999999999999</v>
      </c>
      <c r="G28" s="137">
        <v>13.662000000000001</v>
      </c>
      <c r="H28" s="138">
        <f t="shared" si="2"/>
        <v>82.103999999999999</v>
      </c>
      <c r="I28" s="91"/>
      <c r="J28" s="278"/>
      <c r="K28" s="279"/>
      <c r="L28" s="279"/>
      <c r="M28" s="279"/>
      <c r="N28" s="279"/>
      <c r="O28" s="279"/>
      <c r="P28" s="279"/>
      <c r="Q28" s="279"/>
      <c r="R28" s="279"/>
      <c r="S28" s="279"/>
      <c r="T28" s="280"/>
      <c r="U28" s="79"/>
      <c r="V28" s="81"/>
    </row>
    <row r="29" spans="1:46" ht="24" customHeight="1" x14ac:dyDescent="0.25">
      <c r="A29" s="100" t="s">
        <v>47</v>
      </c>
      <c r="B29" s="107">
        <v>15.525</v>
      </c>
      <c r="C29" s="136">
        <v>15.55</v>
      </c>
      <c r="D29" s="136">
        <v>15.574999999999999</v>
      </c>
      <c r="E29" s="136">
        <v>15.574999999999999</v>
      </c>
      <c r="F29" s="136">
        <v>15.55</v>
      </c>
      <c r="G29" s="137">
        <v>15.525</v>
      </c>
      <c r="H29" s="138">
        <f t="shared" si="2"/>
        <v>93.300000000000011</v>
      </c>
      <c r="I29" s="91"/>
      <c r="J29" s="278"/>
      <c r="K29" s="279"/>
      <c r="L29" s="279"/>
      <c r="M29" s="279"/>
      <c r="N29" s="279"/>
      <c r="O29" s="279"/>
      <c r="P29" s="279"/>
      <c r="Q29" s="279"/>
      <c r="R29" s="279"/>
      <c r="S29" s="279"/>
      <c r="T29" s="280"/>
      <c r="U29" s="79"/>
      <c r="V29" s="81"/>
    </row>
    <row r="30" spans="1:46" ht="24" customHeight="1" x14ac:dyDescent="0.25">
      <c r="A30" s="100" t="s">
        <v>48</v>
      </c>
      <c r="B30" s="107">
        <v>17.077500000000001</v>
      </c>
      <c r="C30" s="136">
        <v>17.105</v>
      </c>
      <c r="D30" s="136">
        <v>17.1325</v>
      </c>
      <c r="E30" s="136">
        <v>17.1325</v>
      </c>
      <c r="F30" s="136">
        <v>17.105</v>
      </c>
      <c r="G30" s="137">
        <v>17.077500000000001</v>
      </c>
      <c r="H30" s="138">
        <f t="shared" si="2"/>
        <v>102.63000000000001</v>
      </c>
      <c r="I30" s="91"/>
      <c r="J30" s="278"/>
      <c r="K30" s="279"/>
      <c r="L30" s="279"/>
      <c r="M30" s="279"/>
      <c r="N30" s="279"/>
      <c r="O30" s="279"/>
      <c r="P30" s="279"/>
      <c r="Q30" s="279"/>
      <c r="R30" s="279"/>
      <c r="S30" s="279"/>
      <c r="T30" s="280"/>
      <c r="U30" s="79"/>
      <c r="V30" s="81"/>
    </row>
    <row r="31" spans="1:46" ht="24" customHeight="1" thickBot="1" x14ac:dyDescent="0.3">
      <c r="A31" s="113" t="s">
        <v>49</v>
      </c>
      <c r="B31" s="114">
        <v>17.698499999999999</v>
      </c>
      <c r="C31" s="139">
        <v>17.727</v>
      </c>
      <c r="D31" s="139">
        <v>17.755500000000001</v>
      </c>
      <c r="E31" s="139">
        <v>17.755500000000001</v>
      </c>
      <c r="F31" s="139">
        <v>17.727</v>
      </c>
      <c r="G31" s="140">
        <v>17.698499999999999</v>
      </c>
      <c r="H31" s="138">
        <f t="shared" si="2"/>
        <v>106.36199999999999</v>
      </c>
      <c r="I31" s="91"/>
      <c r="J31" s="278"/>
      <c r="K31" s="279"/>
      <c r="L31" s="279"/>
      <c r="M31" s="279"/>
      <c r="N31" s="279"/>
      <c r="O31" s="279"/>
      <c r="P31" s="279"/>
      <c r="Q31" s="279"/>
      <c r="R31" s="279"/>
      <c r="S31" s="279"/>
      <c r="T31" s="280"/>
      <c r="U31" s="79"/>
      <c r="V31" s="81"/>
    </row>
    <row r="32" spans="1:46" ht="24" customHeight="1" thickBot="1" x14ac:dyDescent="0.3">
      <c r="A32" s="119" t="s">
        <v>10</v>
      </c>
      <c r="B32" s="141">
        <f t="shared" ref="B32:H32" si="3">SUM(B25:B31)</f>
        <v>94.587999999999994</v>
      </c>
      <c r="C32" s="142">
        <f t="shared" si="3"/>
        <v>94.691000000000003</v>
      </c>
      <c r="D32" s="142">
        <f t="shared" si="3"/>
        <v>94.793999999999997</v>
      </c>
      <c r="E32" s="142">
        <f t="shared" si="3"/>
        <v>94.793999999999997</v>
      </c>
      <c r="F32" s="142">
        <f t="shared" si="3"/>
        <v>94.691000000000003</v>
      </c>
      <c r="G32" s="143">
        <f t="shared" si="3"/>
        <v>94.637</v>
      </c>
      <c r="H32" s="144">
        <f t="shared" si="3"/>
        <v>568.19500000000005</v>
      </c>
      <c r="I32" s="86"/>
      <c r="J32" s="281"/>
      <c r="K32" s="282"/>
      <c r="L32" s="282"/>
      <c r="M32" s="282"/>
      <c r="N32" s="282"/>
      <c r="O32" s="282"/>
      <c r="P32" s="282"/>
      <c r="Q32" s="282"/>
      <c r="R32" s="282"/>
      <c r="S32" s="282"/>
      <c r="T32" s="283"/>
      <c r="U32" s="79"/>
      <c r="V32" s="81"/>
    </row>
    <row r="33" spans="1:24" ht="24" customHeight="1" x14ac:dyDescent="0.25">
      <c r="A33" s="145"/>
      <c r="B33" s="146">
        <v>621</v>
      </c>
      <c r="C33" s="147">
        <v>622</v>
      </c>
      <c r="D33" s="147">
        <v>623</v>
      </c>
      <c r="E33" s="147">
        <v>623</v>
      </c>
      <c r="F33" s="147">
        <v>622</v>
      </c>
      <c r="G33" s="147">
        <v>621</v>
      </c>
      <c r="H33" s="147"/>
      <c r="I33" s="86"/>
      <c r="J33" s="86"/>
      <c r="K33" s="86"/>
      <c r="L33" s="86"/>
      <c r="M33" s="86"/>
      <c r="N33" s="86"/>
      <c r="O33" s="86"/>
      <c r="P33" s="86"/>
      <c r="Q33" s="79"/>
      <c r="R33" s="79"/>
      <c r="S33" s="79"/>
      <c r="T33" s="79"/>
      <c r="U33" s="79"/>
      <c r="V33" s="81"/>
      <c r="W33" s="79"/>
      <c r="X33" s="79"/>
    </row>
    <row r="34" spans="1:24" ht="24" customHeight="1" thickBot="1" x14ac:dyDescent="0.3">
      <c r="A34" s="148"/>
      <c r="B34" s="148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79"/>
      <c r="R34" s="79"/>
      <c r="S34" s="79"/>
      <c r="T34" s="79"/>
      <c r="U34" s="79"/>
      <c r="V34" s="81"/>
      <c r="W34" s="79"/>
      <c r="X34" s="79"/>
    </row>
    <row r="35" spans="1:24" ht="24" customHeight="1" thickBot="1" x14ac:dyDescent="0.3">
      <c r="A35" s="93" t="s">
        <v>51</v>
      </c>
      <c r="B35" s="272" t="s">
        <v>25</v>
      </c>
      <c r="C35" s="273"/>
      <c r="D35" s="273"/>
      <c r="E35" s="273"/>
      <c r="F35" s="273"/>
      <c r="G35" s="274"/>
      <c r="H35" s="94"/>
      <c r="I35" s="149" t="s">
        <v>52</v>
      </c>
      <c r="J35" s="272" t="s">
        <v>58</v>
      </c>
      <c r="K35" s="273"/>
      <c r="L35" s="273"/>
      <c r="M35" s="273"/>
      <c r="N35" s="273"/>
      <c r="O35" s="274"/>
      <c r="P35" s="79"/>
      <c r="Q35" s="79"/>
      <c r="R35" s="79"/>
      <c r="S35" s="79"/>
      <c r="T35" s="79"/>
      <c r="U35" s="79"/>
      <c r="V35" s="81"/>
      <c r="W35" s="79"/>
      <c r="X35" s="79"/>
    </row>
    <row r="36" spans="1:24" ht="24" customHeight="1" x14ac:dyDescent="0.25">
      <c r="A36" s="95" t="s">
        <v>41</v>
      </c>
      <c r="B36" s="98">
        <v>1</v>
      </c>
      <c r="C36" s="150">
        <v>2</v>
      </c>
      <c r="D36" s="150">
        <v>3</v>
      </c>
      <c r="E36" s="150">
        <v>4</v>
      </c>
      <c r="F36" s="150">
        <v>5</v>
      </c>
      <c r="G36" s="151" t="s">
        <v>10</v>
      </c>
      <c r="H36" s="94"/>
      <c r="I36" s="152" t="s">
        <v>41</v>
      </c>
      <c r="J36" s="153">
        <v>1</v>
      </c>
      <c r="K36" s="150">
        <v>2</v>
      </c>
      <c r="L36" s="150">
        <v>3</v>
      </c>
      <c r="M36" s="150"/>
      <c r="N36" s="150">
        <v>4</v>
      </c>
      <c r="O36" s="151" t="s">
        <v>10</v>
      </c>
      <c r="P36" s="79"/>
      <c r="Q36" s="79"/>
      <c r="R36" s="79"/>
      <c r="S36" s="79"/>
      <c r="T36" s="79"/>
      <c r="U36" s="79"/>
      <c r="V36" s="81"/>
      <c r="W36" s="79"/>
      <c r="X36" s="79"/>
    </row>
    <row r="37" spans="1:24" ht="24" customHeight="1" x14ac:dyDescent="0.25">
      <c r="A37" s="100" t="s">
        <v>42</v>
      </c>
      <c r="B37" s="154"/>
      <c r="C37" s="62"/>
      <c r="D37" s="62"/>
      <c r="E37" s="62"/>
      <c r="F37" s="62"/>
      <c r="G37" s="155"/>
      <c r="H37" s="148"/>
      <c r="I37" s="156" t="s">
        <v>42</v>
      </c>
      <c r="J37" s="157"/>
      <c r="K37" s="158"/>
      <c r="L37" s="158"/>
      <c r="M37" s="158"/>
      <c r="N37" s="158"/>
      <c r="O37" s="159"/>
      <c r="P37" s="79"/>
      <c r="Q37" s="79"/>
      <c r="R37" s="79"/>
      <c r="S37" s="79"/>
      <c r="T37" s="79"/>
      <c r="U37" s="79"/>
      <c r="V37" s="81"/>
      <c r="W37" s="79"/>
      <c r="X37" s="79"/>
    </row>
    <row r="38" spans="1:24" s="79" customFormat="1" ht="24" customHeight="1" x14ac:dyDescent="0.25">
      <c r="A38" s="100" t="s">
        <v>43</v>
      </c>
      <c r="B38" s="107">
        <v>10.125</v>
      </c>
      <c r="C38" s="109">
        <v>10.125</v>
      </c>
      <c r="D38" s="109">
        <v>10.125</v>
      </c>
      <c r="E38" s="109">
        <v>10.11</v>
      </c>
      <c r="F38" s="109">
        <v>10.11</v>
      </c>
      <c r="G38" s="160">
        <f t="shared" ref="G38:G45" si="4">SUM(B38:F38)</f>
        <v>50.594999999999999</v>
      </c>
      <c r="H38" s="148"/>
      <c r="I38" s="156" t="s">
        <v>43</v>
      </c>
      <c r="J38" s="108">
        <v>10.035</v>
      </c>
      <c r="K38" s="136">
        <v>10.035</v>
      </c>
      <c r="L38" s="117">
        <v>10.035</v>
      </c>
      <c r="M38" s="117">
        <v>10.035</v>
      </c>
      <c r="N38" s="117">
        <v>10.02</v>
      </c>
      <c r="O38" s="160">
        <f t="shared" ref="O38:O45" si="5">SUM(J38:N38)</f>
        <v>50.16</v>
      </c>
      <c r="V38" s="81"/>
    </row>
    <row r="39" spans="1:24" s="79" customFormat="1" ht="24" customHeight="1" x14ac:dyDescent="0.25">
      <c r="A39" s="100" t="s">
        <v>44</v>
      </c>
      <c r="B39" s="107">
        <v>12.15</v>
      </c>
      <c r="C39" s="109">
        <v>12.15</v>
      </c>
      <c r="D39" s="109">
        <v>12.15</v>
      </c>
      <c r="E39" s="109">
        <v>12.132</v>
      </c>
      <c r="F39" s="109">
        <v>12.132</v>
      </c>
      <c r="G39" s="160">
        <f t="shared" si="4"/>
        <v>60.713999999999999</v>
      </c>
      <c r="H39" s="148"/>
      <c r="I39" s="156" t="s">
        <v>44</v>
      </c>
      <c r="J39" s="161">
        <v>12.042</v>
      </c>
      <c r="K39" s="110">
        <v>12.042</v>
      </c>
      <c r="L39" s="110">
        <v>12.042</v>
      </c>
      <c r="M39" s="110">
        <v>12.042</v>
      </c>
      <c r="N39" s="110">
        <v>12.023999999999999</v>
      </c>
      <c r="O39" s="160">
        <f t="shared" si="5"/>
        <v>60.192</v>
      </c>
      <c r="V39" s="81"/>
    </row>
    <row r="40" spans="1:24" s="79" customFormat="1" ht="24" customHeight="1" x14ac:dyDescent="0.25">
      <c r="A40" s="100" t="s">
        <v>45</v>
      </c>
      <c r="B40" s="107">
        <v>15.525</v>
      </c>
      <c r="C40" s="109">
        <v>15.525</v>
      </c>
      <c r="D40" s="109">
        <v>15.525</v>
      </c>
      <c r="E40" s="109">
        <v>15.502000000000001</v>
      </c>
      <c r="F40" s="109">
        <v>15.502000000000001</v>
      </c>
      <c r="G40" s="160">
        <f t="shared" si="4"/>
        <v>77.579000000000008</v>
      </c>
      <c r="H40" s="148"/>
      <c r="I40" s="156" t="s">
        <v>45</v>
      </c>
      <c r="J40" s="161">
        <v>15.387</v>
      </c>
      <c r="K40" s="110">
        <v>15.387</v>
      </c>
      <c r="L40" s="110">
        <v>15.387</v>
      </c>
      <c r="M40" s="110">
        <v>15.387</v>
      </c>
      <c r="N40" s="110">
        <v>15.364000000000001</v>
      </c>
      <c r="O40" s="160">
        <f t="shared" si="5"/>
        <v>76.912000000000006</v>
      </c>
      <c r="V40" s="81"/>
    </row>
    <row r="41" spans="1:24" s="79" customFormat="1" ht="24" customHeight="1" x14ac:dyDescent="0.25">
      <c r="A41" s="100" t="s">
        <v>46</v>
      </c>
      <c r="B41" s="107">
        <v>19.372</v>
      </c>
      <c r="C41" s="109">
        <v>19.459</v>
      </c>
      <c r="D41" s="109">
        <v>19.459</v>
      </c>
      <c r="E41" s="109">
        <v>19.372</v>
      </c>
      <c r="F41" s="109">
        <v>19.516999999999999</v>
      </c>
      <c r="G41" s="160">
        <f t="shared" si="4"/>
        <v>97.179000000000002</v>
      </c>
      <c r="H41" s="148"/>
      <c r="I41" s="156" t="s">
        <v>46</v>
      </c>
      <c r="J41" s="108">
        <v>17.611999999999998</v>
      </c>
      <c r="K41" s="136">
        <v>17.611999999999998</v>
      </c>
      <c r="L41" s="110">
        <v>17.611999999999998</v>
      </c>
      <c r="M41" s="110">
        <v>17.667999999999999</v>
      </c>
      <c r="N41" s="110">
        <v>17.64</v>
      </c>
      <c r="O41" s="160">
        <f t="shared" si="5"/>
        <v>88.143999999999991</v>
      </c>
      <c r="V41" s="81"/>
    </row>
    <row r="42" spans="1:24" s="79" customFormat="1" ht="24" customHeight="1" x14ac:dyDescent="0.25">
      <c r="A42" s="100" t="s">
        <v>47</v>
      </c>
      <c r="B42" s="107">
        <v>23.38</v>
      </c>
      <c r="C42" s="109">
        <v>23.484999999999999</v>
      </c>
      <c r="D42" s="109">
        <v>23.484999999999999</v>
      </c>
      <c r="E42" s="109">
        <v>23.38</v>
      </c>
      <c r="F42" s="109">
        <v>23.555</v>
      </c>
      <c r="G42" s="160">
        <f t="shared" si="4"/>
        <v>117.285</v>
      </c>
      <c r="H42" s="148"/>
      <c r="I42" s="156" t="s">
        <v>47</v>
      </c>
      <c r="J42" s="161">
        <v>21.385999999999999</v>
      </c>
      <c r="K42" s="110">
        <v>21.385999999999999</v>
      </c>
      <c r="L42" s="110">
        <v>21.385999999999999</v>
      </c>
      <c r="M42" s="110">
        <v>21.454000000000001</v>
      </c>
      <c r="N42" s="110">
        <v>21.42</v>
      </c>
      <c r="O42" s="160">
        <f t="shared" si="5"/>
        <v>107.032</v>
      </c>
      <c r="V42" s="81"/>
    </row>
    <row r="43" spans="1:24" s="79" customFormat="1" ht="24" customHeight="1" x14ac:dyDescent="0.25">
      <c r="A43" s="100" t="s">
        <v>48</v>
      </c>
      <c r="B43" s="107">
        <v>27.388000000000002</v>
      </c>
      <c r="C43" s="109">
        <v>27.510999999999999</v>
      </c>
      <c r="D43" s="109">
        <v>27.510999999999999</v>
      </c>
      <c r="E43" s="109">
        <v>27.388000000000002</v>
      </c>
      <c r="F43" s="109">
        <v>27.593</v>
      </c>
      <c r="G43" s="160">
        <f t="shared" si="4"/>
        <v>137.39099999999999</v>
      </c>
      <c r="H43" s="148"/>
      <c r="I43" s="156" t="s">
        <v>48</v>
      </c>
      <c r="J43" s="161">
        <v>25.16</v>
      </c>
      <c r="K43" s="110">
        <v>25.16</v>
      </c>
      <c r="L43" s="110">
        <v>25.16</v>
      </c>
      <c r="M43" s="110">
        <v>25.24</v>
      </c>
      <c r="N43" s="110">
        <v>25.2</v>
      </c>
      <c r="O43" s="160">
        <f t="shared" si="5"/>
        <v>125.92</v>
      </c>
      <c r="V43" s="81"/>
    </row>
    <row r="44" spans="1:24" s="79" customFormat="1" ht="24" customHeight="1" thickBot="1" x14ac:dyDescent="0.3">
      <c r="A44" s="113" t="s">
        <v>49</v>
      </c>
      <c r="B44" s="114">
        <v>31.396000000000001</v>
      </c>
      <c r="C44" s="116">
        <v>31.536999999999999</v>
      </c>
      <c r="D44" s="116">
        <v>31.536999999999999</v>
      </c>
      <c r="E44" s="116">
        <v>31.396000000000001</v>
      </c>
      <c r="F44" s="116">
        <v>31.631</v>
      </c>
      <c r="G44" s="162">
        <f t="shared" si="4"/>
        <v>157.49700000000001</v>
      </c>
      <c r="H44" s="148"/>
      <c r="I44" s="163" t="s">
        <v>49</v>
      </c>
      <c r="J44" s="164">
        <v>28.934000000000001</v>
      </c>
      <c r="K44" s="117">
        <v>28.934000000000001</v>
      </c>
      <c r="L44" s="117">
        <v>28.934000000000001</v>
      </c>
      <c r="M44" s="117">
        <v>29.026</v>
      </c>
      <c r="N44" s="117">
        <v>28.98</v>
      </c>
      <c r="O44" s="162">
        <f t="shared" si="5"/>
        <v>144.80799999999999</v>
      </c>
      <c r="V44" s="81"/>
    </row>
    <row r="45" spans="1:24" s="79" customFormat="1" ht="24" customHeight="1" thickBot="1" x14ac:dyDescent="0.3">
      <c r="A45" s="119" t="s">
        <v>10</v>
      </c>
      <c r="B45" s="165">
        <f>SUM(B38:B44)</f>
        <v>139.33600000000001</v>
      </c>
      <c r="C45" s="166">
        <f>SUM(C38:C44)</f>
        <v>139.792</v>
      </c>
      <c r="D45" s="166">
        <f t="shared" ref="D45:E45" si="6">SUM(D38:D44)</f>
        <v>139.792</v>
      </c>
      <c r="E45" s="166">
        <f t="shared" si="6"/>
        <v>139.28</v>
      </c>
      <c r="F45" s="166">
        <f t="shared" ref="F45" si="7">SUM(F38:F44)</f>
        <v>140.04000000000002</v>
      </c>
      <c r="G45" s="123">
        <f t="shared" si="4"/>
        <v>698.24</v>
      </c>
      <c r="H45" s="148"/>
      <c r="I45" s="167" t="s">
        <v>10</v>
      </c>
      <c r="J45" s="120">
        <f>SUM(J38:J44)</f>
        <v>130.55599999999998</v>
      </c>
      <c r="K45" s="168">
        <f t="shared" ref="K45:N45" si="8">SUM(K38:K44)</f>
        <v>130.55599999999998</v>
      </c>
      <c r="L45" s="168">
        <f t="shared" si="8"/>
        <v>130.55599999999998</v>
      </c>
      <c r="M45" s="168">
        <f t="shared" si="8"/>
        <v>130.852</v>
      </c>
      <c r="N45" s="168">
        <f t="shared" si="8"/>
        <v>130.648</v>
      </c>
      <c r="O45" s="123">
        <f t="shared" si="5"/>
        <v>653.16800000000001</v>
      </c>
      <c r="V45" s="81"/>
    </row>
    <row r="46" spans="1:24" s="172" customFormat="1" ht="24" customHeight="1" thickBot="1" x14ac:dyDescent="0.3">
      <c r="A46" s="169"/>
      <c r="B46" s="169">
        <v>668</v>
      </c>
      <c r="C46" s="170">
        <v>671</v>
      </c>
      <c r="D46" s="170">
        <v>671</v>
      </c>
      <c r="E46" s="170">
        <v>668</v>
      </c>
      <c r="F46" s="170">
        <v>673</v>
      </c>
      <c r="G46" s="170"/>
      <c r="H46" s="170"/>
      <c r="I46" s="170"/>
      <c r="J46" s="170">
        <v>629</v>
      </c>
      <c r="K46" s="170">
        <v>629</v>
      </c>
      <c r="L46" s="170">
        <v>629</v>
      </c>
      <c r="M46" s="170">
        <v>631</v>
      </c>
      <c r="N46" s="170">
        <v>630</v>
      </c>
      <c r="O46" s="170"/>
      <c r="P46" s="170"/>
      <c r="Q46" s="170"/>
      <c r="R46" s="170"/>
      <c r="S46" s="170"/>
      <c r="T46" s="170"/>
      <c r="U46" s="170"/>
      <c r="V46" s="171"/>
      <c r="W46" s="79"/>
      <c r="X46" s="79"/>
    </row>
    <row r="47" spans="1:24" ht="14.1" customHeight="1" x14ac:dyDescent="0.25">
      <c r="W47" s="79"/>
      <c r="X47" s="79"/>
    </row>
    <row r="48" spans="1:24" ht="14.1" customHeight="1" x14ac:dyDescent="0.25">
      <c r="W48" s="79"/>
      <c r="X48" s="79"/>
    </row>
    <row r="49" spans="23:24" ht="14.1" customHeight="1" x14ac:dyDescent="0.25">
      <c r="W49" s="79"/>
      <c r="X49" s="79"/>
    </row>
    <row r="50" spans="23:24" ht="14.1" customHeight="1" x14ac:dyDescent="0.25">
      <c r="W50" s="79"/>
      <c r="X50" s="79"/>
    </row>
    <row r="51" spans="23:24" ht="14.1" customHeight="1" x14ac:dyDescent="0.25">
      <c r="W51" s="79"/>
      <c r="X51" s="79"/>
    </row>
  </sheetData>
  <mergeCells count="18">
    <mergeCell ref="B5:C5"/>
    <mergeCell ref="G5:H5"/>
    <mergeCell ref="K5:L5"/>
    <mergeCell ref="G7:H7"/>
    <mergeCell ref="L7:N7"/>
    <mergeCell ref="B7:C7"/>
    <mergeCell ref="B22:H22"/>
    <mergeCell ref="J22:T32"/>
    <mergeCell ref="B9:K9"/>
    <mergeCell ref="B35:G35"/>
    <mergeCell ref="J35:O35"/>
    <mergeCell ref="L9:U9"/>
    <mergeCell ref="A1:A3"/>
    <mergeCell ref="B1:L1"/>
    <mergeCell ref="M1:P1"/>
    <mergeCell ref="B2:L3"/>
    <mergeCell ref="M2:P2"/>
    <mergeCell ref="M3:P3"/>
  </mergeCells>
  <pageMargins left="0.7" right="0.7" top="0.75" bottom="0.75" header="0.3" footer="0.3"/>
  <pageSetup scale="44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SEM 1</vt:lpstr>
      <vt:lpstr>IMPRIMIR</vt:lpstr>
      <vt:lpstr>IMPRIMIR!Área_de_impresión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Jonathan Barbosa Jaimes</cp:lastModifiedBy>
  <cp:lastPrinted>2021-05-21T12:03:50Z</cp:lastPrinted>
  <dcterms:created xsi:type="dcterms:W3CDTF">2021-03-04T08:17:33Z</dcterms:created>
  <dcterms:modified xsi:type="dcterms:W3CDTF">2021-05-24T01:32:42Z</dcterms:modified>
</cp:coreProperties>
</file>