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45" firstSheet="3" activeTab="12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IMPRIMIR" sheetId="2" r:id="rId13"/>
  </sheets>
  <definedNames>
    <definedName name="_xlnm.Print_Area" localSheetId="12">IMPRIMIR!$A$1:$X$47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8" i="15" l="1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32" i="2" l="1"/>
  <c r="G46" i="15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X27" i="15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X24" i="15"/>
  <c r="X23" i="15"/>
  <c r="X22" i="15"/>
  <c r="X21" i="15"/>
  <c r="X20" i="15"/>
  <c r="X19" i="15"/>
  <c r="X18" i="15"/>
  <c r="G65" i="15" l="1"/>
  <c r="G68" i="15" s="1"/>
  <c r="R46" i="15"/>
  <c r="R47" i="15" s="1"/>
  <c r="J46" i="15"/>
  <c r="M51" i="15"/>
  <c r="C70" i="15"/>
  <c r="X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X26" i="15"/>
  <c r="Y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1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X25" i="13"/>
  <c r="Y27" i="13"/>
  <c r="X26" i="13"/>
  <c r="Q49" i="13"/>
  <c r="Q47" i="13"/>
  <c r="G65" i="13"/>
  <c r="C30" i="13"/>
  <c r="I46" i="13"/>
  <c r="H49" i="12"/>
  <c r="G49" i="12"/>
  <c r="F49" i="12"/>
  <c r="E49" i="12"/>
  <c r="D49" i="12"/>
  <c r="C49" i="12"/>
  <c r="B49" i="12"/>
  <c r="I47" i="13" l="1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1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P19" i="2"/>
  <c r="P25" i="11"/>
  <c r="P30" i="11" s="1"/>
  <c r="P28" i="11"/>
  <c r="P29" i="11"/>
  <c r="Q49" i="12" l="1"/>
  <c r="I49" i="12"/>
  <c r="G66" i="12"/>
  <c r="G68" i="12"/>
  <c r="X26" i="12"/>
  <c r="Y27" i="12"/>
  <c r="C19" i="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M19" i="2" l="1"/>
  <c r="N19" i="2"/>
  <c r="O19" i="2"/>
  <c r="L19" i="2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O51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Q46" i="10"/>
  <c r="G68" i="10"/>
  <c r="B70" i="10"/>
  <c r="V25" i="10"/>
  <c r="L51" i="10"/>
  <c r="P46" i="10"/>
  <c r="P51" i="10" s="1"/>
  <c r="Q40" i="10"/>
  <c r="P49" i="8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/>
  <c r="I44" i="8"/>
  <c r="P43" i="8"/>
  <c r="Q43" i="8" s="1"/>
  <c r="I43" i="8"/>
  <c r="Q42" i="8"/>
  <c r="P42" i="8"/>
  <c r="I42" i="8"/>
  <c r="P41" i="8"/>
  <c r="O46" i="8"/>
  <c r="O51" i="8" s="1"/>
  <c r="Q41" i="8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I49" i="10" l="1"/>
  <c r="Q49" i="10"/>
  <c r="Q47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T19" i="2"/>
  <c r="U19" i="2"/>
  <c r="X12" i="2"/>
  <c r="X13" i="2"/>
  <c r="X14" i="2"/>
  <c r="X15" i="2"/>
  <c r="X16" i="2"/>
  <c r="X17" i="2"/>
  <c r="X18" i="2"/>
  <c r="I47" i="8" l="1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I19" i="2"/>
  <c r="J19" i="2"/>
  <c r="H25" i="6"/>
  <c r="I25" i="6"/>
  <c r="I30" i="6" s="1"/>
  <c r="J25" i="6"/>
  <c r="H28" i="6"/>
  <c r="I28" i="6"/>
  <c r="J28" i="6"/>
  <c r="H29" i="6"/>
  <c r="I29" i="6"/>
  <c r="J29" i="6"/>
  <c r="H30" i="6"/>
  <c r="I49" i="7" l="1"/>
  <c r="W27" i="7"/>
  <c r="G65" i="7"/>
  <c r="H32" i="2"/>
  <c r="I32" i="2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G61" i="4" s="1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P42" i="4" l="1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Q19" i="2"/>
  <c r="R19" i="2"/>
  <c r="S19" i="2"/>
  <c r="V19" i="2"/>
  <c r="W19" i="2"/>
  <c r="H48" i="1" l="1"/>
  <c r="V27" i="1"/>
  <c r="M45" i="2" l="1"/>
  <c r="D45" i="2"/>
  <c r="E45" i="2"/>
  <c r="F19" i="2"/>
  <c r="G19" i="2"/>
  <c r="H19" i="2"/>
  <c r="K19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N45" i="2" l="1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F32" i="2"/>
  <c r="E32" i="2"/>
  <c r="D32" i="2"/>
  <c r="C32" i="2"/>
  <c r="B32" i="2"/>
  <c r="J31" i="2"/>
  <c r="J30" i="2"/>
  <c r="J29" i="2"/>
  <c r="J28" i="2"/>
  <c r="J27" i="2"/>
  <c r="J26" i="2"/>
  <c r="J25" i="2"/>
  <c r="E19" i="2"/>
  <c r="D19" i="2"/>
  <c r="B19" i="2"/>
  <c r="G45" i="2" l="1"/>
  <c r="X19" i="2"/>
  <c r="O45" i="2"/>
  <c r="J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<sst xmlns="http://schemas.openxmlformats.org/spreadsheetml/2006/main" count="1023" uniqueCount="68">
  <si>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</si>
  <si>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</si>
  <si>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</si>
  <si>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</si>
  <si>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</si>
  <si>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</si>
  <si>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</si>
  <si>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</si>
  <si>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</si>
  <si>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</si>
  <si>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</si>
  <si>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</si>
  <si>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</si>
  <si>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</si>
  <si>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</si>
  <si>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</si>
  <si>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</si>
  <si>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</si>
  <si>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</si>
  <si>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</si>
  <si>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</si>
  <si>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</si>
  <si>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</si>
  <si>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</si>
  <si>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</si>
  <si>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</si>
  <si>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</si>
  <si>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</si>
  <si>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</si>
  <si>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</si>
  <si>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</si>
  <si>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</si>
  <si>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</si>
  <si>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</si>
  <si>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</si>
  <si>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</si>
  <si>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</si>
  <si>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</si>
  <si>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</si>
  <si>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</si>
  <si>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</si>
  <si>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</si>
  <si>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</si>
  <si>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</si>
  <si>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</si>
  <si>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</si>
  <si>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</si>
  <si>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</si>
  <si>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</si>
  <si>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</si>
  <si>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1</t>
  </si>
  <si>
    <t>LINEA 7</t>
  </si>
  <si>
    <t>F541 - M542</t>
  </si>
  <si>
    <t>CASETA D</t>
  </si>
  <si>
    <t>CASETA C</t>
  </si>
  <si>
    <t>SEMANA 2</t>
  </si>
  <si>
    <t>SEMANA 3</t>
  </si>
  <si>
    <t>SEMANA 4</t>
  </si>
  <si>
    <t>SEMANA 5</t>
  </si>
  <si>
    <t xml:space="preserve">Levante </t>
  </si>
  <si>
    <t>SEMANA 7</t>
  </si>
  <si>
    <t>SEMANA 8</t>
  </si>
  <si>
    <t>SEMANA 9</t>
  </si>
  <si>
    <t>SEMANA 10</t>
  </si>
  <si>
    <t>SEMANA 11</t>
  </si>
  <si>
    <t>SEMANA 12</t>
  </si>
  <si>
    <t>06 AL 12 DE AGOSTO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</si>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</sst>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37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b/>
      <sz val="13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rgb="FF003366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5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9" fillId="4" borderId="46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5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2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0" fillId="2" borderId="48" xfId="0" applyFont="1" applyFill="1" applyBorder="1" applyAlignment="1">
      <alignment horizontal="center" vertical="center"/>
    </xf>
    <xf numFmtId="0" fontId="30" fillId="2" borderId="23" xfId="0" applyFont="1" applyFill="1" applyBorder="1" applyAlignment="1">
      <alignment horizontal="center" vertical="center"/>
    </xf>
    <xf numFmtId="0" fontId="31" fillId="2" borderId="47" xfId="0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1" fillId="8" borderId="45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0" borderId="46" xfId="0" applyFont="1" applyFill="1" applyBorder="1" applyAlignment="1">
      <alignment horizontal="center" vertical="center"/>
    </xf>
    <xf numFmtId="0" fontId="31" fillId="3" borderId="18" xfId="0" applyFont="1" applyFill="1" applyBorder="1" applyAlignment="1">
      <alignment horizontal="center" vertical="center"/>
    </xf>
    <xf numFmtId="0" fontId="31" fillId="3" borderId="4" xfId="0" applyFont="1" applyFill="1" applyBorder="1" applyAlignment="1">
      <alignment horizontal="center" vertical="center"/>
    </xf>
    <xf numFmtId="0" fontId="31" fillId="3" borderId="30" xfId="0" applyFont="1" applyFill="1" applyBorder="1" applyAlignment="1">
      <alignment horizontal="center" vertical="center"/>
    </xf>
    <xf numFmtId="0" fontId="31" fillId="3" borderId="19" xfId="0" quotePrefix="1" applyFont="1" applyFill="1" applyBorder="1" applyAlignment="1">
      <alignment horizontal="center" vertical="center"/>
    </xf>
    <xf numFmtId="0" fontId="31" fillId="3" borderId="38" xfId="0" quotePrefix="1" applyFont="1" applyFill="1" applyBorder="1" applyAlignment="1">
      <alignment horizontal="center" vertical="center"/>
    </xf>
    <xf numFmtId="0" fontId="31" fillId="3" borderId="18" xfId="0" quotePrefix="1" applyFont="1" applyFill="1" applyBorder="1" applyAlignment="1">
      <alignment horizontal="center" vertical="center"/>
    </xf>
    <xf numFmtId="0" fontId="31" fillId="9" borderId="4" xfId="0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3" fillId="10" borderId="16" xfId="0" applyFont="1" applyFill="1" applyBorder="1" applyAlignment="1">
      <alignment horizontal="center" vertical="center"/>
    </xf>
    <xf numFmtId="0" fontId="33" fillId="11" borderId="16" xfId="0" applyFont="1" applyFill="1" applyBorder="1" applyAlignment="1">
      <alignment horizontal="center" vertical="center"/>
    </xf>
    <xf numFmtId="0" fontId="33" fillId="11" borderId="7" xfId="0" applyFont="1" applyFill="1" applyBorder="1" applyAlignment="1">
      <alignment horizontal="center" vertical="center"/>
    </xf>
    <xf numFmtId="0" fontId="33" fillId="12" borderId="7" xfId="0" applyFont="1" applyFill="1" applyBorder="1" applyAlignment="1">
      <alignment horizontal="center" vertical="center"/>
    </xf>
    <xf numFmtId="0" fontId="33" fillId="13" borderId="7" xfId="0" applyFont="1" applyFill="1" applyBorder="1" applyAlignment="1">
      <alignment horizontal="center" vertical="center"/>
    </xf>
    <xf numFmtId="0" fontId="33" fillId="14" borderId="7" xfId="0" applyFont="1" applyFill="1" applyBorder="1" applyAlignment="1">
      <alignment horizontal="center" vertical="center"/>
    </xf>
    <xf numFmtId="0" fontId="33" fillId="17" borderId="7" xfId="0" applyFont="1" applyFill="1" applyBorder="1" applyAlignment="1">
      <alignment horizontal="center" vertical="center"/>
    </xf>
    <xf numFmtId="0" fontId="33" fillId="14" borderId="8" xfId="0" applyFont="1" applyFill="1" applyBorder="1" applyAlignment="1">
      <alignment horizontal="center" vertical="center"/>
    </xf>
    <xf numFmtId="0" fontId="33" fillId="11" borderId="9" xfId="0" applyFont="1" applyFill="1" applyBorder="1" applyAlignment="1">
      <alignment horizontal="center" vertical="center"/>
    </xf>
    <xf numFmtId="0" fontId="33" fillId="10" borderId="6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0" fontId="31" fillId="0" borderId="49" xfId="0" applyFont="1" applyBorder="1" applyAlignment="1">
      <alignment horizontal="center" vertical="center"/>
    </xf>
    <xf numFmtId="164" fontId="19" fillId="0" borderId="24" xfId="0" applyNumberFormat="1" applyFont="1" applyFill="1" applyBorder="1" applyAlignment="1">
      <alignment horizontal="center" vertical="center"/>
    </xf>
    <xf numFmtId="164" fontId="19" fillId="0" borderId="35" xfId="0" applyNumberFormat="1" applyFont="1" applyFill="1" applyBorder="1" applyAlignment="1">
      <alignment horizontal="center" vertical="center"/>
    </xf>
    <xf numFmtId="164" fontId="19" fillId="0" borderId="33" xfId="0" applyNumberFormat="1" applyFont="1" applyFill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0" borderId="51" xfId="0" applyNumberFormat="1" applyFont="1" applyBorder="1" applyAlignment="1">
      <alignment horizontal="center" vertical="center"/>
    </xf>
    <xf numFmtId="0" fontId="31" fillId="9" borderId="17" xfId="0" applyFont="1" applyFill="1" applyBorder="1" applyAlignment="1">
      <alignment horizontal="center" vertical="center"/>
    </xf>
    <xf numFmtId="164" fontId="31" fillId="0" borderId="37" xfId="0" applyNumberFormat="1" applyFont="1" applyFill="1" applyBorder="1" applyAlignment="1">
      <alignment horizontal="center" vertical="center"/>
    </xf>
    <xf numFmtId="164" fontId="31" fillId="0" borderId="29" xfId="0" applyNumberFormat="1" applyFont="1" applyFill="1" applyBorder="1" applyAlignment="1">
      <alignment horizontal="center" vertical="center"/>
    </xf>
    <xf numFmtId="164" fontId="31" fillId="0" borderId="36" xfId="0" applyNumberFormat="1" applyFont="1" applyFill="1" applyBorder="1" applyAlignment="1">
      <alignment horizontal="center" vertical="center"/>
    </xf>
    <xf numFmtId="164" fontId="31" fillId="0" borderId="53" xfId="0" applyNumberFormat="1" applyFont="1" applyFill="1" applyBorder="1" applyAlignment="1">
      <alignment horizontal="center" vertical="center"/>
    </xf>
    <xf numFmtId="164" fontId="31" fillId="0" borderId="43" xfId="0" applyNumberFormat="1" applyFont="1" applyFill="1" applyBorder="1" applyAlignment="1">
      <alignment horizontal="center" vertical="center"/>
    </xf>
    <xf numFmtId="164" fontId="31" fillId="0" borderId="47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1" fillId="0" borderId="47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1" fillId="7" borderId="29" xfId="0" applyFont="1" applyFill="1" applyBorder="1" applyAlignment="1">
      <alignment vertical="center"/>
    </xf>
    <xf numFmtId="0" fontId="31" fillId="7" borderId="0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/>
    </xf>
    <xf numFmtId="0" fontId="31" fillId="3" borderId="19" xfId="0" applyFont="1" applyFill="1" applyBorder="1" applyAlignment="1">
      <alignment horizontal="center" vertical="center"/>
    </xf>
    <xf numFmtId="0" fontId="31" fillId="3" borderId="55" xfId="0" applyFont="1" applyFill="1" applyBorder="1" applyAlignment="1">
      <alignment horizontal="center" vertical="center"/>
    </xf>
    <xf numFmtId="0" fontId="31" fillId="3" borderId="38" xfId="0" applyFont="1" applyFill="1" applyBorder="1" applyAlignment="1">
      <alignment horizontal="center" vertical="center"/>
    </xf>
    <xf numFmtId="0" fontId="31" fillId="9" borderId="39" xfId="0" applyFont="1" applyFill="1" applyBorder="1" applyAlignment="1">
      <alignment horizontal="center" vertical="center"/>
    </xf>
    <xf numFmtId="0" fontId="31" fillId="0" borderId="0" xfId="0" quotePrefix="1" applyFont="1" applyBorder="1" applyAlignment="1">
      <alignment horizontal="center" vertical="center"/>
    </xf>
    <xf numFmtId="0" fontId="33" fillId="18" borderId="7" xfId="0" applyFont="1" applyFill="1" applyBorder="1" applyAlignment="1">
      <alignment horizontal="center" vertical="center"/>
    </xf>
    <xf numFmtId="0" fontId="33" fillId="13" borderId="8" xfId="0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8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0" borderId="51" xfId="0" applyNumberFormat="1" applyFont="1" applyFill="1" applyBorder="1" applyAlignment="1">
      <alignment horizontal="center" vertical="center"/>
    </xf>
    <xf numFmtId="164" fontId="19" fillId="2" borderId="13" xfId="0" applyNumberFormat="1" applyFont="1" applyFill="1" applyBorder="1" applyAlignment="1">
      <alignment horizontal="center" vertical="center"/>
    </xf>
    <xf numFmtId="164" fontId="19" fillId="2" borderId="52" xfId="0" applyNumberFormat="1" applyFont="1" applyFill="1" applyBorder="1" applyAlignment="1">
      <alignment horizontal="center" vertical="center"/>
    </xf>
    <xf numFmtId="164" fontId="19" fillId="2" borderId="14" xfId="0" applyNumberFormat="1" applyFont="1" applyFill="1" applyBorder="1" applyAlignment="1">
      <alignment horizontal="center" vertical="center"/>
    </xf>
    <xf numFmtId="164" fontId="31" fillId="2" borderId="37" xfId="0" applyNumberFormat="1" applyFont="1" applyFill="1" applyBorder="1" applyAlignment="1">
      <alignment horizontal="center" vertical="center"/>
    </xf>
    <xf numFmtId="164" fontId="31" fillId="2" borderId="40" xfId="0" applyNumberFormat="1" applyFont="1" applyFill="1" applyBorder="1" applyAlignment="1">
      <alignment horizontal="center" vertical="center"/>
    </xf>
    <xf numFmtId="164" fontId="31" fillId="2" borderId="41" xfId="0" applyNumberFormat="1" applyFont="1" applyFill="1" applyBorder="1" applyAlignment="1">
      <alignment horizontal="center" vertical="center"/>
    </xf>
    <xf numFmtId="164" fontId="31" fillId="2" borderId="29" xfId="0" applyNumberFormat="1" applyFont="1" applyFill="1" applyBorder="1" applyAlignment="1">
      <alignment horizontal="center" vertical="center"/>
    </xf>
    <xf numFmtId="164" fontId="31" fillId="2" borderId="47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0" fontId="31" fillId="7" borderId="47" xfId="0" applyFont="1" applyFill="1" applyBorder="1" applyAlignment="1">
      <alignment horizontal="center" vertical="center"/>
    </xf>
    <xf numFmtId="0" fontId="31" fillId="8" borderId="44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32" xfId="0" applyFont="1" applyFill="1" applyBorder="1" applyAlignment="1">
      <alignment horizontal="center" vertical="center"/>
    </xf>
    <xf numFmtId="0" fontId="31" fillId="9" borderId="45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46" xfId="0" applyNumberFormat="1" applyFont="1" applyFill="1" applyBorder="1" applyAlignment="1">
      <alignment horizontal="center" vertical="center"/>
    </xf>
    <xf numFmtId="164" fontId="19" fillId="0" borderId="34" xfId="0" applyNumberFormat="1" applyFont="1" applyBorder="1" applyAlignment="1">
      <alignment horizontal="center" vertical="center"/>
    </xf>
    <xf numFmtId="164" fontId="19" fillId="0" borderId="34" xfId="0" applyNumberFormat="1" applyFont="1" applyFill="1" applyBorder="1" applyAlignment="1">
      <alignment horizontal="center" vertical="center"/>
    </xf>
    <xf numFmtId="164" fontId="19" fillId="0" borderId="48" xfId="0" applyNumberFormat="1" applyFont="1" applyFill="1" applyBorder="1" applyAlignment="1">
      <alignment horizontal="center" vertical="center"/>
    </xf>
    <xf numFmtId="164" fontId="19" fillId="0" borderId="24" xfId="0" applyNumberFormat="1" applyFont="1" applyBorder="1" applyAlignment="1">
      <alignment horizontal="center" vertical="center"/>
    </xf>
    <xf numFmtId="164" fontId="31" fillId="0" borderId="56" xfId="0" applyNumberFormat="1" applyFont="1" applyFill="1" applyBorder="1" applyAlignment="1">
      <alignment horizontal="center" vertical="center"/>
    </xf>
    <xf numFmtId="164" fontId="31" fillId="0" borderId="50" xfId="0" applyNumberFormat="1" applyFont="1" applyFill="1" applyBorder="1" applyAlignment="1">
      <alignment horizontal="center" vertical="center"/>
    </xf>
    <xf numFmtId="164" fontId="31" fillId="0" borderId="17" xfId="0" applyNumberFormat="1" applyFont="1" applyFill="1" applyBorder="1" applyAlignment="1">
      <alignment horizontal="center" vertical="center"/>
    </xf>
    <xf numFmtId="0" fontId="31" fillId="15" borderId="17" xfId="0" applyFont="1" applyFill="1" applyBorder="1" applyAlignment="1">
      <alignment horizontal="center" vertical="center"/>
    </xf>
    <xf numFmtId="164" fontId="31" fillId="0" borderId="40" xfId="0" applyNumberFormat="1" applyFont="1" applyFill="1" applyBorder="1" applyAlignment="1">
      <alignment horizontal="center" vertical="center"/>
    </xf>
    <xf numFmtId="0" fontId="19" fillId="0" borderId="47" xfId="0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43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6" borderId="27" xfId="0" applyFont="1" applyFill="1" applyBorder="1" applyAlignment="1">
      <alignment horizontal="center" vertical="center"/>
    </xf>
    <xf numFmtId="0" fontId="6" fillId="16" borderId="28" xfId="0" applyFont="1" applyFill="1" applyBorder="1" applyAlignment="1">
      <alignment horizontal="center" vertical="center"/>
    </xf>
    <xf numFmtId="0" fontId="6" fillId="16" borderId="2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31" fillId="7" borderId="28" xfId="0" applyFont="1" applyFill="1" applyBorder="1" applyAlignment="1">
      <alignment horizontal="center" vertical="center"/>
    </xf>
    <xf numFmtId="0" fontId="31" fillId="7" borderId="29" xfId="0" applyFont="1" applyFill="1" applyBorder="1" applyAlignment="1">
      <alignment horizontal="center" vertical="center"/>
    </xf>
    <xf numFmtId="0" fontId="31" fillId="7" borderId="27" xfId="0" applyFont="1" applyFill="1" applyBorder="1" applyAlignment="1">
      <alignment horizontal="center" vertical="center"/>
    </xf>
    <xf numFmtId="0" fontId="24" fillId="7" borderId="59" xfId="0" applyFont="1" applyFill="1" applyBorder="1" applyAlignment="1">
      <alignment horizontal="center" vertical="center" wrapText="1"/>
    </xf>
    <xf numFmtId="0" fontId="24" fillId="7" borderId="20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 vertical="center" wrapText="1"/>
    </xf>
    <xf numFmtId="0" fontId="24" fillId="7" borderId="25" xfId="0" applyFont="1" applyFill="1" applyBorder="1" applyAlignment="1">
      <alignment horizontal="center" vertical="center" wrapText="1"/>
    </xf>
    <xf numFmtId="0" fontId="24" fillId="7" borderId="60" xfId="0" applyFont="1" applyFill="1" applyBorder="1" applyAlignment="1">
      <alignment horizontal="center" vertical="center" wrapText="1"/>
    </xf>
    <xf numFmtId="0" fontId="24" fillId="7" borderId="42" xfId="0" applyFont="1" applyFill="1" applyBorder="1" applyAlignment="1">
      <alignment horizontal="center" vertical="center" wrapText="1"/>
    </xf>
    <xf numFmtId="0" fontId="24" fillId="7" borderId="43" xfId="0" applyFont="1" applyFill="1" applyBorder="1" applyAlignment="1">
      <alignment horizontal="center" vertical="center" wrapText="1"/>
    </xf>
    <xf numFmtId="0" fontId="30" fillId="2" borderId="44" xfId="0" applyFont="1" applyFill="1" applyBorder="1" applyAlignment="1">
      <alignment horizontal="center" vertical="center"/>
    </xf>
    <xf numFmtId="0" fontId="30" fillId="2" borderId="47" xfId="0" applyFont="1" applyFill="1" applyBorder="1" applyAlignment="1">
      <alignment horizontal="center" vertical="center"/>
    </xf>
    <xf numFmtId="0" fontId="30" fillId="2" borderId="57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4" xfId="0" applyFont="1" applyFill="1" applyBorder="1" applyAlignment="1">
      <alignment horizontal="center" vertical="center"/>
    </xf>
    <xf numFmtId="0" fontId="31" fillId="2" borderId="26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308046</xdr:colOff>
      <xdr:row>0</xdr:row>
      <xdr:rowOff>87537</xdr:rowOff>
    </xdr:from>
    <xdr:to>
      <xdr:col>0</xdr:col>
      <xdr:colOff>2109105</xdr:colOff>
      <xdr:row>2</xdr:row>
      <xdr:rowOff>260511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46" y="87537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5" t="s">
        <v>0</v>
      </c>
      <c r="B3" s="315"/>
      <c r="C3" s="31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16" t="s">
        <v>2</v>
      </c>
      <c r="F9" s="316"/>
      <c r="G9" s="31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6"/>
      <c r="S9" s="31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317" t="s">
        <v>5</v>
      </c>
      <c r="L11" s="317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12" t="s">
        <v>8</v>
      </c>
      <c r="C15" s="313"/>
      <c r="D15" s="313"/>
      <c r="E15" s="313"/>
      <c r="F15" s="313"/>
      <c r="G15" s="313"/>
      <c r="H15" s="313"/>
      <c r="I15" s="313"/>
      <c r="J15" s="313"/>
      <c r="K15" s="314"/>
      <c r="L15" s="319" t="s">
        <v>53</v>
      </c>
      <c r="M15" s="320"/>
      <c r="N15" s="320"/>
      <c r="O15" s="320"/>
      <c r="P15" s="320"/>
      <c r="Q15" s="320"/>
      <c r="R15" s="320"/>
      <c r="S15" s="320"/>
      <c r="T15" s="320"/>
      <c r="U15" s="321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10" t="s">
        <v>25</v>
      </c>
      <c r="C36" s="318"/>
      <c r="D36" s="318"/>
      <c r="E36" s="318"/>
      <c r="F36" s="318"/>
      <c r="G36" s="318"/>
      <c r="H36" s="97"/>
      <c r="I36" s="52" t="s">
        <v>26</v>
      </c>
      <c r="J36" s="105"/>
      <c r="K36" s="309" t="s">
        <v>25</v>
      </c>
      <c r="L36" s="309"/>
      <c r="M36" s="309"/>
      <c r="N36" s="309"/>
      <c r="O36" s="310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11"/>
      <c r="K54" s="31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08" t="s">
        <v>8</v>
      </c>
      <c r="C55" s="309"/>
      <c r="D55" s="309"/>
      <c r="E55" s="309"/>
      <c r="F55" s="31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U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5" t="s">
        <v>0</v>
      </c>
      <c r="B3" s="315"/>
      <c r="C3" s="315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2"/>
      <c r="Z3" s="2"/>
      <c r="AA3" s="2"/>
      <c r="AB3" s="2"/>
      <c r="AC3" s="2"/>
      <c r="AD3" s="18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2" t="s">
        <v>1</v>
      </c>
      <c r="B9" s="182"/>
      <c r="C9" s="182"/>
      <c r="D9" s="1"/>
      <c r="E9" s="316" t="s">
        <v>2</v>
      </c>
      <c r="F9" s="316"/>
      <c r="G9" s="31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6"/>
      <c r="S9" s="31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2"/>
      <c r="B10" s="182"/>
      <c r="C10" s="18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2" t="s">
        <v>4</v>
      </c>
      <c r="B11" s="182"/>
      <c r="C11" s="182"/>
      <c r="D11" s="1"/>
      <c r="E11" s="183">
        <v>3</v>
      </c>
      <c r="F11" s="1"/>
      <c r="G11" s="1"/>
      <c r="H11" s="1"/>
      <c r="I11" s="1"/>
      <c r="J11" s="1"/>
      <c r="K11" s="317" t="s">
        <v>63</v>
      </c>
      <c r="L11" s="317"/>
      <c r="M11" s="184"/>
      <c r="N11" s="18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2"/>
      <c r="B12" s="182"/>
      <c r="C12" s="182"/>
      <c r="D12" s="1"/>
      <c r="E12" s="5"/>
      <c r="F12" s="1"/>
      <c r="G12" s="1"/>
      <c r="H12" s="1"/>
      <c r="I12" s="1"/>
      <c r="J12" s="1"/>
      <c r="K12" s="184"/>
      <c r="L12" s="184"/>
      <c r="M12" s="184"/>
      <c r="N12" s="18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2"/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"/>
      <c r="X13" s="1"/>
      <c r="Y13" s="1"/>
    </row>
    <row r="14" spans="1:30" s="3" customFormat="1" ht="27" thickBot="1" x14ac:dyDescent="0.3">
      <c r="A14" s="18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62" t="s">
        <v>7</v>
      </c>
      <c r="B15" s="322" t="s">
        <v>8</v>
      </c>
      <c r="C15" s="323"/>
      <c r="D15" s="323"/>
      <c r="E15" s="323"/>
      <c r="F15" s="323"/>
      <c r="G15" s="323"/>
      <c r="H15" s="323"/>
      <c r="I15" s="323"/>
      <c r="J15" s="324"/>
      <c r="K15" s="325" t="s">
        <v>54</v>
      </c>
      <c r="L15" s="326"/>
      <c r="M15" s="326"/>
      <c r="N15" s="327"/>
      <c r="O15" s="330" t="s">
        <v>53</v>
      </c>
      <c r="P15" s="328"/>
      <c r="Q15" s="328"/>
      <c r="R15" s="328"/>
      <c r="S15" s="328"/>
      <c r="T15" s="328"/>
      <c r="U15" s="328"/>
      <c r="V15" s="328"/>
      <c r="W15" s="329"/>
      <c r="X15" s="12"/>
    </row>
    <row r="16" spans="1:30" ht="39.950000000000003" customHeight="1" x14ac:dyDescent="0.25">
      <c r="A16" s="163" t="s">
        <v>9</v>
      </c>
      <c r="B16" s="172"/>
      <c r="C16" s="174"/>
      <c r="D16" s="15"/>
      <c r="E16" s="19"/>
      <c r="F16" s="15"/>
      <c r="G16" s="15"/>
      <c r="H16" s="15"/>
      <c r="I16" s="15"/>
      <c r="J16" s="173"/>
      <c r="K16" s="14"/>
      <c r="L16" s="15"/>
      <c r="M16" s="19"/>
      <c r="N16" s="173"/>
      <c r="O16" s="174"/>
      <c r="P16" s="174"/>
      <c r="Q16" s="15"/>
      <c r="R16" s="15"/>
      <c r="S16" s="15"/>
      <c r="T16" s="15"/>
      <c r="U16" s="15"/>
      <c r="V16" s="15"/>
      <c r="W16" s="173"/>
      <c r="X16" s="16" t="s">
        <v>10</v>
      </c>
      <c r="Z16" s="18"/>
      <c r="AA16" s="18"/>
    </row>
    <row r="17" spans="1:30" ht="39.950000000000003" customHeight="1" x14ac:dyDescent="0.25">
      <c r="A17" s="164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65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66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65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66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65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66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65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66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67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68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9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70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71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08" t="s">
        <v>25</v>
      </c>
      <c r="C36" s="309"/>
      <c r="D36" s="309"/>
      <c r="E36" s="309"/>
      <c r="F36" s="309"/>
      <c r="G36" s="309"/>
      <c r="H36" s="310"/>
      <c r="I36" s="97"/>
      <c r="J36" s="52" t="s">
        <v>26</v>
      </c>
      <c r="K36" s="105"/>
      <c r="L36" s="309" t="s">
        <v>25</v>
      </c>
      <c r="M36" s="309"/>
      <c r="N36" s="309"/>
      <c r="O36" s="309"/>
      <c r="P36" s="31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11"/>
      <c r="K54" s="31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08" t="s">
        <v>8</v>
      </c>
      <c r="C55" s="309"/>
      <c r="D55" s="309"/>
      <c r="E55" s="309"/>
      <c r="F55" s="31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5" t="s">
        <v>0</v>
      </c>
      <c r="B3" s="315"/>
      <c r="C3" s="31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2"/>
      <c r="Z3" s="2"/>
      <c r="AA3" s="2"/>
      <c r="AB3" s="2"/>
      <c r="AC3" s="2"/>
      <c r="AD3" s="1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5" t="s">
        <v>1</v>
      </c>
      <c r="B9" s="185"/>
      <c r="C9" s="185"/>
      <c r="D9" s="1"/>
      <c r="E9" s="316" t="s">
        <v>2</v>
      </c>
      <c r="F9" s="316"/>
      <c r="G9" s="31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6"/>
      <c r="S9" s="31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5"/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5" t="s">
        <v>4</v>
      </c>
      <c r="B11" s="185"/>
      <c r="C11" s="185"/>
      <c r="D11" s="1"/>
      <c r="E11" s="186">
        <v>3</v>
      </c>
      <c r="F11" s="1"/>
      <c r="G11" s="1"/>
      <c r="H11" s="1"/>
      <c r="I11" s="1"/>
      <c r="J11" s="1"/>
      <c r="K11" s="317" t="s">
        <v>64</v>
      </c>
      <c r="L11" s="317"/>
      <c r="M11" s="187"/>
      <c r="N11" s="1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5"/>
      <c r="B12" s="185"/>
      <c r="C12" s="185"/>
      <c r="D12" s="1"/>
      <c r="E12" s="5"/>
      <c r="F12" s="1"/>
      <c r="G12" s="1"/>
      <c r="H12" s="1"/>
      <c r="I12" s="1"/>
      <c r="J12" s="1"/>
      <c r="K12" s="187"/>
      <c r="L12" s="187"/>
      <c r="M12" s="187"/>
      <c r="N12" s="1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"/>
      <c r="X13" s="1"/>
      <c r="Y13" s="1"/>
    </row>
    <row r="14" spans="1:30" s="3" customFormat="1" ht="27" thickBot="1" x14ac:dyDescent="0.3">
      <c r="A14" s="18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62" t="s">
        <v>7</v>
      </c>
      <c r="B15" s="322" t="s">
        <v>8</v>
      </c>
      <c r="C15" s="323"/>
      <c r="D15" s="323"/>
      <c r="E15" s="323"/>
      <c r="F15" s="323"/>
      <c r="G15" s="323"/>
      <c r="H15" s="323"/>
      <c r="I15" s="323"/>
      <c r="J15" s="324"/>
      <c r="K15" s="325" t="s">
        <v>54</v>
      </c>
      <c r="L15" s="326"/>
      <c r="M15" s="326"/>
      <c r="N15" s="327"/>
      <c r="O15" s="330" t="s">
        <v>53</v>
      </c>
      <c r="P15" s="328"/>
      <c r="Q15" s="328"/>
      <c r="R15" s="328"/>
      <c r="S15" s="328"/>
      <c r="T15" s="328"/>
      <c r="U15" s="328"/>
      <c r="V15" s="328"/>
      <c r="W15" s="329"/>
      <c r="X15" s="12"/>
    </row>
    <row r="16" spans="1:30" ht="39.950000000000003" customHeight="1" x14ac:dyDescent="0.25">
      <c r="A16" s="163" t="s">
        <v>9</v>
      </c>
      <c r="B16" s="172"/>
      <c r="C16" s="174"/>
      <c r="D16" s="15"/>
      <c r="E16" s="19"/>
      <c r="F16" s="15"/>
      <c r="G16" s="15"/>
      <c r="H16" s="15"/>
      <c r="I16" s="15"/>
      <c r="J16" s="173"/>
      <c r="K16" s="14"/>
      <c r="L16" s="15"/>
      <c r="M16" s="19"/>
      <c r="N16" s="173"/>
      <c r="O16" s="174"/>
      <c r="P16" s="174"/>
      <c r="Q16" s="15"/>
      <c r="R16" s="15"/>
      <c r="S16" s="15"/>
      <c r="T16" s="15"/>
      <c r="U16" s="15"/>
      <c r="V16" s="15"/>
      <c r="W16" s="173"/>
      <c r="X16" s="16" t="s">
        <v>10</v>
      </c>
      <c r="Z16" s="18"/>
      <c r="AA16" s="18"/>
    </row>
    <row r="17" spans="1:30" ht="39.950000000000003" customHeight="1" x14ac:dyDescent="0.25">
      <c r="A17" s="164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65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66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65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66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65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66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65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66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67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68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9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70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71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08" t="s">
        <v>25</v>
      </c>
      <c r="C36" s="309"/>
      <c r="D36" s="309"/>
      <c r="E36" s="309"/>
      <c r="F36" s="309"/>
      <c r="G36" s="309"/>
      <c r="H36" s="310"/>
      <c r="I36" s="97"/>
      <c r="J36" s="52" t="s">
        <v>26</v>
      </c>
      <c r="K36" s="105"/>
      <c r="L36" s="309" t="s">
        <v>25</v>
      </c>
      <c r="M36" s="309"/>
      <c r="N36" s="309"/>
      <c r="O36" s="309"/>
      <c r="P36" s="31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11"/>
      <c r="K54" s="31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08" t="s">
        <v>8</v>
      </c>
      <c r="C55" s="309"/>
      <c r="D55" s="309"/>
      <c r="E55" s="309"/>
      <c r="F55" s="31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3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5" t="s">
        <v>0</v>
      </c>
      <c r="B3" s="315"/>
      <c r="C3" s="315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2"/>
      <c r="Z3" s="2"/>
      <c r="AA3" s="2"/>
      <c r="AB3" s="2"/>
      <c r="AC3" s="2"/>
      <c r="AD3" s="18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8" t="s">
        <v>1</v>
      </c>
      <c r="B9" s="188"/>
      <c r="C9" s="188"/>
      <c r="D9" s="1"/>
      <c r="E9" s="316" t="s">
        <v>2</v>
      </c>
      <c r="F9" s="316"/>
      <c r="G9" s="31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6"/>
      <c r="S9" s="31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8"/>
      <c r="B10" s="188"/>
      <c r="C10" s="1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8" t="s">
        <v>4</v>
      </c>
      <c r="B11" s="188"/>
      <c r="C11" s="188"/>
      <c r="D11" s="1"/>
      <c r="E11" s="189">
        <v>3</v>
      </c>
      <c r="F11" s="1"/>
      <c r="G11" s="1"/>
      <c r="H11" s="1"/>
      <c r="I11" s="1"/>
      <c r="J11" s="1"/>
      <c r="K11" s="317" t="s">
        <v>65</v>
      </c>
      <c r="L11" s="317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8"/>
      <c r="B12" s="188"/>
      <c r="C12" s="188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8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62" t="s">
        <v>7</v>
      </c>
      <c r="B15" s="322" t="s">
        <v>8</v>
      </c>
      <c r="C15" s="323"/>
      <c r="D15" s="323"/>
      <c r="E15" s="323"/>
      <c r="F15" s="323"/>
      <c r="G15" s="323"/>
      <c r="H15" s="323"/>
      <c r="I15" s="323"/>
      <c r="J15" s="324"/>
      <c r="K15" s="325" t="s">
        <v>54</v>
      </c>
      <c r="L15" s="326"/>
      <c r="M15" s="326"/>
      <c r="N15" s="327"/>
      <c r="O15" s="330" t="s">
        <v>53</v>
      </c>
      <c r="P15" s="328"/>
      <c r="Q15" s="328"/>
      <c r="R15" s="328"/>
      <c r="S15" s="328"/>
      <c r="T15" s="328"/>
      <c r="U15" s="328"/>
      <c r="V15" s="328"/>
      <c r="W15" s="329"/>
      <c r="X15" s="12"/>
    </row>
    <row r="16" spans="1:30" ht="39.950000000000003" customHeight="1" x14ac:dyDescent="0.25">
      <c r="A16" s="163" t="s">
        <v>9</v>
      </c>
      <c r="B16" s="172"/>
      <c r="C16" s="174"/>
      <c r="D16" s="15"/>
      <c r="E16" s="19"/>
      <c r="F16" s="15"/>
      <c r="G16" s="15"/>
      <c r="H16" s="15"/>
      <c r="I16" s="15"/>
      <c r="J16" s="173"/>
      <c r="K16" s="14"/>
      <c r="L16" s="15"/>
      <c r="M16" s="19"/>
      <c r="N16" s="173"/>
      <c r="O16" s="174"/>
      <c r="P16" s="174"/>
      <c r="Q16" s="15"/>
      <c r="R16" s="15"/>
      <c r="S16" s="15"/>
      <c r="T16" s="15"/>
      <c r="U16" s="15"/>
      <c r="V16" s="15"/>
      <c r="W16" s="173"/>
      <c r="X16" s="16" t="s">
        <v>10</v>
      </c>
      <c r="Z16" s="18"/>
      <c r="AA16" s="18"/>
    </row>
    <row r="17" spans="1:30" ht="39.950000000000003" customHeight="1" x14ac:dyDescent="0.25">
      <c r="A17" s="164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65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78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3">
        <v>23.872277777777771</v>
      </c>
      <c r="X18" s="24">
        <f t="shared" ref="X18:X25" si="0">SUM(B18:W18)</f>
        <v>884.46453703703719</v>
      </c>
      <c r="Z18" s="2"/>
      <c r="AA18" s="18"/>
    </row>
    <row r="19" spans="1:30" ht="39.950000000000003" customHeight="1" x14ac:dyDescent="0.25">
      <c r="A19" s="166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78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3">
        <v>23.872277777777771</v>
      </c>
      <c r="X19" s="24">
        <f t="shared" si="0"/>
        <v>884.46453703703719</v>
      </c>
      <c r="Z19" s="2"/>
      <c r="AA19" s="18"/>
    </row>
    <row r="20" spans="1:30" ht="39.75" customHeight="1" x14ac:dyDescent="0.25">
      <c r="A20" s="165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66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78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3">
        <v>26.263648148148153</v>
      </c>
      <c r="X21" s="24">
        <f t="shared" si="0"/>
        <v>944.39538271604954</v>
      </c>
      <c r="Z21" s="2"/>
      <c r="AA21" s="18"/>
    </row>
    <row r="22" spans="1:30" ht="39.950000000000003" customHeight="1" x14ac:dyDescent="0.25">
      <c r="A22" s="165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78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3">
        <v>26.263648148148153</v>
      </c>
      <c r="X22" s="24">
        <f t="shared" si="0"/>
        <v>582.33336419753073</v>
      </c>
      <c r="Z22" s="2"/>
      <c r="AA22" s="18"/>
    </row>
    <row r="23" spans="1:30" ht="39.950000000000003" customHeight="1" x14ac:dyDescent="0.25">
      <c r="A23" s="166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362.1</v>
      </c>
      <c r="Z23" s="2"/>
      <c r="AA23" s="18"/>
    </row>
    <row r="24" spans="1:30" ht="39.950000000000003" customHeight="1" x14ac:dyDescent="0.25">
      <c r="A24" s="165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78">
        <v>27.564944444444439</v>
      </c>
      <c r="P24" s="78">
        <v>39.527827160493821</v>
      </c>
      <c r="Q24" s="22">
        <v>68.299703703703699</v>
      </c>
      <c r="R24" s="22">
        <v>43.389179012345664</v>
      </c>
      <c r="S24" s="22">
        <v>43.389179012345664</v>
      </c>
      <c r="T24" s="22">
        <v>52.37964197530863</v>
      </c>
      <c r="U24" s="22">
        <v>43.573469135802469</v>
      </c>
      <c r="V24" s="22">
        <v>52.345771604938278</v>
      </c>
      <c r="W24" s="23">
        <v>26.263648148148153</v>
      </c>
      <c r="X24" s="24">
        <f t="shared" si="0"/>
        <v>944.43336419753098</v>
      </c>
      <c r="Z24" s="2"/>
    </row>
    <row r="25" spans="1:30" ht="41.45" customHeight="1" x14ac:dyDescent="0.25">
      <c r="A25" s="166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79">
        <f t="shared" si="3"/>
        <v>136.44749999999999</v>
      </c>
      <c r="P25" s="26">
        <f t="shared" si="3"/>
        <v>193.80199999999996</v>
      </c>
      <c r="Q25" s="26">
        <f t="shared" si="3"/>
        <v>334.90800000000002</v>
      </c>
      <c r="R25" s="26">
        <f>SUM(R18:R24)</f>
        <v>212.3415</v>
      </c>
      <c r="S25" s="26">
        <f t="shared" ref="S25:U25" si="4">SUM(S18:S24)</f>
        <v>212.3415</v>
      </c>
      <c r="T25" s="26">
        <f t="shared" si="4"/>
        <v>256.36099999999999</v>
      </c>
      <c r="U25" s="26">
        <f t="shared" si="4"/>
        <v>212.41499999999999</v>
      </c>
      <c r="V25" s="26">
        <f>SUM(V18:V24)</f>
        <v>253.4315</v>
      </c>
      <c r="W25" s="27">
        <f t="shared" ref="W25" si="5">SUM(W18:W24)</f>
        <v>126.5355</v>
      </c>
      <c r="X25" s="24">
        <f t="shared" si="0"/>
        <v>4602.1911851851846</v>
      </c>
    </row>
    <row r="26" spans="1:30" s="2" customFormat="1" ht="36.75" customHeight="1" x14ac:dyDescent="0.25">
      <c r="A26" s="167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80">
        <v>56.5</v>
      </c>
      <c r="P26" s="29">
        <v>54.5</v>
      </c>
      <c r="Q26" s="29">
        <v>54</v>
      </c>
      <c r="R26" s="29">
        <v>53.5</v>
      </c>
      <c r="S26" s="29">
        <v>53.5</v>
      </c>
      <c r="T26" s="29">
        <v>53</v>
      </c>
      <c r="U26" s="29">
        <v>52.5</v>
      </c>
      <c r="V26" s="29">
        <v>51.5</v>
      </c>
      <c r="W26" s="30">
        <v>51.5</v>
      </c>
      <c r="X26" s="31">
        <f>+((X25/X27)/7)*1000</f>
        <v>53.621717934742968</v>
      </c>
    </row>
    <row r="27" spans="1:30" s="2" customFormat="1" ht="33" customHeight="1" x14ac:dyDescent="0.25">
      <c r="A27" s="168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12261</v>
      </c>
      <c r="Y27" s="2">
        <f>((X25*1000)/X27)/7</f>
        <v>53.621717934742968</v>
      </c>
    </row>
    <row r="28" spans="1:30" s="2" customFormat="1" ht="33" customHeight="1" x14ac:dyDescent="0.25">
      <c r="A28" s="169" t="s">
        <v>21</v>
      </c>
      <c r="B28" s="36">
        <f>((B27*B26)*7/1000-B18-B19)/3</f>
        <v>26.100864197530868</v>
      </c>
      <c r="C28" s="37">
        <f t="shared" ref="C28:W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82">
        <f t="shared" si="6"/>
        <v>27.564944444444439</v>
      </c>
      <c r="P28" s="37">
        <f t="shared" si="6"/>
        <v>39.527827160493821</v>
      </c>
      <c r="Q28" s="37">
        <f t="shared" si="6"/>
        <v>68.299703703703699</v>
      </c>
      <c r="R28" s="37">
        <f t="shared" si="6"/>
        <v>43.389179012345664</v>
      </c>
      <c r="S28" s="37">
        <f t="shared" si="6"/>
        <v>43.389179012345664</v>
      </c>
      <c r="T28" s="37">
        <f t="shared" si="6"/>
        <v>52.37964197530863</v>
      </c>
      <c r="U28" s="37">
        <f t="shared" si="6"/>
        <v>43.573469135802469</v>
      </c>
      <c r="V28" s="37">
        <f t="shared" si="6"/>
        <v>52.345771604938278</v>
      </c>
      <c r="W28" s="38">
        <f t="shared" si="6"/>
        <v>26.263648148148153</v>
      </c>
      <c r="X28" s="39"/>
    </row>
    <row r="29" spans="1:30" ht="33.75" customHeight="1" x14ac:dyDescent="0.25">
      <c r="A29" s="170" t="s">
        <v>22</v>
      </c>
      <c r="B29" s="40">
        <f t="shared" ref="B29:D29" si="7">((B27*B26)*7)/1000</f>
        <v>112.42</v>
      </c>
      <c r="C29" s="41">
        <f t="shared" si="7"/>
        <v>169.34399999999999</v>
      </c>
      <c r="D29" s="41">
        <f t="shared" si="7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8">((G27*G26)*7)/1000</f>
        <v>257.61750000000001</v>
      </c>
      <c r="H29" s="41">
        <f t="shared" si="8"/>
        <v>255.78</v>
      </c>
      <c r="I29" s="41">
        <f t="shared" si="8"/>
        <v>198.01599999999999</v>
      </c>
      <c r="J29" s="85">
        <f t="shared" si="8"/>
        <v>0</v>
      </c>
      <c r="K29" s="40">
        <f t="shared" si="8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83">
        <f t="shared" ref="O29:W29" si="9">((O27*O26)*7)/1000</f>
        <v>136.44749999999999</v>
      </c>
      <c r="P29" s="41">
        <f t="shared" si="9"/>
        <v>193.80199999999999</v>
      </c>
      <c r="Q29" s="41">
        <f t="shared" si="9"/>
        <v>334.90800000000002</v>
      </c>
      <c r="R29" s="42">
        <f t="shared" si="9"/>
        <v>212.3415</v>
      </c>
      <c r="S29" s="42">
        <f t="shared" si="9"/>
        <v>212.3415</v>
      </c>
      <c r="T29" s="42">
        <f t="shared" si="9"/>
        <v>256.36099999999999</v>
      </c>
      <c r="U29" s="42">
        <f t="shared" si="9"/>
        <v>212.41499999999999</v>
      </c>
      <c r="V29" s="42">
        <f t="shared" si="9"/>
        <v>253.4315</v>
      </c>
      <c r="W29" s="43">
        <f t="shared" si="9"/>
        <v>126.5355</v>
      </c>
      <c r="X29" s="44"/>
    </row>
    <row r="30" spans="1:30" ht="33.75" customHeight="1" thickBot="1" x14ac:dyDescent="0.3">
      <c r="A30" s="171" t="s">
        <v>23</v>
      </c>
      <c r="B30" s="45">
        <f t="shared" ref="B30:D30" si="10">+(B25/B27)/7*1000</f>
        <v>47.109395762363796</v>
      </c>
      <c r="C30" s="46">
        <f t="shared" si="10"/>
        <v>56.513408604182416</v>
      </c>
      <c r="D30" s="46">
        <f t="shared" si="10"/>
        <v>42.212418914127191</v>
      </c>
      <c r="E30" s="46">
        <f>+(E25/E27)/7*1000</f>
        <v>48.1700933915699</v>
      </c>
      <c r="F30" s="46">
        <f t="shared" ref="F30:L30" si="11">+(F25/F27)/7*1000</f>
        <v>59.967516434183089</v>
      </c>
      <c r="G30" s="46">
        <f t="shared" si="11"/>
        <v>51.327181879250354</v>
      </c>
      <c r="H30" s="46">
        <f t="shared" si="11"/>
        <v>46.391231577773731</v>
      </c>
      <c r="I30" s="46">
        <f t="shared" si="11"/>
        <v>53.614158626413513</v>
      </c>
      <c r="J30" s="47" t="e">
        <f t="shared" si="11"/>
        <v>#DIV/0!</v>
      </c>
      <c r="K30" s="45">
        <f t="shared" si="11"/>
        <v>61.253725547303524</v>
      </c>
      <c r="L30" s="46">
        <f t="shared" si="11"/>
        <v>49.911736079094311</v>
      </c>
      <c r="M30" s="46">
        <f>+(M25/M27)/7*1000</f>
        <v>53.657150470100099</v>
      </c>
      <c r="N30" s="47">
        <f t="shared" ref="N30:W30" si="12">+(N25/N27)/7*1000</f>
        <v>63.398681554196934</v>
      </c>
      <c r="O30" s="84">
        <f t="shared" si="12"/>
        <v>56.499999999999993</v>
      </c>
      <c r="P30" s="46">
        <f t="shared" si="12"/>
        <v>54.499999999999993</v>
      </c>
      <c r="Q30" s="46">
        <f t="shared" si="12"/>
        <v>54</v>
      </c>
      <c r="R30" s="46">
        <f t="shared" si="12"/>
        <v>53.5</v>
      </c>
      <c r="S30" s="46">
        <f t="shared" si="12"/>
        <v>53.5</v>
      </c>
      <c r="T30" s="46">
        <f t="shared" si="12"/>
        <v>53</v>
      </c>
      <c r="U30" s="46">
        <f t="shared" si="12"/>
        <v>52.5</v>
      </c>
      <c r="V30" s="46">
        <f t="shared" si="12"/>
        <v>51.5</v>
      </c>
      <c r="W30" s="47">
        <f t="shared" si="12"/>
        <v>51.5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08" t="s">
        <v>25</v>
      </c>
      <c r="C36" s="309"/>
      <c r="D36" s="309"/>
      <c r="E36" s="309"/>
      <c r="F36" s="309"/>
      <c r="G36" s="309"/>
      <c r="H36" s="309"/>
      <c r="I36" s="310"/>
      <c r="J36" s="97"/>
      <c r="K36" s="52" t="s">
        <v>26</v>
      </c>
      <c r="L36" s="105"/>
      <c r="M36" s="309" t="s">
        <v>25</v>
      </c>
      <c r="N36" s="309"/>
      <c r="O36" s="309"/>
      <c r="P36" s="309"/>
      <c r="Q36" s="31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3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4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3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4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3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4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3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4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4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3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4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126.8715</v>
      </c>
      <c r="C46" s="26">
        <f t="shared" si="15"/>
        <v>234.25150000000002</v>
      </c>
      <c r="D46" s="26">
        <f t="shared" si="15"/>
        <v>236.6875</v>
      </c>
      <c r="E46" s="26">
        <f t="shared" si="15"/>
        <v>185.5455</v>
      </c>
      <c r="F46" s="26">
        <f t="shared" si="15"/>
        <v>206.24449999999999</v>
      </c>
      <c r="G46" s="26">
        <f t="shared" ref="G46" si="16">SUM(G39:G45)</f>
        <v>242.81950000000003</v>
      </c>
      <c r="H46" s="26">
        <f t="shared" si="15"/>
        <v>158.47649999999999</v>
      </c>
      <c r="I46" s="26">
        <f t="shared" si="15"/>
        <v>165.02849999999998</v>
      </c>
      <c r="J46" s="99">
        <f t="shared" si="13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4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7">((B48*B47)*7/1000-B39-B40)/3</f>
        <v>26.690499999999997</v>
      </c>
      <c r="C49" s="37">
        <f t="shared" si="17"/>
        <v>48.883833333333335</v>
      </c>
      <c r="D49" s="37">
        <f t="shared" si="17"/>
        <v>48.962499999999999</v>
      </c>
      <c r="E49" s="37">
        <f t="shared" si="17"/>
        <v>37.915166666666664</v>
      </c>
      <c r="F49" s="37">
        <f t="shared" si="17"/>
        <v>41.748166666666663</v>
      </c>
      <c r="G49" s="37">
        <f t="shared" ref="G49" si="18">((G48*G47)*7/1000-G39-G40)/3</f>
        <v>48.606500000000004</v>
      </c>
      <c r="H49" s="37">
        <f t="shared" si="17"/>
        <v>31.4255</v>
      </c>
      <c r="I49" s="37">
        <f t="shared" si="17"/>
        <v>32.74283333333333</v>
      </c>
      <c r="J49" s="102">
        <f>((J46*1000)/J48)/7</f>
        <v>61.064560439560445</v>
      </c>
      <c r="L49" s="93" t="s">
        <v>21</v>
      </c>
      <c r="M49" s="82">
        <f t="shared" ref="M49:Q49" si="19">((M48*M47)*7/1000-M39-M40)/3</f>
        <v>15.709166666666667</v>
      </c>
      <c r="N49" s="37">
        <f t="shared" si="19"/>
        <v>6.9741666666666662</v>
      </c>
      <c r="O49" s="37">
        <f t="shared" si="19"/>
        <v>8.9300000000000015</v>
      </c>
      <c r="P49" s="37">
        <f t="shared" si="19"/>
        <v>0</v>
      </c>
      <c r="Q49" s="37">
        <f t="shared" si="19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0">((B48*B47)*7)/1000</f>
        <v>126.8715</v>
      </c>
      <c r="C50" s="41">
        <f t="shared" si="20"/>
        <v>234.25149999999999</v>
      </c>
      <c r="D50" s="41">
        <f t="shared" si="20"/>
        <v>236.6875</v>
      </c>
      <c r="E50" s="41">
        <f t="shared" si="20"/>
        <v>185.5455</v>
      </c>
      <c r="F50" s="41">
        <f t="shared" si="20"/>
        <v>206.24449999999999</v>
      </c>
      <c r="G50" s="41">
        <f t="shared" ref="G50" si="21">((G48*G47)*7)/1000</f>
        <v>242.81950000000001</v>
      </c>
      <c r="H50" s="41">
        <f t="shared" si="20"/>
        <v>158.47649999999999</v>
      </c>
      <c r="I50" s="41">
        <f t="shared" si="20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64.5</v>
      </c>
      <c r="C51" s="46">
        <f t="shared" si="22"/>
        <v>63.500000000000014</v>
      </c>
      <c r="D51" s="46">
        <f t="shared" si="22"/>
        <v>62.5</v>
      </c>
      <c r="E51" s="46">
        <f t="shared" si="22"/>
        <v>61.5</v>
      </c>
      <c r="F51" s="46">
        <f t="shared" si="22"/>
        <v>60.5</v>
      </c>
      <c r="G51" s="46">
        <f t="shared" ref="G51" si="23">+(G46/G48)/7*1000</f>
        <v>59.500000000000007</v>
      </c>
      <c r="H51" s="46">
        <f t="shared" si="22"/>
        <v>58.5</v>
      </c>
      <c r="I51" s="46">
        <f t="shared" si="22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11"/>
      <c r="K54" s="31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08" t="s">
        <v>8</v>
      </c>
      <c r="C55" s="309"/>
      <c r="D55" s="309"/>
      <c r="E55" s="309"/>
      <c r="F55" s="31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4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4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4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4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4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4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4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4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5">((B67*B66)*7/1000-B58-B59)/3</f>
        <v>45.445000000000014</v>
      </c>
      <c r="C68" s="37">
        <f t="shared" si="25"/>
        <v>23.04066666666667</v>
      </c>
      <c r="D68" s="37">
        <f t="shared" si="25"/>
        <v>15.552666666666662</v>
      </c>
      <c r="E68" s="37">
        <f t="shared" si="25"/>
        <v>27.306666666666672</v>
      </c>
      <c r="F68" s="37">
        <f t="shared" si="25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M36:Q36"/>
    <mergeCell ref="J54:K54"/>
    <mergeCell ref="B55:F55"/>
    <mergeCell ref="B36:I36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2"/>
  <sheetViews>
    <sheetView showGridLines="0" tabSelected="1" view="pageBreakPreview" topLeftCell="A19" zoomScale="70" zoomScaleNormal="70" zoomScaleSheetLayoutView="70" workbookViewId="0">
      <selection activeCell="X12" sqref="X12:X16"/>
    </sheetView>
  </sheetViews>
  <sheetFormatPr baseColWidth="10" defaultColWidth="11.42578125" defaultRowHeight="17.25" x14ac:dyDescent="0.25"/>
  <cols>
    <col min="1" max="1" width="37" style="139" bestFit="1" customWidth="1"/>
    <col min="2" max="5" width="10.28515625" style="139" customWidth="1"/>
    <col min="6" max="6" width="10.42578125" style="139" customWidth="1"/>
    <col min="7" max="8" width="13.5703125" style="139" customWidth="1"/>
    <col min="9" max="9" width="16.42578125" style="139" bestFit="1" customWidth="1"/>
    <col min="10" max="19" width="10.140625" style="139" customWidth="1"/>
    <col min="20" max="20" width="10.7109375" style="139" bestFit="1" customWidth="1"/>
    <col min="21" max="21" width="10.85546875" style="139" customWidth="1"/>
    <col min="22" max="22" width="9.140625" style="139" bestFit="1" customWidth="1"/>
    <col min="23" max="16384" width="11.42578125" style="139"/>
  </cols>
  <sheetData>
    <row r="1" spans="1:25" ht="24.75" customHeight="1" x14ac:dyDescent="0.25">
      <c r="A1" s="346"/>
      <c r="B1" s="349" t="s">
        <v>29</v>
      </c>
      <c r="C1" s="349"/>
      <c r="D1" s="349"/>
      <c r="E1" s="349"/>
      <c r="F1" s="349"/>
      <c r="G1" s="349"/>
      <c r="H1" s="349"/>
      <c r="I1" s="349"/>
      <c r="J1" s="349"/>
      <c r="K1" s="349"/>
      <c r="L1" s="350"/>
      <c r="M1" s="351" t="s">
        <v>30</v>
      </c>
      <c r="N1" s="351"/>
      <c r="O1" s="351"/>
      <c r="P1" s="351"/>
      <c r="Q1" s="192"/>
      <c r="R1" s="192"/>
      <c r="S1" s="192"/>
      <c r="T1" s="192"/>
      <c r="U1" s="192"/>
      <c r="V1" s="192"/>
      <c r="W1" s="192"/>
      <c r="X1" s="193"/>
      <c r="Y1" s="138"/>
    </row>
    <row r="2" spans="1:25" ht="24.75" customHeight="1" x14ac:dyDescent="0.25">
      <c r="A2" s="347"/>
      <c r="B2" s="352" t="s">
        <v>31</v>
      </c>
      <c r="C2" s="352"/>
      <c r="D2" s="352"/>
      <c r="E2" s="352"/>
      <c r="F2" s="352"/>
      <c r="G2" s="352"/>
      <c r="H2" s="352"/>
      <c r="I2" s="352"/>
      <c r="J2" s="352"/>
      <c r="K2" s="352"/>
      <c r="L2" s="353"/>
      <c r="M2" s="355" t="s">
        <v>32</v>
      </c>
      <c r="N2" s="355"/>
      <c r="O2" s="355"/>
      <c r="P2" s="355"/>
      <c r="Q2" s="194"/>
      <c r="R2" s="194"/>
      <c r="S2" s="194"/>
      <c r="T2" s="194"/>
      <c r="U2" s="194"/>
      <c r="V2" s="194"/>
      <c r="W2" s="194"/>
      <c r="X2" s="195"/>
      <c r="Y2" s="140"/>
    </row>
    <row r="3" spans="1:25" ht="24.75" customHeight="1" x14ac:dyDescent="0.25">
      <c r="A3" s="348"/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54"/>
      <c r="M3" s="355" t="s">
        <v>33</v>
      </c>
      <c r="N3" s="355"/>
      <c r="O3" s="355"/>
      <c r="P3" s="355"/>
      <c r="Q3" s="196"/>
      <c r="R3" s="196"/>
      <c r="S3" s="196"/>
      <c r="T3" s="196"/>
      <c r="U3" s="196"/>
      <c r="V3" s="196"/>
      <c r="W3" s="196"/>
      <c r="X3" s="197"/>
      <c r="Y3" s="141"/>
    </row>
    <row r="4" spans="1:25" ht="24.75" customHeight="1" x14ac:dyDescent="0.25">
      <c r="A4" s="198"/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4"/>
      <c r="R4" s="194"/>
      <c r="S4" s="194"/>
      <c r="T4" s="194"/>
      <c r="U4" s="194"/>
      <c r="V4" s="194"/>
      <c r="W4" s="194"/>
      <c r="X4" s="195"/>
      <c r="Y4" s="140"/>
    </row>
    <row r="5" spans="1:25" s="143" customFormat="1" ht="24.75" customHeight="1" x14ac:dyDescent="0.25">
      <c r="A5" s="200" t="s">
        <v>34</v>
      </c>
      <c r="B5" s="331">
        <v>3</v>
      </c>
      <c r="C5" s="331"/>
      <c r="D5" s="201"/>
      <c r="E5" s="201"/>
      <c r="F5" s="201" t="s">
        <v>35</v>
      </c>
      <c r="G5" s="332" t="s">
        <v>52</v>
      </c>
      <c r="H5" s="332"/>
      <c r="I5" s="202"/>
      <c r="J5" s="201" t="s">
        <v>36</v>
      </c>
      <c r="K5" s="331">
        <v>12</v>
      </c>
      <c r="L5" s="331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4"/>
      <c r="Y5" s="142"/>
    </row>
    <row r="6" spans="1:25" s="143" customFormat="1" ht="24.75" customHeight="1" x14ac:dyDescent="0.25">
      <c r="A6" s="200"/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3"/>
      <c r="R6" s="203"/>
      <c r="S6" s="203"/>
      <c r="T6" s="203"/>
      <c r="U6" s="203"/>
      <c r="V6" s="203"/>
      <c r="W6" s="203"/>
      <c r="X6" s="204"/>
      <c r="Y6" s="142"/>
    </row>
    <row r="7" spans="1:25" s="143" customFormat="1" ht="24.75" customHeight="1" x14ac:dyDescent="0.25">
      <c r="A7" s="200" t="s">
        <v>37</v>
      </c>
      <c r="B7" s="333" t="s">
        <v>2</v>
      </c>
      <c r="C7" s="333"/>
      <c r="D7" s="205"/>
      <c r="E7" s="205"/>
      <c r="F7" s="201" t="s">
        <v>38</v>
      </c>
      <c r="G7" s="332" t="s">
        <v>66</v>
      </c>
      <c r="H7" s="332"/>
      <c r="I7" s="206"/>
      <c r="J7" s="201" t="s">
        <v>39</v>
      </c>
      <c r="K7" s="203"/>
      <c r="L7" s="331" t="s">
        <v>59</v>
      </c>
      <c r="M7" s="331"/>
      <c r="N7" s="331"/>
      <c r="O7" s="207"/>
      <c r="P7" s="207"/>
      <c r="Q7" s="203"/>
      <c r="R7" s="203"/>
      <c r="S7" s="203"/>
      <c r="T7" s="203"/>
      <c r="U7" s="203"/>
      <c r="V7" s="203"/>
      <c r="W7" s="203"/>
      <c r="X7" s="204"/>
      <c r="Y7" s="142"/>
    </row>
    <row r="8" spans="1:25" s="143" customFormat="1" ht="24.75" customHeight="1" thickBot="1" x14ac:dyDescent="0.3">
      <c r="A8" s="200"/>
      <c r="B8" s="201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3"/>
      <c r="R8" s="203"/>
      <c r="S8" s="203"/>
      <c r="T8" s="203"/>
      <c r="U8" s="203"/>
      <c r="V8" s="203"/>
      <c r="W8" s="203"/>
      <c r="X8" s="204"/>
      <c r="Y8" s="142"/>
    </row>
    <row r="9" spans="1:25" s="143" customFormat="1" ht="24.75" customHeight="1" thickBot="1" x14ac:dyDescent="0.3">
      <c r="A9" s="208" t="s">
        <v>40</v>
      </c>
      <c r="B9" s="334" t="s">
        <v>8</v>
      </c>
      <c r="C9" s="334"/>
      <c r="D9" s="334"/>
      <c r="E9" s="334"/>
      <c r="F9" s="334"/>
      <c r="G9" s="334"/>
      <c r="H9" s="334"/>
      <c r="I9" s="334"/>
      <c r="J9" s="335"/>
      <c r="K9" s="336" t="s">
        <v>54</v>
      </c>
      <c r="L9" s="334"/>
      <c r="M9" s="334"/>
      <c r="N9" s="335"/>
      <c r="O9" s="336" t="s">
        <v>53</v>
      </c>
      <c r="P9" s="334"/>
      <c r="Q9" s="334"/>
      <c r="R9" s="334"/>
      <c r="S9" s="334"/>
      <c r="T9" s="334"/>
      <c r="U9" s="334"/>
      <c r="V9" s="334"/>
      <c r="W9" s="335"/>
      <c r="X9" s="209"/>
      <c r="Y9" s="144"/>
    </row>
    <row r="10" spans="1:25" ht="24.75" customHeight="1" x14ac:dyDescent="0.25">
      <c r="A10" s="210" t="s">
        <v>41</v>
      </c>
      <c r="B10" s="211">
        <v>1</v>
      </c>
      <c r="C10" s="211">
        <v>2</v>
      </c>
      <c r="D10" s="211">
        <v>3</v>
      </c>
      <c r="E10" s="211">
        <v>4</v>
      </c>
      <c r="F10" s="211">
        <v>5</v>
      </c>
      <c r="G10" s="211">
        <v>6</v>
      </c>
      <c r="H10" s="211">
        <v>7</v>
      </c>
      <c r="I10" s="211">
        <v>8</v>
      </c>
      <c r="J10" s="212">
        <v>9</v>
      </c>
      <c r="K10" s="213">
        <v>1</v>
      </c>
      <c r="L10" s="214">
        <v>2</v>
      </c>
      <c r="M10" s="214">
        <v>3</v>
      </c>
      <c r="N10" s="215">
        <v>4</v>
      </c>
      <c r="O10" s="216">
        <v>1</v>
      </c>
      <c r="P10" s="216"/>
      <c r="Q10" s="214">
        <v>2</v>
      </c>
      <c r="R10" s="214">
        <v>3</v>
      </c>
      <c r="S10" s="214">
        <v>4</v>
      </c>
      <c r="T10" s="214">
        <v>5</v>
      </c>
      <c r="U10" s="214">
        <v>6</v>
      </c>
      <c r="V10" s="214">
        <v>7</v>
      </c>
      <c r="W10" s="215">
        <v>8</v>
      </c>
      <c r="X10" s="217" t="s">
        <v>10</v>
      </c>
      <c r="Y10" s="140"/>
    </row>
    <row r="11" spans="1:25" ht="24.75" customHeight="1" x14ac:dyDescent="0.25">
      <c r="A11" s="218" t="s">
        <v>42</v>
      </c>
      <c r="B11" s="219">
        <v>1</v>
      </c>
      <c r="C11" s="220">
        <v>2</v>
      </c>
      <c r="D11" s="221">
        <v>2</v>
      </c>
      <c r="E11" s="222">
        <v>3</v>
      </c>
      <c r="F11" s="223">
        <v>4</v>
      </c>
      <c r="G11" s="224">
        <v>5</v>
      </c>
      <c r="H11" s="225">
        <v>6</v>
      </c>
      <c r="I11" s="226">
        <v>7</v>
      </c>
      <c r="J11" s="227">
        <v>8</v>
      </c>
      <c r="K11" s="228">
        <v>1</v>
      </c>
      <c r="L11" s="220">
        <v>2</v>
      </c>
      <c r="M11" s="222">
        <v>3</v>
      </c>
      <c r="N11" s="223">
        <v>4</v>
      </c>
      <c r="O11" s="228">
        <v>1</v>
      </c>
      <c r="P11" s="219"/>
      <c r="Q11" s="221">
        <v>2</v>
      </c>
      <c r="R11" s="222">
        <v>3</v>
      </c>
      <c r="S11" s="223">
        <v>4</v>
      </c>
      <c r="T11" s="224">
        <v>5</v>
      </c>
      <c r="U11" s="225">
        <v>6</v>
      </c>
      <c r="V11" s="226">
        <v>7</v>
      </c>
      <c r="W11" s="227">
        <v>8</v>
      </c>
      <c r="X11" s="229"/>
      <c r="Y11" s="140"/>
    </row>
    <row r="12" spans="1:25" ht="24.75" customHeight="1" x14ac:dyDescent="0.25">
      <c r="A12" s="218" t="s">
        <v>43</v>
      </c>
      <c r="B12" s="230">
        <v>17.058703703703703</v>
      </c>
      <c r="C12" s="230">
        <v>35.63703703703704</v>
      </c>
      <c r="D12" s="230">
        <v>35.666666666666657</v>
      </c>
      <c r="E12" s="230">
        <v>45.007777777777768</v>
      </c>
      <c r="F12" s="230">
        <v>48.013703703703698</v>
      </c>
      <c r="G12" s="230">
        <v>46.573111111111125</v>
      </c>
      <c r="H12" s="230">
        <v>38.539185185185183</v>
      </c>
      <c r="I12" s="230">
        <v>38.852037037037029</v>
      </c>
      <c r="J12" s="231">
        <v>30.953000000000003</v>
      </c>
      <c r="K12" s="232">
        <v>20.636592592592592</v>
      </c>
      <c r="L12" s="233">
        <v>39.901648148148148</v>
      </c>
      <c r="M12" s="233">
        <v>56.725222222222214</v>
      </c>
      <c r="N12" s="234">
        <v>56.708148148148155</v>
      </c>
      <c r="O12" s="235">
        <v>26.876333333333331</v>
      </c>
      <c r="P12" s="235">
        <v>37.609259259259261</v>
      </c>
      <c r="Q12" s="233">
        <v>65.004444444444445</v>
      </c>
      <c r="R12" s="233">
        <v>41.086981481481494</v>
      </c>
      <c r="S12" s="233">
        <v>41.086981481481494</v>
      </c>
      <c r="T12" s="233">
        <v>49.611037037037043</v>
      </c>
      <c r="U12" s="233">
        <v>40.8472962962963</v>
      </c>
      <c r="V12" s="233">
        <v>48.197092592592583</v>
      </c>
      <c r="W12" s="234">
        <v>23.872277777777771</v>
      </c>
      <c r="X12" s="231">
        <f t="shared" ref="X12:X18" si="0">SUM(B12:W12)</f>
        <v>884.46453703703719</v>
      </c>
      <c r="Y12" s="140"/>
    </row>
    <row r="13" spans="1:25" ht="24.75" customHeight="1" x14ac:dyDescent="0.25">
      <c r="A13" s="218" t="s">
        <v>44</v>
      </c>
      <c r="B13" s="230">
        <v>17.058703703703703</v>
      </c>
      <c r="C13" s="230">
        <v>35.63703703703704</v>
      </c>
      <c r="D13" s="230">
        <v>35.666666666666657</v>
      </c>
      <c r="E13" s="230">
        <v>45.007777777777768</v>
      </c>
      <c r="F13" s="230">
        <v>48.013703703703698</v>
      </c>
      <c r="G13" s="230">
        <v>46.573111111111125</v>
      </c>
      <c r="H13" s="230">
        <v>38.539185185185183</v>
      </c>
      <c r="I13" s="230">
        <v>38.852037037037029</v>
      </c>
      <c r="J13" s="231">
        <v>30.953000000000003</v>
      </c>
      <c r="K13" s="232">
        <v>20.636592592592592</v>
      </c>
      <c r="L13" s="233">
        <v>39.901648148148148</v>
      </c>
      <c r="M13" s="233">
        <v>56.725222222222214</v>
      </c>
      <c r="N13" s="234">
        <v>56.708148148148155</v>
      </c>
      <c r="O13" s="235">
        <v>26.876333333333331</v>
      </c>
      <c r="P13" s="235">
        <v>37.609259259259261</v>
      </c>
      <c r="Q13" s="233">
        <v>65.004444444444445</v>
      </c>
      <c r="R13" s="233">
        <v>41.086981481481494</v>
      </c>
      <c r="S13" s="233">
        <v>41.086981481481494</v>
      </c>
      <c r="T13" s="233">
        <v>49.611037037037043</v>
      </c>
      <c r="U13" s="233">
        <v>40.8472962962963</v>
      </c>
      <c r="V13" s="233">
        <v>48.197092592592583</v>
      </c>
      <c r="W13" s="234">
        <v>23.872277777777771</v>
      </c>
      <c r="X13" s="231">
        <f t="shared" si="0"/>
        <v>884.46453703703719</v>
      </c>
      <c r="Y13" s="140"/>
    </row>
    <row r="14" spans="1:25" ht="24.75" customHeight="1" x14ac:dyDescent="0.25">
      <c r="A14" s="218" t="s">
        <v>45</v>
      </c>
      <c r="B14" s="230"/>
      <c r="C14" s="230"/>
      <c r="D14" s="230"/>
      <c r="E14" s="230"/>
      <c r="F14" s="230"/>
      <c r="G14" s="230"/>
      <c r="H14" s="230"/>
      <c r="I14" s="230"/>
      <c r="J14" s="231"/>
      <c r="K14" s="232"/>
      <c r="L14" s="233"/>
      <c r="M14" s="233"/>
      <c r="N14" s="234"/>
      <c r="O14" s="235"/>
      <c r="P14" s="235"/>
      <c r="Q14" s="233"/>
      <c r="R14" s="233"/>
      <c r="S14" s="233"/>
      <c r="T14" s="233"/>
      <c r="U14" s="233"/>
      <c r="V14" s="233"/>
      <c r="W14" s="234"/>
      <c r="X14" s="231">
        <f t="shared" si="0"/>
        <v>0</v>
      </c>
      <c r="Y14" s="140"/>
    </row>
    <row r="15" spans="1:25" ht="24.75" customHeight="1" x14ac:dyDescent="0.25">
      <c r="A15" s="218" t="s">
        <v>46</v>
      </c>
      <c r="B15" s="230">
        <v>17.374197530864198</v>
      </c>
      <c r="C15" s="230">
        <v>37.351975308641983</v>
      </c>
      <c r="D15" s="230">
        <v>37.332222222222235</v>
      </c>
      <c r="E15" s="230">
        <v>47.391481481481492</v>
      </c>
      <c r="F15" s="230">
        <v>50.84753086419753</v>
      </c>
      <c r="G15" s="230">
        <v>51.516259259259243</v>
      </c>
      <c r="H15" s="230">
        <v>42.539709876543213</v>
      </c>
      <c r="I15" s="230">
        <v>43.258641975308642</v>
      </c>
      <c r="J15" s="231">
        <v>34.449999999999996</v>
      </c>
      <c r="K15" s="232">
        <v>17.399999999999999</v>
      </c>
      <c r="L15" s="233">
        <v>57.6</v>
      </c>
      <c r="M15" s="233">
        <v>66.599999999999994</v>
      </c>
      <c r="N15" s="234">
        <v>44</v>
      </c>
      <c r="O15" s="235">
        <v>27.564944444444439</v>
      </c>
      <c r="P15" s="235">
        <v>39.527827160493821</v>
      </c>
      <c r="Q15" s="233">
        <v>68.299703703703699</v>
      </c>
      <c r="R15" s="233">
        <v>43.389179012345664</v>
      </c>
      <c r="S15" s="233">
        <v>43.389179012345664</v>
      </c>
      <c r="T15" s="233">
        <v>52.37964197530863</v>
      </c>
      <c r="U15" s="233">
        <v>43.573469135802469</v>
      </c>
      <c r="V15" s="233">
        <v>52.345771604938278</v>
      </c>
      <c r="W15" s="234">
        <v>26.263648148148153</v>
      </c>
      <c r="X15" s="231">
        <f t="shared" si="0"/>
        <v>944.39538271604954</v>
      </c>
      <c r="Y15" s="140"/>
    </row>
    <row r="16" spans="1:25" ht="24.75" customHeight="1" x14ac:dyDescent="0.25">
      <c r="A16" s="218" t="s">
        <v>47</v>
      </c>
      <c r="B16" s="230"/>
      <c r="C16" s="230"/>
      <c r="D16" s="230"/>
      <c r="E16" s="230"/>
      <c r="F16" s="230"/>
      <c r="G16" s="230"/>
      <c r="H16" s="230"/>
      <c r="I16" s="230"/>
      <c r="J16" s="231"/>
      <c r="K16" s="232">
        <v>17.399999999999999</v>
      </c>
      <c r="L16" s="233">
        <v>57.6</v>
      </c>
      <c r="M16" s="233">
        <v>66.599999999999994</v>
      </c>
      <c r="N16" s="234">
        <v>44</v>
      </c>
      <c r="O16" s="235">
        <v>27.564944444444439</v>
      </c>
      <c r="P16" s="235">
        <v>39.527827160493821</v>
      </c>
      <c r="Q16" s="233">
        <v>68.299703703703699</v>
      </c>
      <c r="R16" s="233">
        <v>43.389179012345664</v>
      </c>
      <c r="S16" s="233">
        <v>43.389179012345664</v>
      </c>
      <c r="T16" s="233">
        <v>52.37964197530863</v>
      </c>
      <c r="U16" s="233">
        <v>43.573469135802469</v>
      </c>
      <c r="V16" s="233">
        <v>52.345771604938278</v>
      </c>
      <c r="W16" s="234">
        <v>26.263648148148153</v>
      </c>
      <c r="X16" s="231">
        <f t="shared" si="0"/>
        <v>582.33336419753073</v>
      </c>
      <c r="Y16" s="140"/>
    </row>
    <row r="17" spans="1:48" ht="24.75" customHeight="1" x14ac:dyDescent="0.25">
      <c r="A17" s="218" t="s">
        <v>48</v>
      </c>
      <c r="B17" s="230">
        <v>22.4</v>
      </c>
      <c r="C17" s="230">
        <v>34.299999999999997</v>
      </c>
      <c r="D17" s="230">
        <v>58.1</v>
      </c>
      <c r="E17" s="230">
        <v>56.9</v>
      </c>
      <c r="F17" s="230">
        <v>42</v>
      </c>
      <c r="G17" s="230">
        <v>53.6</v>
      </c>
      <c r="H17" s="230">
        <v>53.2</v>
      </c>
      <c r="I17" s="230">
        <v>41.6</v>
      </c>
      <c r="J17" s="231"/>
      <c r="K17" s="232"/>
      <c r="L17" s="233"/>
      <c r="M17" s="233"/>
      <c r="N17" s="234"/>
      <c r="O17" s="235"/>
      <c r="P17" s="235"/>
      <c r="Q17" s="233"/>
      <c r="R17" s="233"/>
      <c r="S17" s="233"/>
      <c r="T17" s="233"/>
      <c r="U17" s="233"/>
      <c r="V17" s="233"/>
      <c r="W17" s="234"/>
      <c r="X17" s="231">
        <f t="shared" si="0"/>
        <v>362.1</v>
      </c>
      <c r="Y17" s="140"/>
    </row>
    <row r="18" spans="1:48" ht="24.75" customHeight="1" thickBot="1" x14ac:dyDescent="0.3">
      <c r="A18" s="236" t="s">
        <v>49</v>
      </c>
      <c r="B18" s="237">
        <v>22.4</v>
      </c>
      <c r="C18" s="237">
        <v>34.299999999999997</v>
      </c>
      <c r="D18" s="237">
        <v>58.1</v>
      </c>
      <c r="E18" s="237">
        <v>56.9</v>
      </c>
      <c r="F18" s="237">
        <v>42</v>
      </c>
      <c r="G18" s="237">
        <v>53.6</v>
      </c>
      <c r="H18" s="237">
        <v>53.2</v>
      </c>
      <c r="I18" s="237">
        <v>41.6</v>
      </c>
      <c r="J18" s="238"/>
      <c r="K18" s="239">
        <v>17.399999999999999</v>
      </c>
      <c r="L18" s="240">
        <v>57.6</v>
      </c>
      <c r="M18" s="240">
        <v>66.599999999999994</v>
      </c>
      <c r="N18" s="241">
        <v>44</v>
      </c>
      <c r="O18" s="242">
        <v>27.564944444444439</v>
      </c>
      <c r="P18" s="242">
        <v>39.527827160493821</v>
      </c>
      <c r="Q18" s="240">
        <v>68.299703703703699</v>
      </c>
      <c r="R18" s="240">
        <v>43.389179012345664</v>
      </c>
      <c r="S18" s="240">
        <v>43.389179012345664</v>
      </c>
      <c r="T18" s="240">
        <v>52.37964197530863</v>
      </c>
      <c r="U18" s="240">
        <v>43.573469135802469</v>
      </c>
      <c r="V18" s="240">
        <v>52.345771604938278</v>
      </c>
      <c r="W18" s="241">
        <v>26.263648148148153</v>
      </c>
      <c r="X18" s="238">
        <f t="shared" si="0"/>
        <v>944.43336419753098</v>
      </c>
      <c r="Y18" s="140"/>
    </row>
    <row r="19" spans="1:48" ht="24.75" customHeight="1" thickBot="1" x14ac:dyDescent="0.3">
      <c r="A19" s="243" t="s">
        <v>10</v>
      </c>
      <c r="B19" s="244">
        <f>SUM(B12:B18)</f>
        <v>96.291604938271604</v>
      </c>
      <c r="C19" s="244">
        <f t="shared" ref="C19:W19" si="1">SUM(C12:C18)</f>
        <v>177.22604938271604</v>
      </c>
      <c r="D19" s="244">
        <f t="shared" si="1"/>
        <v>224.86555555555555</v>
      </c>
      <c r="E19" s="244">
        <f t="shared" si="1"/>
        <v>251.20703703703703</v>
      </c>
      <c r="F19" s="244">
        <f t="shared" si="1"/>
        <v>230.87493827160492</v>
      </c>
      <c r="G19" s="244">
        <f t="shared" si="1"/>
        <v>251.8624814814815</v>
      </c>
      <c r="H19" s="244">
        <f t="shared" si="1"/>
        <v>226.0180802469136</v>
      </c>
      <c r="I19" s="244">
        <f t="shared" si="1"/>
        <v>204.16271604938268</v>
      </c>
      <c r="J19" s="245">
        <f t="shared" si="1"/>
        <v>96.355999999999995</v>
      </c>
      <c r="K19" s="246">
        <f t="shared" si="1"/>
        <v>93.473185185185173</v>
      </c>
      <c r="L19" s="247">
        <f t="shared" si="1"/>
        <v>252.60329629629629</v>
      </c>
      <c r="M19" s="247">
        <f t="shared" si="1"/>
        <v>313.25044444444438</v>
      </c>
      <c r="N19" s="248">
        <f t="shared" si="1"/>
        <v>245.41629629629631</v>
      </c>
      <c r="O19" s="247">
        <f t="shared" si="1"/>
        <v>136.44749999999999</v>
      </c>
      <c r="P19" s="247">
        <f t="shared" si="1"/>
        <v>193.80199999999996</v>
      </c>
      <c r="Q19" s="247">
        <f t="shared" si="1"/>
        <v>334.90800000000002</v>
      </c>
      <c r="R19" s="247">
        <f t="shared" si="1"/>
        <v>212.3415</v>
      </c>
      <c r="S19" s="247">
        <f t="shared" si="1"/>
        <v>212.3415</v>
      </c>
      <c r="T19" s="247">
        <f t="shared" si="1"/>
        <v>256.36099999999999</v>
      </c>
      <c r="U19" s="247">
        <f t="shared" si="1"/>
        <v>212.41499999999999</v>
      </c>
      <c r="V19" s="247">
        <f t="shared" si="1"/>
        <v>253.4315</v>
      </c>
      <c r="W19" s="248">
        <f t="shared" si="1"/>
        <v>126.5355</v>
      </c>
      <c r="X19" s="245">
        <f>SUM(X12:X18)</f>
        <v>4602.1911851851855</v>
      </c>
      <c r="Y19" s="140"/>
    </row>
    <row r="20" spans="1:48" s="158" customFormat="1" ht="24.75" customHeight="1" x14ac:dyDescent="0.25">
      <c r="A20" s="249"/>
      <c r="B20" s="250">
        <v>292</v>
      </c>
      <c r="C20" s="250">
        <v>448</v>
      </c>
      <c r="D20" s="250">
        <v>761</v>
      </c>
      <c r="E20" s="250">
        <v>745</v>
      </c>
      <c r="F20" s="250">
        <v>550</v>
      </c>
      <c r="G20" s="250">
        <v>701</v>
      </c>
      <c r="H20" s="250">
        <v>696</v>
      </c>
      <c r="I20" s="250">
        <v>544</v>
      </c>
      <c r="J20" s="250"/>
      <c r="K20" s="250">
        <v>218</v>
      </c>
      <c r="L20" s="250">
        <v>723</v>
      </c>
      <c r="M20" s="250">
        <v>834</v>
      </c>
      <c r="N20" s="250">
        <v>553</v>
      </c>
      <c r="O20" s="250">
        <v>345</v>
      </c>
      <c r="P20" s="250">
        <v>508</v>
      </c>
      <c r="Q20" s="250">
        <v>886</v>
      </c>
      <c r="R20" s="250">
        <v>567</v>
      </c>
      <c r="S20" s="250">
        <v>567</v>
      </c>
      <c r="T20" s="250">
        <v>691</v>
      </c>
      <c r="U20" s="251">
        <v>578</v>
      </c>
      <c r="V20" s="251">
        <v>703</v>
      </c>
      <c r="W20" s="251">
        <v>351</v>
      </c>
      <c r="X20" s="252"/>
    </row>
    <row r="21" spans="1:48" ht="24.75" customHeight="1" thickBot="1" x14ac:dyDescent="0.3">
      <c r="A21" s="253"/>
      <c r="B21" s="254"/>
      <c r="C21" s="254"/>
      <c r="D21" s="254"/>
      <c r="E21" s="254"/>
      <c r="F21" s="254"/>
      <c r="G21" s="254"/>
      <c r="H21" s="254"/>
      <c r="I21" s="254"/>
      <c r="J21" s="254"/>
      <c r="K21" s="254"/>
      <c r="L21" s="254"/>
      <c r="M21" s="254"/>
      <c r="N21" s="254"/>
      <c r="O21" s="254"/>
      <c r="P21" s="254"/>
      <c r="Q21" s="194"/>
      <c r="R21" s="254"/>
      <c r="S21" s="250"/>
      <c r="T21" s="250"/>
      <c r="U21" s="251"/>
      <c r="V21" s="251"/>
      <c r="W21" s="251"/>
      <c r="X21" s="195"/>
    </row>
    <row r="22" spans="1:48" ht="24.75" customHeight="1" thickBot="1" x14ac:dyDescent="0.3">
      <c r="A22" s="208"/>
      <c r="B22" s="334"/>
      <c r="C22" s="334"/>
      <c r="D22" s="334"/>
      <c r="E22" s="334"/>
      <c r="F22" s="334"/>
      <c r="G22" s="334"/>
      <c r="H22" s="334"/>
      <c r="I22" s="334"/>
      <c r="J22" s="255"/>
      <c r="K22" s="256"/>
      <c r="L22" s="257"/>
      <c r="M22" s="337"/>
      <c r="N22" s="338"/>
      <c r="O22" s="338"/>
      <c r="P22" s="338"/>
      <c r="Q22" s="338"/>
      <c r="R22" s="338"/>
      <c r="S22" s="338"/>
      <c r="T22" s="338"/>
      <c r="U22" s="338"/>
      <c r="V22" s="338"/>
      <c r="W22" s="338"/>
      <c r="X22" s="339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</row>
    <row r="23" spans="1:48" ht="24.75" customHeight="1" x14ac:dyDescent="0.25">
      <c r="A23" s="210" t="s">
        <v>41</v>
      </c>
      <c r="B23" s="211">
        <v>1</v>
      </c>
      <c r="C23" s="260">
        <v>2</v>
      </c>
      <c r="D23" s="260">
        <v>3</v>
      </c>
      <c r="E23" s="260">
        <v>4</v>
      </c>
      <c r="F23" s="260">
        <v>5</v>
      </c>
      <c r="G23" s="261"/>
      <c r="H23" s="261">
        <v>6</v>
      </c>
      <c r="I23" s="262">
        <v>7</v>
      </c>
      <c r="J23" s="263" t="s">
        <v>10</v>
      </c>
      <c r="K23" s="264"/>
      <c r="L23" s="257"/>
      <c r="M23" s="340"/>
      <c r="N23" s="341"/>
      <c r="O23" s="341"/>
      <c r="P23" s="341"/>
      <c r="Q23" s="341"/>
      <c r="R23" s="341"/>
      <c r="S23" s="341"/>
      <c r="T23" s="341"/>
      <c r="U23" s="341"/>
      <c r="V23" s="341"/>
      <c r="W23" s="341"/>
      <c r="X23" s="342"/>
    </row>
    <row r="24" spans="1:48" ht="24.75" customHeight="1" x14ac:dyDescent="0.25">
      <c r="A24" s="218" t="s">
        <v>42</v>
      </c>
      <c r="B24" s="219">
        <v>1</v>
      </c>
      <c r="C24" s="221">
        <v>2</v>
      </c>
      <c r="D24" s="222">
        <v>3</v>
      </c>
      <c r="E24" s="224">
        <v>4</v>
      </c>
      <c r="F24" s="265">
        <v>5</v>
      </c>
      <c r="G24" s="266">
        <v>6</v>
      </c>
      <c r="H24" s="226">
        <v>7</v>
      </c>
      <c r="I24" s="227">
        <v>8</v>
      </c>
      <c r="J24" s="229"/>
      <c r="K24" s="201"/>
      <c r="L24" s="257"/>
      <c r="M24" s="340"/>
      <c r="N24" s="341"/>
      <c r="O24" s="341"/>
      <c r="P24" s="341"/>
      <c r="Q24" s="341"/>
      <c r="R24" s="341"/>
      <c r="S24" s="341"/>
      <c r="T24" s="341"/>
      <c r="U24" s="341"/>
      <c r="V24" s="341"/>
      <c r="W24" s="341"/>
      <c r="X24" s="342"/>
    </row>
    <row r="25" spans="1:48" ht="24.75" customHeight="1" x14ac:dyDescent="0.25">
      <c r="A25" s="218" t="s">
        <v>43</v>
      </c>
      <c r="B25" s="230">
        <v>23.4</v>
      </c>
      <c r="C25" s="267">
        <v>43.8</v>
      </c>
      <c r="D25" s="267">
        <v>44.9</v>
      </c>
      <c r="E25" s="267">
        <v>35.9</v>
      </c>
      <c r="F25" s="267">
        <v>40.5</v>
      </c>
      <c r="G25" s="268">
        <v>48.5</v>
      </c>
      <c r="H25" s="268">
        <v>32.1</v>
      </c>
      <c r="I25" s="269">
        <v>33.4</v>
      </c>
      <c r="J25" s="270">
        <f t="shared" ref="J25:J31" si="2">SUM(B25:I25)</f>
        <v>302.5</v>
      </c>
      <c r="K25" s="201"/>
      <c r="L25" s="257"/>
      <c r="M25" s="340"/>
      <c r="N25" s="341"/>
      <c r="O25" s="341"/>
      <c r="P25" s="341"/>
      <c r="Q25" s="341"/>
      <c r="R25" s="341"/>
      <c r="S25" s="341"/>
      <c r="T25" s="341"/>
      <c r="U25" s="341"/>
      <c r="V25" s="341"/>
      <c r="W25" s="341"/>
      <c r="X25" s="342"/>
    </row>
    <row r="26" spans="1:48" ht="24.75" customHeight="1" x14ac:dyDescent="0.25">
      <c r="A26" s="218" t="s">
        <v>44</v>
      </c>
      <c r="B26" s="230">
        <v>23.4</v>
      </c>
      <c r="C26" s="267">
        <v>43.8</v>
      </c>
      <c r="D26" s="267">
        <v>44.9</v>
      </c>
      <c r="E26" s="267">
        <v>35.9</v>
      </c>
      <c r="F26" s="267">
        <v>40.5</v>
      </c>
      <c r="G26" s="268">
        <v>48.5</v>
      </c>
      <c r="H26" s="268">
        <v>32.1</v>
      </c>
      <c r="I26" s="269">
        <v>33.4</v>
      </c>
      <c r="J26" s="270">
        <f t="shared" si="2"/>
        <v>302.5</v>
      </c>
      <c r="K26" s="206"/>
      <c r="L26" s="257"/>
      <c r="M26" s="340"/>
      <c r="N26" s="341"/>
      <c r="O26" s="341"/>
      <c r="P26" s="341"/>
      <c r="Q26" s="341"/>
      <c r="R26" s="341"/>
      <c r="S26" s="341"/>
      <c r="T26" s="341"/>
      <c r="U26" s="341"/>
      <c r="V26" s="341"/>
      <c r="W26" s="341"/>
      <c r="X26" s="342"/>
    </row>
    <row r="27" spans="1:48" ht="24.75" customHeight="1" x14ac:dyDescent="0.25">
      <c r="A27" s="218" t="s">
        <v>45</v>
      </c>
      <c r="B27" s="230"/>
      <c r="C27" s="267"/>
      <c r="D27" s="267"/>
      <c r="E27" s="267"/>
      <c r="F27" s="267"/>
      <c r="G27" s="268"/>
      <c r="H27" s="268"/>
      <c r="I27" s="269"/>
      <c r="J27" s="270">
        <f t="shared" si="2"/>
        <v>0</v>
      </c>
      <c r="K27" s="206"/>
      <c r="L27" s="257"/>
      <c r="M27" s="340"/>
      <c r="N27" s="341"/>
      <c r="O27" s="341"/>
      <c r="P27" s="341"/>
      <c r="Q27" s="341"/>
      <c r="R27" s="341"/>
      <c r="S27" s="341"/>
      <c r="T27" s="341"/>
      <c r="U27" s="341"/>
      <c r="V27" s="341"/>
      <c r="W27" s="341"/>
      <c r="X27" s="342"/>
    </row>
    <row r="28" spans="1:48" ht="24.75" customHeight="1" x14ac:dyDescent="0.25">
      <c r="A28" s="218" t="s">
        <v>46</v>
      </c>
      <c r="B28" s="230">
        <v>26.690499999999997</v>
      </c>
      <c r="C28" s="267">
        <v>48.883833333333335</v>
      </c>
      <c r="D28" s="267">
        <v>48.962499999999999</v>
      </c>
      <c r="E28" s="267">
        <v>37.915166666666664</v>
      </c>
      <c r="F28" s="267">
        <v>41.748166666666663</v>
      </c>
      <c r="G28" s="268">
        <v>48.606500000000004</v>
      </c>
      <c r="H28" s="268">
        <v>31.4255</v>
      </c>
      <c r="I28" s="269">
        <v>32.74283333333333</v>
      </c>
      <c r="J28" s="270">
        <f t="shared" si="2"/>
        <v>316.97500000000002</v>
      </c>
      <c r="K28" s="206"/>
      <c r="L28" s="257"/>
      <c r="M28" s="340"/>
      <c r="N28" s="341"/>
      <c r="O28" s="341"/>
      <c r="P28" s="341"/>
      <c r="Q28" s="341"/>
      <c r="R28" s="341"/>
      <c r="S28" s="341"/>
      <c r="T28" s="341"/>
      <c r="U28" s="341"/>
      <c r="V28" s="341"/>
      <c r="W28" s="341"/>
      <c r="X28" s="342"/>
    </row>
    <row r="29" spans="1:48" ht="24.75" customHeight="1" x14ac:dyDescent="0.25">
      <c r="A29" s="218" t="s">
        <v>47</v>
      </c>
      <c r="B29" s="230">
        <v>26.690499999999997</v>
      </c>
      <c r="C29" s="267">
        <v>48.883833333333335</v>
      </c>
      <c r="D29" s="267">
        <v>48.962499999999999</v>
      </c>
      <c r="E29" s="267">
        <v>37.915166666666664</v>
      </c>
      <c r="F29" s="267">
        <v>41.748166666666663</v>
      </c>
      <c r="G29" s="268">
        <v>48.606500000000004</v>
      </c>
      <c r="H29" s="268">
        <v>31.4255</v>
      </c>
      <c r="I29" s="269">
        <v>32.74283333333333</v>
      </c>
      <c r="J29" s="270">
        <f t="shared" si="2"/>
        <v>316.97500000000002</v>
      </c>
      <c r="K29" s="206"/>
      <c r="L29" s="257"/>
      <c r="M29" s="340"/>
      <c r="N29" s="341"/>
      <c r="O29" s="341"/>
      <c r="P29" s="341"/>
      <c r="Q29" s="341"/>
      <c r="R29" s="341"/>
      <c r="S29" s="341"/>
      <c r="T29" s="341"/>
      <c r="U29" s="341"/>
      <c r="V29" s="341"/>
      <c r="W29" s="341"/>
      <c r="X29" s="342"/>
    </row>
    <row r="30" spans="1:48" ht="24.75" customHeight="1" x14ac:dyDescent="0.25">
      <c r="A30" s="218" t="s">
        <v>48</v>
      </c>
      <c r="B30" s="230"/>
      <c r="C30" s="267"/>
      <c r="D30" s="267"/>
      <c r="E30" s="267"/>
      <c r="F30" s="267"/>
      <c r="G30" s="268"/>
      <c r="H30" s="268"/>
      <c r="I30" s="269"/>
      <c r="J30" s="270">
        <f t="shared" si="2"/>
        <v>0</v>
      </c>
      <c r="K30" s="206"/>
      <c r="L30" s="257"/>
      <c r="M30" s="340"/>
      <c r="N30" s="341"/>
      <c r="O30" s="341"/>
      <c r="P30" s="341"/>
      <c r="Q30" s="341"/>
      <c r="R30" s="341"/>
      <c r="S30" s="341"/>
      <c r="T30" s="341"/>
      <c r="U30" s="341"/>
      <c r="V30" s="341"/>
      <c r="W30" s="341"/>
      <c r="X30" s="342"/>
    </row>
    <row r="31" spans="1:48" ht="24.75" customHeight="1" thickBot="1" x14ac:dyDescent="0.3">
      <c r="A31" s="236" t="s">
        <v>49</v>
      </c>
      <c r="B31" s="271">
        <v>26.690499999999997</v>
      </c>
      <c r="C31" s="272">
        <v>48.883833333333335</v>
      </c>
      <c r="D31" s="272">
        <v>48.962499999999999</v>
      </c>
      <c r="E31" s="272">
        <v>37.915166666666664</v>
      </c>
      <c r="F31" s="272">
        <v>41.748166666666663</v>
      </c>
      <c r="G31" s="273">
        <v>48.606500000000004</v>
      </c>
      <c r="H31" s="273">
        <v>31.4255</v>
      </c>
      <c r="I31" s="274">
        <v>32.74283333333333</v>
      </c>
      <c r="J31" s="270">
        <f t="shared" si="2"/>
        <v>316.97500000000002</v>
      </c>
      <c r="K31" s="206"/>
      <c r="L31" s="257"/>
      <c r="M31" s="340"/>
      <c r="N31" s="341"/>
      <c r="O31" s="341"/>
      <c r="P31" s="341"/>
      <c r="Q31" s="341"/>
      <c r="R31" s="341"/>
      <c r="S31" s="341"/>
      <c r="T31" s="341"/>
      <c r="U31" s="341"/>
      <c r="V31" s="341"/>
      <c r="W31" s="341"/>
      <c r="X31" s="342"/>
    </row>
    <row r="32" spans="1:48" ht="24.75" customHeight="1" thickBot="1" x14ac:dyDescent="0.3">
      <c r="A32" s="243" t="s">
        <v>10</v>
      </c>
      <c r="B32" s="275">
        <f t="shared" ref="B32:J32" si="3">SUM(B25:B31)</f>
        <v>126.8715</v>
      </c>
      <c r="C32" s="276">
        <f t="shared" si="3"/>
        <v>234.25150000000002</v>
      </c>
      <c r="D32" s="276">
        <f t="shared" si="3"/>
        <v>236.6875</v>
      </c>
      <c r="E32" s="276">
        <f t="shared" si="3"/>
        <v>185.5455</v>
      </c>
      <c r="F32" s="276">
        <f t="shared" si="3"/>
        <v>206.24449999999999</v>
      </c>
      <c r="G32" s="276">
        <f t="shared" si="3"/>
        <v>242.81950000000003</v>
      </c>
      <c r="H32" s="276">
        <f t="shared" si="3"/>
        <v>158.47649999999999</v>
      </c>
      <c r="I32" s="277">
        <f t="shared" si="3"/>
        <v>165.02849999999998</v>
      </c>
      <c r="J32" s="278">
        <f t="shared" si="3"/>
        <v>1555.9250000000002</v>
      </c>
      <c r="K32" s="201"/>
      <c r="L32" s="257"/>
      <c r="M32" s="343"/>
      <c r="N32" s="344"/>
      <c r="O32" s="344"/>
      <c r="P32" s="344"/>
      <c r="Q32" s="344"/>
      <c r="R32" s="344"/>
      <c r="S32" s="344"/>
      <c r="T32" s="344"/>
      <c r="U32" s="344"/>
      <c r="V32" s="344"/>
      <c r="W32" s="344"/>
      <c r="X32" s="345"/>
    </row>
    <row r="33" spans="1:24" ht="24.75" customHeight="1" x14ac:dyDescent="0.25">
      <c r="A33" s="279"/>
      <c r="B33" s="280">
        <v>281</v>
      </c>
      <c r="C33" s="280">
        <v>527</v>
      </c>
      <c r="D33" s="280">
        <v>541</v>
      </c>
      <c r="E33" s="280">
        <v>431</v>
      </c>
      <c r="F33" s="280">
        <v>487</v>
      </c>
      <c r="G33" s="280">
        <v>583</v>
      </c>
      <c r="H33" s="280">
        <v>387</v>
      </c>
      <c r="I33" s="280">
        <v>403</v>
      </c>
      <c r="J33" s="280"/>
      <c r="K33" s="201"/>
      <c r="L33" s="201"/>
      <c r="M33" s="201"/>
      <c r="N33" s="201"/>
      <c r="O33" s="201"/>
      <c r="P33" s="201"/>
      <c r="Q33" s="201"/>
      <c r="R33" s="201"/>
      <c r="S33" s="194"/>
      <c r="T33" s="194"/>
      <c r="U33" s="194"/>
      <c r="V33" s="194"/>
      <c r="W33" s="194"/>
      <c r="X33" s="195"/>
    </row>
    <row r="34" spans="1:24" ht="24.75" customHeight="1" thickBot="1" x14ac:dyDescent="0.3">
      <c r="A34" s="281"/>
      <c r="B34" s="256"/>
      <c r="C34" s="256"/>
      <c r="D34" s="256"/>
      <c r="E34" s="256"/>
      <c r="F34" s="256"/>
      <c r="G34" s="256"/>
      <c r="H34" s="256"/>
      <c r="I34" s="256"/>
      <c r="J34" s="256"/>
      <c r="K34" s="256"/>
      <c r="L34" s="256"/>
      <c r="M34" s="256"/>
      <c r="N34" s="256"/>
      <c r="O34" s="256"/>
      <c r="P34" s="256"/>
      <c r="Q34" s="194"/>
      <c r="R34" s="194"/>
      <c r="S34" s="194"/>
      <c r="T34" s="194"/>
      <c r="U34" s="194"/>
      <c r="V34" s="194"/>
      <c r="W34" s="194"/>
      <c r="X34" s="195"/>
    </row>
    <row r="35" spans="1:24" ht="24.75" customHeight="1" thickBot="1" x14ac:dyDescent="0.3">
      <c r="A35" s="208" t="s">
        <v>50</v>
      </c>
      <c r="B35" s="334" t="s">
        <v>25</v>
      </c>
      <c r="C35" s="334"/>
      <c r="D35" s="334"/>
      <c r="E35" s="334"/>
      <c r="F35" s="334"/>
      <c r="G35" s="335"/>
      <c r="H35" s="256"/>
      <c r="I35" s="282" t="s">
        <v>51</v>
      </c>
      <c r="J35" s="336" t="s">
        <v>54</v>
      </c>
      <c r="K35" s="334"/>
      <c r="L35" s="334"/>
      <c r="M35" s="334"/>
      <c r="N35" s="334"/>
      <c r="O35" s="335"/>
      <c r="P35" s="194"/>
      <c r="Q35" s="194"/>
      <c r="R35" s="194"/>
      <c r="S35" s="194"/>
      <c r="T35" s="194"/>
      <c r="U35" s="194"/>
      <c r="V35" s="194"/>
      <c r="W35" s="194"/>
      <c r="X35" s="195"/>
    </row>
    <row r="36" spans="1:24" ht="24.75" customHeight="1" x14ac:dyDescent="0.25">
      <c r="A36" s="210" t="s">
        <v>41</v>
      </c>
      <c r="B36" s="283">
        <v>1</v>
      </c>
      <c r="C36" s="284">
        <v>2</v>
      </c>
      <c r="D36" s="284">
        <v>3</v>
      </c>
      <c r="E36" s="284">
        <v>4</v>
      </c>
      <c r="F36" s="284">
        <v>5</v>
      </c>
      <c r="G36" s="285" t="s">
        <v>10</v>
      </c>
      <c r="H36" s="256"/>
      <c r="I36" s="210" t="s">
        <v>41</v>
      </c>
      <c r="J36" s="283">
        <v>1</v>
      </c>
      <c r="K36" s="284">
        <v>2</v>
      </c>
      <c r="L36" s="284">
        <v>3</v>
      </c>
      <c r="M36" s="284">
        <v>4</v>
      </c>
      <c r="N36" s="284">
        <v>5</v>
      </c>
      <c r="O36" s="285" t="s">
        <v>10</v>
      </c>
      <c r="P36" s="194"/>
      <c r="Q36" s="194"/>
      <c r="R36" s="194"/>
      <c r="S36" s="194"/>
      <c r="T36" s="194"/>
      <c r="U36" s="194"/>
      <c r="V36" s="194"/>
      <c r="W36" s="194"/>
      <c r="X36" s="195"/>
    </row>
    <row r="37" spans="1:24" ht="24.75" customHeight="1" x14ac:dyDescent="0.25">
      <c r="A37" s="218" t="s">
        <v>42</v>
      </c>
      <c r="B37" s="219">
        <v>1</v>
      </c>
      <c r="C37" s="221">
        <v>2</v>
      </c>
      <c r="D37" s="222">
        <v>3</v>
      </c>
      <c r="E37" s="286" t="s">
        <v>67</v>
      </c>
      <c r="F37" s="286"/>
      <c r="G37" s="287"/>
      <c r="H37" s="288"/>
      <c r="I37" s="218" t="s">
        <v>42</v>
      </c>
      <c r="J37" s="228">
        <v>1</v>
      </c>
      <c r="K37" s="221">
        <v>2</v>
      </c>
      <c r="L37" s="222">
        <v>3</v>
      </c>
      <c r="M37" s="223">
        <v>4</v>
      </c>
      <c r="N37" s="289" t="s">
        <v>67</v>
      </c>
      <c r="O37" s="290"/>
      <c r="P37" s="194"/>
      <c r="Q37" s="194"/>
      <c r="R37" s="194"/>
      <c r="S37" s="194"/>
      <c r="T37" s="194"/>
      <c r="U37" s="194"/>
      <c r="V37" s="194"/>
      <c r="W37" s="194"/>
      <c r="X37" s="195"/>
    </row>
    <row r="38" spans="1:24" s="140" customFormat="1" ht="24.75" customHeight="1" x14ac:dyDescent="0.25">
      <c r="A38" s="218" t="s">
        <v>43</v>
      </c>
      <c r="B38" s="230">
        <v>14</v>
      </c>
      <c r="C38" s="291">
        <v>13.4</v>
      </c>
      <c r="D38" s="291">
        <v>15.9</v>
      </c>
      <c r="E38" s="291"/>
      <c r="F38" s="291"/>
      <c r="G38" s="292">
        <f t="shared" ref="G38:G45" si="4">SUM(B38:F38)</f>
        <v>43.3</v>
      </c>
      <c r="H38" s="288"/>
      <c r="I38" s="218" t="s">
        <v>43</v>
      </c>
      <c r="J38" s="230">
        <v>30.2</v>
      </c>
      <c r="K38" s="267">
        <v>42.6</v>
      </c>
      <c r="L38" s="293">
        <v>47.7</v>
      </c>
      <c r="M38" s="293">
        <v>40.799999999999997</v>
      </c>
      <c r="N38" s="293"/>
      <c r="O38" s="292">
        <f t="shared" ref="O38:O45" si="5">SUM(J38:N38)</f>
        <v>161.30000000000001</v>
      </c>
      <c r="P38" s="194"/>
      <c r="Q38" s="194"/>
      <c r="R38" s="194"/>
      <c r="S38" s="194"/>
      <c r="T38" s="194"/>
      <c r="U38" s="194"/>
      <c r="V38" s="194"/>
      <c r="W38" s="194"/>
      <c r="X38" s="195"/>
    </row>
    <row r="39" spans="1:24" s="140" customFormat="1" ht="24.75" customHeight="1" x14ac:dyDescent="0.25">
      <c r="A39" s="218" t="s">
        <v>44</v>
      </c>
      <c r="B39" s="230">
        <v>14</v>
      </c>
      <c r="C39" s="291">
        <v>13.4</v>
      </c>
      <c r="D39" s="291">
        <v>15.9</v>
      </c>
      <c r="E39" s="291"/>
      <c r="F39" s="291"/>
      <c r="G39" s="292">
        <f t="shared" si="4"/>
        <v>43.3</v>
      </c>
      <c r="H39" s="288"/>
      <c r="I39" s="218" t="s">
        <v>44</v>
      </c>
      <c r="J39" s="235">
        <v>30.2</v>
      </c>
      <c r="K39" s="233">
        <v>42.6</v>
      </c>
      <c r="L39" s="233">
        <v>47.7</v>
      </c>
      <c r="M39" s="233">
        <v>40.799999999999997</v>
      </c>
      <c r="N39" s="233"/>
      <c r="O39" s="292">
        <f t="shared" si="5"/>
        <v>161.30000000000001</v>
      </c>
      <c r="P39" s="194"/>
      <c r="Q39" s="194"/>
      <c r="R39" s="194"/>
      <c r="S39" s="194"/>
      <c r="T39" s="194"/>
      <c r="U39" s="194"/>
      <c r="V39" s="194"/>
      <c r="W39" s="194"/>
      <c r="X39" s="195"/>
    </row>
    <row r="40" spans="1:24" s="140" customFormat="1" ht="24.75" customHeight="1" x14ac:dyDescent="0.25">
      <c r="A40" s="218" t="s">
        <v>45</v>
      </c>
      <c r="B40" s="230"/>
      <c r="C40" s="291"/>
      <c r="D40" s="291"/>
      <c r="E40" s="291"/>
      <c r="F40" s="291"/>
      <c r="G40" s="292">
        <f t="shared" si="4"/>
        <v>0</v>
      </c>
      <c r="H40" s="288"/>
      <c r="I40" s="218" t="s">
        <v>45</v>
      </c>
      <c r="J40" s="235"/>
      <c r="K40" s="233"/>
      <c r="L40" s="233"/>
      <c r="M40" s="233"/>
      <c r="N40" s="233"/>
      <c r="O40" s="292">
        <f t="shared" si="5"/>
        <v>0</v>
      </c>
      <c r="P40" s="194"/>
      <c r="Q40" s="194"/>
      <c r="R40" s="194"/>
      <c r="S40" s="194"/>
      <c r="T40" s="194"/>
      <c r="U40" s="194"/>
      <c r="V40" s="194"/>
      <c r="W40" s="194"/>
      <c r="X40" s="195"/>
    </row>
    <row r="41" spans="1:24" s="140" customFormat="1" ht="24.75" customHeight="1" x14ac:dyDescent="0.25">
      <c r="A41" s="218" t="s">
        <v>46</v>
      </c>
      <c r="B41" s="230">
        <v>13.9</v>
      </c>
      <c r="C41" s="291">
        <v>13.4</v>
      </c>
      <c r="D41" s="291">
        <v>15.8</v>
      </c>
      <c r="E41" s="291"/>
      <c r="F41" s="291"/>
      <c r="G41" s="292">
        <f t="shared" si="4"/>
        <v>43.1</v>
      </c>
      <c r="H41" s="288"/>
      <c r="I41" s="218" t="s">
        <v>46</v>
      </c>
      <c r="J41" s="230">
        <v>39.700000000000003</v>
      </c>
      <c r="K41" s="267">
        <v>31.1</v>
      </c>
      <c r="L41" s="233">
        <v>28.6</v>
      </c>
      <c r="M41" s="233">
        <v>33</v>
      </c>
      <c r="N41" s="233">
        <v>31.5</v>
      </c>
      <c r="O41" s="292">
        <f t="shared" si="5"/>
        <v>163.9</v>
      </c>
      <c r="P41" s="194"/>
      <c r="Q41" s="194"/>
      <c r="R41" s="194"/>
      <c r="S41" s="194"/>
      <c r="T41" s="194"/>
      <c r="U41" s="194"/>
      <c r="V41" s="194"/>
      <c r="W41" s="194"/>
      <c r="X41" s="195"/>
    </row>
    <row r="42" spans="1:24" s="140" customFormat="1" ht="24.75" customHeight="1" x14ac:dyDescent="0.25">
      <c r="A42" s="218" t="s">
        <v>47</v>
      </c>
      <c r="B42" s="230"/>
      <c r="C42" s="291"/>
      <c r="D42" s="291"/>
      <c r="E42" s="291"/>
      <c r="F42" s="291"/>
      <c r="G42" s="292">
        <f t="shared" si="4"/>
        <v>0</v>
      </c>
      <c r="H42" s="288"/>
      <c r="I42" s="218" t="s">
        <v>47</v>
      </c>
      <c r="J42" s="235">
        <v>39.799999999999997</v>
      </c>
      <c r="K42" s="233">
        <v>31.1</v>
      </c>
      <c r="L42" s="233">
        <v>28.6</v>
      </c>
      <c r="M42" s="233">
        <v>33</v>
      </c>
      <c r="N42" s="233">
        <v>31.5</v>
      </c>
      <c r="O42" s="292">
        <f t="shared" si="5"/>
        <v>164</v>
      </c>
      <c r="P42" s="194"/>
      <c r="Q42" s="194"/>
      <c r="R42" s="194"/>
      <c r="S42" s="194"/>
      <c r="T42" s="194"/>
      <c r="U42" s="194"/>
      <c r="V42" s="194"/>
      <c r="W42" s="194"/>
      <c r="X42" s="195"/>
    </row>
    <row r="43" spans="1:24" s="140" customFormat="1" ht="24.75" customHeight="1" x14ac:dyDescent="0.25">
      <c r="A43" s="218" t="s">
        <v>48</v>
      </c>
      <c r="B43" s="230">
        <v>15.1</v>
      </c>
      <c r="C43" s="291">
        <v>9.5</v>
      </c>
      <c r="D43" s="291">
        <v>11.7</v>
      </c>
      <c r="E43" s="291">
        <v>7</v>
      </c>
      <c r="F43" s="291"/>
      <c r="G43" s="292">
        <f t="shared" si="4"/>
        <v>43.3</v>
      </c>
      <c r="H43" s="288"/>
      <c r="I43" s="218" t="s">
        <v>48</v>
      </c>
      <c r="J43" s="235"/>
      <c r="K43" s="233"/>
      <c r="L43" s="233"/>
      <c r="M43" s="233"/>
      <c r="N43" s="233"/>
      <c r="O43" s="292">
        <f t="shared" si="5"/>
        <v>0</v>
      </c>
      <c r="P43" s="194"/>
      <c r="Q43" s="194"/>
      <c r="R43" s="194"/>
      <c r="S43" s="194"/>
      <c r="T43" s="194"/>
      <c r="U43" s="194"/>
      <c r="V43" s="194"/>
      <c r="W43" s="194"/>
      <c r="X43" s="195"/>
    </row>
    <row r="44" spans="1:24" s="140" customFormat="1" ht="24.75" customHeight="1" thickBot="1" x14ac:dyDescent="0.3">
      <c r="A44" s="236" t="s">
        <v>49</v>
      </c>
      <c r="B44" s="237">
        <v>15.2</v>
      </c>
      <c r="C44" s="294">
        <v>9.5</v>
      </c>
      <c r="D44" s="294">
        <v>11.7</v>
      </c>
      <c r="E44" s="294">
        <v>7</v>
      </c>
      <c r="F44" s="294"/>
      <c r="G44" s="295">
        <f t="shared" si="4"/>
        <v>43.4</v>
      </c>
      <c r="H44" s="288"/>
      <c r="I44" s="236" t="s">
        <v>49</v>
      </c>
      <c r="J44" s="296">
        <v>39.799999999999997</v>
      </c>
      <c r="K44" s="293">
        <v>31.1</v>
      </c>
      <c r="L44" s="293">
        <v>28.6</v>
      </c>
      <c r="M44" s="293">
        <v>33</v>
      </c>
      <c r="N44" s="293">
        <v>31</v>
      </c>
      <c r="O44" s="295">
        <f t="shared" si="5"/>
        <v>163.5</v>
      </c>
      <c r="P44" s="194"/>
      <c r="Q44" s="194"/>
      <c r="R44" s="194"/>
      <c r="S44" s="194"/>
      <c r="T44" s="194"/>
      <c r="U44" s="194"/>
      <c r="V44" s="194"/>
      <c r="W44" s="194"/>
      <c r="X44" s="195"/>
    </row>
    <row r="45" spans="1:24" s="140" customFormat="1" ht="24.75" customHeight="1" thickBot="1" x14ac:dyDescent="0.3">
      <c r="A45" s="243" t="s">
        <v>10</v>
      </c>
      <c r="B45" s="297">
        <f>SUM(B38:B44)</f>
        <v>72.2</v>
      </c>
      <c r="C45" s="298">
        <f>SUM(C38:C44)</f>
        <v>59.2</v>
      </c>
      <c r="D45" s="298">
        <f t="shared" ref="D45:E45" si="6">SUM(D38:D44)</f>
        <v>71</v>
      </c>
      <c r="E45" s="298">
        <f t="shared" si="6"/>
        <v>14</v>
      </c>
      <c r="F45" s="298">
        <f t="shared" ref="F45" si="7">SUM(F38:F44)</f>
        <v>0</v>
      </c>
      <c r="G45" s="299">
        <f t="shared" si="4"/>
        <v>216.4</v>
      </c>
      <c r="H45" s="288"/>
      <c r="I45" s="300" t="s">
        <v>10</v>
      </c>
      <c r="J45" s="246">
        <f>SUM(J38:J44)</f>
        <v>179.7</v>
      </c>
      <c r="K45" s="301">
        <f t="shared" ref="K45:N45" si="8">SUM(K38:K44)</f>
        <v>178.5</v>
      </c>
      <c r="L45" s="301">
        <f t="shared" si="8"/>
        <v>181.2</v>
      </c>
      <c r="M45" s="301">
        <f t="shared" si="8"/>
        <v>180.6</v>
      </c>
      <c r="N45" s="301">
        <f t="shared" si="8"/>
        <v>94</v>
      </c>
      <c r="O45" s="299">
        <f t="shared" si="5"/>
        <v>814</v>
      </c>
      <c r="P45" s="194"/>
      <c r="Q45" s="194"/>
      <c r="R45" s="194"/>
      <c r="S45" s="194"/>
      <c r="T45" s="194"/>
      <c r="U45" s="194"/>
      <c r="V45" s="194"/>
      <c r="W45" s="194"/>
      <c r="X45" s="195"/>
    </row>
    <row r="46" spans="1:24" s="178" customFormat="1" ht="24.75" customHeight="1" x14ac:dyDescent="0.25">
      <c r="A46" s="302"/>
      <c r="B46" s="250">
        <v>159</v>
      </c>
      <c r="C46" s="250">
        <v>101</v>
      </c>
      <c r="D46" s="250">
        <v>124</v>
      </c>
      <c r="E46" s="250">
        <v>74</v>
      </c>
      <c r="F46" s="250"/>
      <c r="G46" s="250"/>
      <c r="H46" s="250"/>
      <c r="I46" s="250"/>
      <c r="J46" s="250">
        <v>385</v>
      </c>
      <c r="K46" s="250">
        <v>302</v>
      </c>
      <c r="L46" s="250">
        <v>278</v>
      </c>
      <c r="M46" s="250">
        <v>320</v>
      </c>
      <c r="N46" s="250">
        <v>308</v>
      </c>
      <c r="O46" s="303"/>
      <c r="P46" s="258"/>
      <c r="Q46" s="258"/>
      <c r="R46" s="258"/>
      <c r="S46" s="258"/>
      <c r="T46" s="258"/>
      <c r="U46" s="258"/>
      <c r="V46" s="258"/>
      <c r="W46" s="258"/>
      <c r="X46" s="259"/>
    </row>
    <row r="47" spans="1:24" s="191" customFormat="1" ht="24.75" customHeight="1" thickBot="1" x14ac:dyDescent="0.3">
      <c r="A47" s="304"/>
      <c r="B47" s="305"/>
      <c r="C47" s="305"/>
      <c r="D47" s="305"/>
      <c r="E47" s="305"/>
      <c r="F47" s="305"/>
      <c r="G47" s="305"/>
      <c r="H47" s="305"/>
      <c r="I47" s="305"/>
      <c r="J47" s="305"/>
      <c r="K47" s="305"/>
      <c r="L47" s="305"/>
      <c r="M47" s="305"/>
      <c r="N47" s="305"/>
      <c r="O47" s="305"/>
      <c r="P47" s="305"/>
      <c r="Q47" s="305"/>
      <c r="R47" s="305"/>
      <c r="S47" s="305"/>
      <c r="T47" s="305"/>
      <c r="U47" s="305"/>
      <c r="V47" s="305"/>
      <c r="W47" s="306"/>
      <c r="X47" s="307"/>
    </row>
    <row r="48" spans="1:24" ht="14.1" customHeight="1" x14ac:dyDescent="0.25">
      <c r="W48" s="140"/>
      <c r="X48" s="140"/>
    </row>
    <row r="49" spans="23:24" ht="14.1" customHeight="1" x14ac:dyDescent="0.25">
      <c r="W49" s="140"/>
      <c r="X49" s="140"/>
    </row>
    <row r="50" spans="23:24" ht="14.1" customHeight="1" x14ac:dyDescent="0.25">
      <c r="W50" s="140"/>
      <c r="X50" s="140"/>
    </row>
    <row r="51" spans="23:24" ht="14.1" customHeight="1" x14ac:dyDescent="0.25">
      <c r="W51" s="140"/>
      <c r="X51" s="140"/>
    </row>
    <row r="52" spans="23:24" ht="14.1" customHeight="1" x14ac:dyDescent="0.25">
      <c r="W52" s="140"/>
      <c r="X52" s="140"/>
    </row>
  </sheetData>
  <mergeCells count="19">
    <mergeCell ref="A1:A3"/>
    <mergeCell ref="B1:L1"/>
    <mergeCell ref="M1:P1"/>
    <mergeCell ref="B2:L3"/>
    <mergeCell ref="M2:P2"/>
    <mergeCell ref="M3:P3"/>
    <mergeCell ref="B35:G35"/>
    <mergeCell ref="J35:O35"/>
    <mergeCell ref="K9:N9"/>
    <mergeCell ref="B9:J9"/>
    <mergeCell ref="O9:W9"/>
    <mergeCell ref="B22:I22"/>
    <mergeCell ref="M22:X32"/>
    <mergeCell ref="B5:C5"/>
    <mergeCell ref="G5:H5"/>
    <mergeCell ref="K5:L5"/>
    <mergeCell ref="G7:H7"/>
    <mergeCell ref="L7:N7"/>
    <mergeCell ref="B7:C7"/>
  </mergeCells>
  <pageMargins left="0.7" right="0.7" top="0.75" bottom="0.75" header="0.3" footer="0.3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5" t="s">
        <v>0</v>
      </c>
      <c r="B3" s="315"/>
      <c r="C3" s="315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316" t="s">
        <v>2</v>
      </c>
      <c r="F9" s="316"/>
      <c r="G9" s="31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6"/>
      <c r="S9" s="31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317" t="s">
        <v>55</v>
      </c>
      <c r="L11" s="317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12" t="s">
        <v>8</v>
      </c>
      <c r="C15" s="313"/>
      <c r="D15" s="313"/>
      <c r="E15" s="313"/>
      <c r="F15" s="313"/>
      <c r="G15" s="313"/>
      <c r="H15" s="313"/>
      <c r="I15" s="314"/>
      <c r="J15" s="319" t="s">
        <v>53</v>
      </c>
      <c r="K15" s="320"/>
      <c r="L15" s="320"/>
      <c r="M15" s="320"/>
      <c r="N15" s="320"/>
      <c r="O15" s="320"/>
      <c r="P15" s="320"/>
      <c r="Q15" s="321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10" t="s">
        <v>25</v>
      </c>
      <c r="C36" s="318"/>
      <c r="D36" s="318"/>
      <c r="E36" s="318"/>
      <c r="F36" s="318"/>
      <c r="G36" s="318"/>
      <c r="H36" s="97"/>
      <c r="I36" s="52" t="s">
        <v>26</v>
      </c>
      <c r="J36" s="105"/>
      <c r="K36" s="309" t="s">
        <v>25</v>
      </c>
      <c r="L36" s="309"/>
      <c r="M36" s="309"/>
      <c r="N36" s="309"/>
      <c r="O36" s="310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11"/>
      <c r="K54" s="31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08" t="s">
        <v>8</v>
      </c>
      <c r="C55" s="309"/>
      <c r="D55" s="309"/>
      <c r="E55" s="309"/>
      <c r="F55" s="31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J15:Q15"/>
    <mergeCell ref="B36:G36"/>
    <mergeCell ref="K36:O36"/>
    <mergeCell ref="J54:K54"/>
    <mergeCell ref="B55:F55"/>
    <mergeCell ref="B15:I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5" t="s">
        <v>0</v>
      </c>
      <c r="B3" s="315"/>
      <c r="C3" s="315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316" t="s">
        <v>2</v>
      </c>
      <c r="F9" s="316"/>
      <c r="G9" s="31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6"/>
      <c r="S9" s="31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7">
        <v>3</v>
      </c>
      <c r="F11" s="1"/>
      <c r="G11" s="1"/>
      <c r="H11" s="1"/>
      <c r="I11" s="1"/>
      <c r="J11" s="1"/>
      <c r="K11" s="317" t="s">
        <v>56</v>
      </c>
      <c r="L11" s="317"/>
      <c r="M11" s="148"/>
      <c r="N11" s="14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8"/>
      <c r="L12" s="148"/>
      <c r="M12" s="148"/>
      <c r="N12" s="14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12" t="s">
        <v>8</v>
      </c>
      <c r="C15" s="313"/>
      <c r="D15" s="313"/>
      <c r="E15" s="313"/>
      <c r="F15" s="313"/>
      <c r="G15" s="313"/>
      <c r="H15" s="313"/>
      <c r="I15" s="314"/>
      <c r="J15" s="319" t="s">
        <v>53</v>
      </c>
      <c r="K15" s="320"/>
      <c r="L15" s="320"/>
      <c r="M15" s="320"/>
      <c r="N15" s="320"/>
      <c r="O15" s="320"/>
      <c r="P15" s="320"/>
      <c r="Q15" s="321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10" t="s">
        <v>25</v>
      </c>
      <c r="C36" s="318"/>
      <c r="D36" s="318"/>
      <c r="E36" s="318"/>
      <c r="F36" s="318"/>
      <c r="G36" s="318"/>
      <c r="H36" s="97"/>
      <c r="I36" s="52" t="s">
        <v>26</v>
      </c>
      <c r="J36" s="105"/>
      <c r="K36" s="309" t="s">
        <v>25</v>
      </c>
      <c r="L36" s="309"/>
      <c r="M36" s="309"/>
      <c r="N36" s="309"/>
      <c r="O36" s="310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11"/>
      <c r="K54" s="31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08" t="s">
        <v>8</v>
      </c>
      <c r="C55" s="309"/>
      <c r="D55" s="309"/>
      <c r="E55" s="309"/>
      <c r="F55" s="31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5" t="s">
        <v>0</v>
      </c>
      <c r="B3" s="315"/>
      <c r="C3" s="315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2"/>
      <c r="Z3" s="2"/>
      <c r="AA3" s="2"/>
      <c r="AB3" s="2"/>
      <c r="AC3" s="2"/>
      <c r="AD3" s="14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9" t="s">
        <v>1</v>
      </c>
      <c r="B9" s="149"/>
      <c r="C9" s="149"/>
      <c r="D9" s="1"/>
      <c r="E9" s="316" t="s">
        <v>2</v>
      </c>
      <c r="F9" s="316"/>
      <c r="G9" s="31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6"/>
      <c r="S9" s="31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9"/>
      <c r="B10" s="149"/>
      <c r="C10" s="14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9" t="s">
        <v>4</v>
      </c>
      <c r="B11" s="149"/>
      <c r="C11" s="149"/>
      <c r="D11" s="1"/>
      <c r="E11" s="150">
        <v>3</v>
      </c>
      <c r="F11" s="1"/>
      <c r="G11" s="1"/>
      <c r="H11" s="1"/>
      <c r="I11" s="1"/>
      <c r="J11" s="1"/>
      <c r="K11" s="317" t="s">
        <v>57</v>
      </c>
      <c r="L11" s="317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9"/>
      <c r="B12" s="149"/>
      <c r="C12" s="149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9"/>
      <c r="B13" s="149"/>
      <c r="C13" s="149"/>
      <c r="D13" s="149"/>
      <c r="E13" s="149"/>
      <c r="F13" s="149"/>
      <c r="G13" s="149"/>
      <c r="H13" s="149"/>
      <c r="I13" s="149"/>
      <c r="J13" s="149"/>
      <c r="K13" s="149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4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12" t="s">
        <v>8</v>
      </c>
      <c r="C15" s="313"/>
      <c r="D15" s="313"/>
      <c r="E15" s="313"/>
      <c r="F15" s="313"/>
      <c r="G15" s="313"/>
      <c r="H15" s="313"/>
      <c r="I15" s="313"/>
      <c r="J15" s="313"/>
      <c r="K15" s="314"/>
      <c r="L15" s="319" t="s">
        <v>53</v>
      </c>
      <c r="M15" s="320"/>
      <c r="N15" s="320"/>
      <c r="O15" s="320"/>
      <c r="P15" s="320"/>
      <c r="Q15" s="320"/>
      <c r="R15" s="320"/>
      <c r="S15" s="321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08" t="s">
        <v>25</v>
      </c>
      <c r="C36" s="309"/>
      <c r="D36" s="309"/>
      <c r="E36" s="309"/>
      <c r="F36" s="309"/>
      <c r="G36" s="309"/>
      <c r="H36" s="310"/>
      <c r="I36" s="97"/>
      <c r="J36" s="52" t="s">
        <v>26</v>
      </c>
      <c r="K36" s="105"/>
      <c r="L36" s="309" t="s">
        <v>25</v>
      </c>
      <c r="M36" s="309"/>
      <c r="N36" s="309"/>
      <c r="O36" s="309"/>
      <c r="P36" s="31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11"/>
      <c r="K54" s="31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08" t="s">
        <v>8</v>
      </c>
      <c r="C55" s="309"/>
      <c r="D55" s="309"/>
      <c r="E55" s="309"/>
      <c r="F55" s="31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5" t="s">
        <v>0</v>
      </c>
      <c r="B3" s="315"/>
      <c r="C3" s="315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2"/>
      <c r="Z3" s="2"/>
      <c r="AA3" s="2"/>
      <c r="AB3" s="2"/>
      <c r="AC3" s="2"/>
      <c r="AD3" s="15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4" t="s">
        <v>1</v>
      </c>
      <c r="B9" s="154"/>
      <c r="C9" s="154"/>
      <c r="D9" s="1"/>
      <c r="E9" s="316" t="s">
        <v>2</v>
      </c>
      <c r="F9" s="316"/>
      <c r="G9" s="31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6"/>
      <c r="S9" s="31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4"/>
      <c r="B10" s="154"/>
      <c r="C10" s="15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4" t="s">
        <v>4</v>
      </c>
      <c r="B11" s="154"/>
      <c r="C11" s="154"/>
      <c r="D11" s="1"/>
      <c r="E11" s="152">
        <v>3</v>
      </c>
      <c r="F11" s="1"/>
      <c r="G11" s="1"/>
      <c r="H11" s="1"/>
      <c r="I11" s="1"/>
      <c r="J11" s="1"/>
      <c r="K11" s="317" t="s">
        <v>58</v>
      </c>
      <c r="L11" s="317"/>
      <c r="M11" s="153"/>
      <c r="N11" s="15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4"/>
      <c r="B12" s="154"/>
      <c r="C12" s="154"/>
      <c r="D12" s="1"/>
      <c r="E12" s="5"/>
      <c r="F12" s="1"/>
      <c r="G12" s="1"/>
      <c r="H12" s="1"/>
      <c r="I12" s="1"/>
      <c r="J12" s="1"/>
      <c r="K12" s="153"/>
      <c r="L12" s="153"/>
      <c r="M12" s="153"/>
      <c r="N12" s="15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"/>
      <c r="X13" s="1"/>
      <c r="Y13" s="1"/>
    </row>
    <row r="14" spans="1:30" s="3" customFormat="1" ht="27" thickBot="1" x14ac:dyDescent="0.3">
      <c r="A14" s="15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12" t="s">
        <v>8</v>
      </c>
      <c r="C15" s="313"/>
      <c r="D15" s="313"/>
      <c r="E15" s="313"/>
      <c r="F15" s="313"/>
      <c r="G15" s="313"/>
      <c r="H15" s="313"/>
      <c r="I15" s="313"/>
      <c r="J15" s="313"/>
      <c r="K15" s="314"/>
      <c r="L15" s="319" t="s">
        <v>53</v>
      </c>
      <c r="M15" s="320"/>
      <c r="N15" s="320"/>
      <c r="O15" s="320"/>
      <c r="P15" s="320"/>
      <c r="Q15" s="320"/>
      <c r="R15" s="320"/>
      <c r="S15" s="320"/>
      <c r="T15" s="320"/>
      <c r="U15" s="321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08" t="s">
        <v>25</v>
      </c>
      <c r="C36" s="309"/>
      <c r="D36" s="309"/>
      <c r="E36" s="309"/>
      <c r="F36" s="309"/>
      <c r="G36" s="309"/>
      <c r="H36" s="310"/>
      <c r="I36" s="97"/>
      <c r="J36" s="52" t="s">
        <v>26</v>
      </c>
      <c r="K36" s="105"/>
      <c r="L36" s="309" t="s">
        <v>25</v>
      </c>
      <c r="M36" s="309"/>
      <c r="N36" s="309"/>
      <c r="O36" s="309"/>
      <c r="P36" s="31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11"/>
      <c r="K54" s="31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08" t="s">
        <v>8</v>
      </c>
      <c r="C55" s="309"/>
      <c r="D55" s="309"/>
      <c r="E55" s="309"/>
      <c r="F55" s="31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5" t="s">
        <v>0</v>
      </c>
      <c r="B3" s="315"/>
      <c r="C3" s="31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2"/>
      <c r="Z3" s="2"/>
      <c r="AA3" s="2"/>
      <c r="AB3" s="2"/>
      <c r="AC3" s="2"/>
      <c r="AD3" s="15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5" t="s">
        <v>1</v>
      </c>
      <c r="B9" s="155"/>
      <c r="C9" s="155"/>
      <c r="D9" s="1"/>
      <c r="E9" s="316" t="s">
        <v>2</v>
      </c>
      <c r="F9" s="316"/>
      <c r="G9" s="31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6"/>
      <c r="S9" s="31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5"/>
      <c r="B10" s="155"/>
      <c r="C10" s="15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5" t="s">
        <v>4</v>
      </c>
      <c r="B11" s="155"/>
      <c r="C11" s="155"/>
      <c r="D11" s="1"/>
      <c r="E11" s="156">
        <v>3</v>
      </c>
      <c r="F11" s="1"/>
      <c r="G11" s="1"/>
      <c r="H11" s="1"/>
      <c r="I11" s="1"/>
      <c r="J11" s="1"/>
      <c r="K11" s="317" t="s">
        <v>58</v>
      </c>
      <c r="L11" s="317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5"/>
      <c r="B12" s="155"/>
      <c r="C12" s="155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12" t="s">
        <v>8</v>
      </c>
      <c r="C15" s="313"/>
      <c r="D15" s="313"/>
      <c r="E15" s="313"/>
      <c r="F15" s="313"/>
      <c r="G15" s="313"/>
      <c r="H15" s="313"/>
      <c r="I15" s="313"/>
      <c r="J15" s="313"/>
      <c r="K15" s="314"/>
      <c r="L15" s="319" t="s">
        <v>53</v>
      </c>
      <c r="M15" s="320"/>
      <c r="N15" s="320"/>
      <c r="O15" s="320"/>
      <c r="P15" s="320"/>
      <c r="Q15" s="320"/>
      <c r="R15" s="320"/>
      <c r="S15" s="320"/>
      <c r="T15" s="320"/>
      <c r="U15" s="321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08" t="s">
        <v>25</v>
      </c>
      <c r="C36" s="309"/>
      <c r="D36" s="309"/>
      <c r="E36" s="309"/>
      <c r="F36" s="309"/>
      <c r="G36" s="309"/>
      <c r="H36" s="310"/>
      <c r="I36" s="97"/>
      <c r="J36" s="52" t="s">
        <v>26</v>
      </c>
      <c r="K36" s="105"/>
      <c r="L36" s="309" t="s">
        <v>25</v>
      </c>
      <c r="M36" s="309"/>
      <c r="N36" s="309"/>
      <c r="O36" s="309"/>
      <c r="P36" s="31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11"/>
      <c r="K54" s="31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08" t="s">
        <v>8</v>
      </c>
      <c r="C55" s="309"/>
      <c r="D55" s="309"/>
      <c r="E55" s="309"/>
      <c r="F55" s="31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5" t="s">
        <v>0</v>
      </c>
      <c r="B3" s="315"/>
      <c r="C3" s="315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2"/>
      <c r="Z3" s="2"/>
      <c r="AA3" s="2"/>
      <c r="AB3" s="2"/>
      <c r="AC3" s="2"/>
      <c r="AD3" s="16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1" t="s">
        <v>1</v>
      </c>
      <c r="B9" s="161"/>
      <c r="C9" s="161"/>
      <c r="D9" s="1"/>
      <c r="E9" s="316" t="s">
        <v>2</v>
      </c>
      <c r="F9" s="316"/>
      <c r="G9" s="31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6"/>
      <c r="S9" s="31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1"/>
      <c r="B10" s="161"/>
      <c r="C10" s="16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1" t="s">
        <v>4</v>
      </c>
      <c r="B11" s="161"/>
      <c r="C11" s="161"/>
      <c r="D11" s="1"/>
      <c r="E11" s="159">
        <v>3</v>
      </c>
      <c r="F11" s="1"/>
      <c r="G11" s="1"/>
      <c r="H11" s="1"/>
      <c r="I11" s="1"/>
      <c r="J11" s="1"/>
      <c r="K11" s="317" t="s">
        <v>60</v>
      </c>
      <c r="L11" s="317"/>
      <c r="M11" s="160"/>
      <c r="N11" s="16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1"/>
      <c r="B12" s="161"/>
      <c r="C12" s="161"/>
      <c r="D12" s="1"/>
      <c r="E12" s="5"/>
      <c r="F12" s="1"/>
      <c r="G12" s="1"/>
      <c r="H12" s="1"/>
      <c r="I12" s="1"/>
      <c r="J12" s="1"/>
      <c r="K12" s="160"/>
      <c r="L12" s="160"/>
      <c r="M12" s="160"/>
      <c r="N12" s="16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"/>
      <c r="X13" s="1"/>
      <c r="Y13" s="1"/>
    </row>
    <row r="14" spans="1:30" s="3" customFormat="1" ht="27" thickBot="1" x14ac:dyDescent="0.3">
      <c r="A14" s="16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62" t="s">
        <v>7</v>
      </c>
      <c r="B15" s="322" t="s">
        <v>8</v>
      </c>
      <c r="C15" s="323"/>
      <c r="D15" s="323"/>
      <c r="E15" s="323"/>
      <c r="F15" s="323"/>
      <c r="G15" s="323"/>
      <c r="H15" s="323"/>
      <c r="I15" s="324"/>
      <c r="J15" s="325" t="s">
        <v>54</v>
      </c>
      <c r="K15" s="326"/>
      <c r="L15" s="326"/>
      <c r="M15" s="327"/>
      <c r="N15" s="328" t="s">
        <v>53</v>
      </c>
      <c r="O15" s="328"/>
      <c r="P15" s="328"/>
      <c r="Q15" s="328"/>
      <c r="R15" s="328"/>
      <c r="S15" s="328"/>
      <c r="T15" s="328"/>
      <c r="U15" s="329"/>
      <c r="V15" s="12"/>
    </row>
    <row r="16" spans="1:30" ht="39.950000000000003" customHeight="1" x14ac:dyDescent="0.25">
      <c r="A16" s="163" t="s">
        <v>9</v>
      </c>
      <c r="B16" s="172"/>
      <c r="C16" s="15"/>
      <c r="D16" s="19"/>
      <c r="E16" s="15"/>
      <c r="F16" s="15"/>
      <c r="G16" s="15"/>
      <c r="H16" s="15"/>
      <c r="I16" s="173"/>
      <c r="J16" s="14"/>
      <c r="K16" s="15"/>
      <c r="L16" s="19"/>
      <c r="M16" s="173"/>
      <c r="N16" s="174"/>
      <c r="O16" s="15"/>
      <c r="P16" s="15"/>
      <c r="Q16" s="15"/>
      <c r="R16" s="15"/>
      <c r="S16" s="15"/>
      <c r="T16" s="15"/>
      <c r="U16" s="173"/>
      <c r="V16" s="16" t="s">
        <v>10</v>
      </c>
      <c r="X16" s="18"/>
      <c r="Y16" s="18"/>
    </row>
    <row r="17" spans="1:30" ht="39.950000000000003" customHeight="1" x14ac:dyDescent="0.25">
      <c r="A17" s="164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65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66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65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66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65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66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65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66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67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68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9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70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71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08" t="s">
        <v>25</v>
      </c>
      <c r="C36" s="309"/>
      <c r="D36" s="309"/>
      <c r="E36" s="309"/>
      <c r="F36" s="309"/>
      <c r="G36" s="309"/>
      <c r="H36" s="310"/>
      <c r="I36" s="97"/>
      <c r="J36" s="52" t="s">
        <v>26</v>
      </c>
      <c r="K36" s="105"/>
      <c r="L36" s="309" t="s">
        <v>25</v>
      </c>
      <c r="M36" s="309"/>
      <c r="N36" s="309"/>
      <c r="O36" s="309"/>
      <c r="P36" s="31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11"/>
      <c r="K54" s="31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08" t="s">
        <v>8</v>
      </c>
      <c r="C55" s="309"/>
      <c r="D55" s="309"/>
      <c r="E55" s="309"/>
      <c r="F55" s="31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I15"/>
    <mergeCell ref="J15:M15"/>
    <mergeCell ref="N15:U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5" t="s">
        <v>0</v>
      </c>
      <c r="B3" s="315"/>
      <c r="C3" s="31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316" t="s">
        <v>2</v>
      </c>
      <c r="F9" s="316"/>
      <c r="G9" s="31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6"/>
      <c r="S9" s="31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317" t="s">
        <v>61</v>
      </c>
      <c r="L11" s="317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62" t="s">
        <v>7</v>
      </c>
      <c r="B15" s="322" t="s">
        <v>8</v>
      </c>
      <c r="C15" s="323"/>
      <c r="D15" s="323"/>
      <c r="E15" s="323"/>
      <c r="F15" s="323"/>
      <c r="G15" s="323"/>
      <c r="H15" s="323"/>
      <c r="I15" s="323"/>
      <c r="J15" s="324"/>
      <c r="K15" s="325" t="s">
        <v>54</v>
      </c>
      <c r="L15" s="326"/>
      <c r="M15" s="326"/>
      <c r="N15" s="327"/>
      <c r="O15" s="330" t="s">
        <v>53</v>
      </c>
      <c r="P15" s="328"/>
      <c r="Q15" s="328"/>
      <c r="R15" s="328"/>
      <c r="S15" s="328"/>
      <c r="T15" s="328"/>
      <c r="U15" s="328"/>
      <c r="V15" s="328"/>
      <c r="W15" s="329"/>
      <c r="X15" s="12"/>
    </row>
    <row r="16" spans="1:30" ht="39.950000000000003" customHeight="1" x14ac:dyDescent="0.25">
      <c r="A16" s="163" t="s">
        <v>9</v>
      </c>
      <c r="B16" s="172"/>
      <c r="C16" s="174"/>
      <c r="D16" s="15"/>
      <c r="E16" s="19"/>
      <c r="F16" s="15"/>
      <c r="G16" s="15"/>
      <c r="H16" s="15"/>
      <c r="I16" s="15"/>
      <c r="J16" s="173"/>
      <c r="K16" s="14"/>
      <c r="L16" s="15"/>
      <c r="M16" s="19"/>
      <c r="N16" s="173"/>
      <c r="O16" s="174"/>
      <c r="P16" s="174"/>
      <c r="Q16" s="15"/>
      <c r="R16" s="15"/>
      <c r="S16" s="15"/>
      <c r="T16" s="15"/>
      <c r="U16" s="15"/>
      <c r="V16" s="15"/>
      <c r="W16" s="173"/>
      <c r="X16" s="16" t="s">
        <v>10</v>
      </c>
      <c r="Z16" s="18"/>
      <c r="AA16" s="18"/>
    </row>
    <row r="17" spans="1:30" ht="39.950000000000003" customHeight="1" x14ac:dyDescent="0.25">
      <c r="A17" s="164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65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66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65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66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65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66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65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66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67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68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9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70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71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08" t="s">
        <v>25</v>
      </c>
      <c r="C36" s="309"/>
      <c r="D36" s="309"/>
      <c r="E36" s="309"/>
      <c r="F36" s="309"/>
      <c r="G36" s="309"/>
      <c r="H36" s="310"/>
      <c r="I36" s="97"/>
      <c r="J36" s="52" t="s">
        <v>26</v>
      </c>
      <c r="K36" s="105"/>
      <c r="L36" s="309" t="s">
        <v>25</v>
      </c>
      <c r="M36" s="309"/>
      <c r="N36" s="309"/>
      <c r="O36" s="309"/>
      <c r="P36" s="31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11"/>
      <c r="K54" s="31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08" t="s">
        <v>8</v>
      </c>
      <c r="C55" s="309"/>
      <c r="D55" s="309"/>
      <c r="E55" s="309"/>
      <c r="F55" s="31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K15:N15"/>
    <mergeCell ref="O15:W15"/>
    <mergeCell ref="B36:H36"/>
    <mergeCell ref="L36:P36"/>
    <mergeCell ref="J54:K54"/>
    <mergeCell ref="B55:F55"/>
    <mergeCell ref="A3:C3"/>
    <mergeCell ref="E9:G9"/>
    <mergeCell ref="B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5" t="s">
        <v>0</v>
      </c>
      <c r="B3" s="315"/>
      <c r="C3" s="315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2"/>
      <c r="Z3" s="2"/>
      <c r="AA3" s="2"/>
      <c r="AB3" s="2"/>
      <c r="AC3" s="2"/>
      <c r="AD3" s="1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1" t="s">
        <v>1</v>
      </c>
      <c r="B9" s="181"/>
      <c r="C9" s="181"/>
      <c r="D9" s="1"/>
      <c r="E9" s="316" t="s">
        <v>2</v>
      </c>
      <c r="F9" s="316"/>
      <c r="G9" s="31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6"/>
      <c r="S9" s="31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1"/>
      <c r="B10" s="181"/>
      <c r="C10" s="1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1" t="s">
        <v>4</v>
      </c>
      <c r="B11" s="181"/>
      <c r="C11" s="181"/>
      <c r="D11" s="1"/>
      <c r="E11" s="179">
        <v>3</v>
      </c>
      <c r="F11" s="1"/>
      <c r="G11" s="1"/>
      <c r="H11" s="1"/>
      <c r="I11" s="1"/>
      <c r="J11" s="1"/>
      <c r="K11" s="317" t="s">
        <v>62</v>
      </c>
      <c r="L11" s="317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1"/>
      <c r="B12" s="181"/>
      <c r="C12" s="181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1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62" t="s">
        <v>7</v>
      </c>
      <c r="B15" s="322" t="s">
        <v>8</v>
      </c>
      <c r="C15" s="323"/>
      <c r="D15" s="323"/>
      <c r="E15" s="323"/>
      <c r="F15" s="323"/>
      <c r="G15" s="323"/>
      <c r="H15" s="323"/>
      <c r="I15" s="323"/>
      <c r="J15" s="324"/>
      <c r="K15" s="325" t="s">
        <v>54</v>
      </c>
      <c r="L15" s="326"/>
      <c r="M15" s="326"/>
      <c r="N15" s="327"/>
      <c r="O15" s="330" t="s">
        <v>53</v>
      </c>
      <c r="P15" s="328"/>
      <c r="Q15" s="328"/>
      <c r="R15" s="328"/>
      <c r="S15" s="328"/>
      <c r="T15" s="328"/>
      <c r="U15" s="328"/>
      <c r="V15" s="328"/>
      <c r="W15" s="329"/>
      <c r="X15" s="12"/>
    </row>
    <row r="16" spans="1:30" ht="39.950000000000003" customHeight="1" x14ac:dyDescent="0.25">
      <c r="A16" s="163" t="s">
        <v>9</v>
      </c>
      <c r="B16" s="172"/>
      <c r="C16" s="174"/>
      <c r="D16" s="15"/>
      <c r="E16" s="19"/>
      <c r="F16" s="15"/>
      <c r="G16" s="15"/>
      <c r="H16" s="15"/>
      <c r="I16" s="15"/>
      <c r="J16" s="173"/>
      <c r="K16" s="14"/>
      <c r="L16" s="15"/>
      <c r="M16" s="19"/>
      <c r="N16" s="173"/>
      <c r="O16" s="174"/>
      <c r="P16" s="174"/>
      <c r="Q16" s="15"/>
      <c r="R16" s="15"/>
      <c r="S16" s="15"/>
      <c r="T16" s="15"/>
      <c r="U16" s="15"/>
      <c r="V16" s="15"/>
      <c r="W16" s="173"/>
      <c r="X16" s="16" t="s">
        <v>10</v>
      </c>
      <c r="Z16" s="18"/>
      <c r="AA16" s="18"/>
    </row>
    <row r="17" spans="1:30" ht="39.950000000000003" customHeight="1" x14ac:dyDescent="0.25">
      <c r="A17" s="164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65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66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65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66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65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66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65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66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67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68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9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70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71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08" t="s">
        <v>25</v>
      </c>
      <c r="C36" s="309"/>
      <c r="D36" s="309"/>
      <c r="E36" s="309"/>
      <c r="F36" s="309"/>
      <c r="G36" s="309"/>
      <c r="H36" s="310"/>
      <c r="I36" s="97"/>
      <c r="J36" s="52" t="s">
        <v>26</v>
      </c>
      <c r="K36" s="105"/>
      <c r="L36" s="309" t="s">
        <v>25</v>
      </c>
      <c r="M36" s="309"/>
      <c r="N36" s="309"/>
      <c r="O36" s="309"/>
      <c r="P36" s="31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11"/>
      <c r="K54" s="31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08" t="s">
        <v>8</v>
      </c>
      <c r="C55" s="309"/>
      <c r="D55" s="309"/>
      <c r="E55" s="309"/>
      <c r="F55" s="31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2021-08-09T21:21:34Z</cp:lastPrinted>
  <dcterms:created xsi:type="dcterms:W3CDTF">2021-03-04T08:17:33Z</dcterms:created>
  <dcterms:modified xsi:type="dcterms:W3CDTF">2021-08-11T13:52:19Z</dcterms:modified>
</cp:coreProperties>
</file>