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D8C9280C-30CB-434D-A5F6-E6C054E542D5}" xr6:coauthVersionLast="36" xr6:coauthVersionMax="36" xr10:uidLastSave="{00000000-0000-0000-0000-000000000000}"/>
  <bookViews>
    <workbookView xWindow="0" yWindow="0" windowWidth="20490" windowHeight="7545" tabRatio="742" firstSheet="20" activeTab="27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IMPRIMIR" sheetId="2" r:id="rId28"/>
    <sheet name="Calcio" sheetId="34" r:id="rId29"/>
    <sheet name="Carbonato de calcio" sheetId="33" r:id="rId30"/>
  </sheets>
  <definedNames>
    <definedName name="_xlnm.Print_Area" localSheetId="29">'Carbonato de calcio'!$A$1:$D$10</definedName>
    <definedName name="_xlnm.Print_Area" localSheetId="27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32" l="1"/>
  <c r="F49" i="32"/>
  <c r="E49" i="32"/>
  <c r="D49" i="32"/>
  <c r="C49" i="32"/>
  <c r="B49" i="32"/>
  <c r="K25" i="34" l="1"/>
  <c r="E25" i="34"/>
  <c r="E24" i="34"/>
  <c r="K23" i="34"/>
  <c r="E23" i="34"/>
  <c r="K22" i="34"/>
  <c r="E22" i="34"/>
  <c r="K21" i="34"/>
  <c r="E21" i="34"/>
  <c r="K20" i="34"/>
  <c r="E20" i="34"/>
  <c r="K19" i="34"/>
  <c r="E19" i="34"/>
  <c r="K18" i="34"/>
  <c r="E18" i="34"/>
  <c r="K17" i="34"/>
  <c r="E17" i="34"/>
  <c r="K16" i="34"/>
  <c r="E16" i="34"/>
  <c r="K15" i="34"/>
  <c r="E15" i="34"/>
  <c r="K14" i="34"/>
  <c r="E14" i="34"/>
  <c r="K13" i="34"/>
  <c r="E13" i="34"/>
  <c r="K12" i="34"/>
  <c r="E12" i="34"/>
  <c r="K11" i="34"/>
  <c r="E11" i="34"/>
  <c r="K10" i="34"/>
  <c r="E10" i="34"/>
  <c r="K9" i="34"/>
  <c r="E9" i="34"/>
  <c r="K8" i="34"/>
  <c r="E8" i="34"/>
  <c r="K7" i="34"/>
  <c r="E7" i="34"/>
  <c r="K6" i="34"/>
  <c r="E6" i="34"/>
  <c r="K5" i="34"/>
  <c r="E5" i="34"/>
  <c r="K4" i="34"/>
  <c r="E4" i="34"/>
  <c r="K3" i="34"/>
  <c r="E3" i="34"/>
  <c r="K2" i="34"/>
  <c r="E2" i="34"/>
  <c r="B7" i="33"/>
  <c r="B3" i="33"/>
  <c r="B4" i="33" s="1"/>
  <c r="B9" i="33" s="1"/>
  <c r="B10" i="33" s="1"/>
  <c r="S28" i="32" l="1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I18" i="2"/>
  <c r="J18" i="2"/>
  <c r="K18" i="2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9" i="2"/>
  <c r="H40" i="2"/>
  <c r="H41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8" i="2"/>
  <c r="P25" i="11"/>
  <c r="P30" i="11" s="1"/>
  <c r="P28" i="11"/>
  <c r="P29" i="11"/>
  <c r="Q49" i="12" l="1"/>
  <c r="I49" i="12"/>
  <c r="G66" i="12"/>
  <c r="G68" i="12"/>
  <c r="X26" i="12"/>
  <c r="Y27" i="12"/>
  <c r="C18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M18" i="2" l="1"/>
  <c r="N18" i="2"/>
  <c r="L18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8" i="2"/>
  <c r="T11" i="2"/>
  <c r="T12" i="2"/>
  <c r="T13" i="2"/>
  <c r="T14" i="2"/>
  <c r="T15" i="2"/>
  <c r="T16" i="2"/>
  <c r="T17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8" i="2"/>
  <c r="Q18" i="2"/>
  <c r="R18" i="2"/>
  <c r="H48" i="1" l="1"/>
  <c r="V27" i="1"/>
  <c r="F18" i="2" l="1"/>
  <c r="G18" i="2"/>
  <c r="H18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E18" i="2"/>
  <c r="D18" i="2"/>
  <c r="B18" i="2"/>
  <c r="H42" i="2" l="1"/>
  <c r="T18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<sst xmlns="http://schemas.openxmlformats.org/spreadsheetml/2006/main" count="2265" uniqueCount="114">
  <si>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</si>
  <si>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</si>
  <si>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</si>
  <si>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</si>
  <si>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</si>
  <si>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</si>
  <si>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</si>
  <si>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</si>
  <si>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</si>
  <si>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</si>
  <si>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</si>
  <si>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</si>
  <si>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</si>
  <si>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</si>
  <si>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</si>
  <si>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</si>
  <si>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</si>
  <si>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</si>
  <si>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</si>
  <si>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</si>
  <si>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</si>
  <si>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</si>
  <si>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</si>
  <si>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</si>
  <si>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</si>
  <si>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</si>
  <si>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</si>
  <si>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</si>
  <si>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</si>
  <si>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</si>
  <si>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</si>
  <si>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</si>
  <si>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</si>
  <si>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</si>
  <si>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</si>
  <si>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</si>
  <si>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</si>
  <si>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</si>
  <si>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</si>
  <si>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</si>
  <si>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</si>
  <si>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</si>
  <si>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</si>
  <si>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</si>
  <si>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</si>
  <si>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</si>
  <si>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</si>
  <si>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</si>
  <si>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</si>
  <si>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</si>
  <si>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</si>
  <si>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</si>
  <si>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</si>
  <si>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</si>
  <si>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</si>
  <si>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</si>
  <si>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</si>
  <si>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</si>
  <si>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</si>
  <si>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</si>
  <si>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</si>
  <si>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</si>
  <si>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</si>
  <si>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</si>
  <si>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</si>
  <si>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</si>
  <si>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</si>
  <si>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</si>
  <si>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</si>
  <si>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</si>
  <si>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</si>
  <si>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</si>
  <si>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</si>
  <si>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</si>
  <si>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</si>
  <si>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</si>
  <si>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</si>
  <si>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</si>
  <si>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</si>
  <si>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</si>
  <si>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</si>
  <si>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</si>
  <si>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12 AL 18 DE NOV</t>
  </si>
  <si>
    <t>F1 - F2 -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</si>
  <si>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</si>
  <si>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</si>
  <si>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</si>
  <si>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</si>
  <si>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</si>
  <si>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</si>
  <si>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</si>
  <si>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</si>
  <si>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</si>
  <si>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</si>
  <si>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</si>
  <si>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</si>
  <si>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</si>
  <si>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</si>
  <si>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</si>
  <si>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</si>
  <si>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</si>
  <si>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</si>
  <si>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</si>
  <si>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</si>
  <si>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</si>
  <si>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</si>
  <si>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</si>
  <si>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</si>
  <si>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</si>
  <si>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B</t>
  </si>
  <si>
    <t>Caseta C</t>
  </si>
  <si>
    <t>Caseta D</t>
  </si>
  <si>
    <t>CEPA 4    CASETA A</t>
  </si>
  <si>
    <t>Iniciamos con incrementos en la linea macho… Por favor cambiar cama el viernes y empezar a enviar fertil desde el sabado según me indicación y aumento de la producción el dia jueves.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</si>
</sst>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3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7" borderId="42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32" xfId="0" applyNumberFormat="1" applyFont="1" applyBorder="1" applyAlignment="1">
      <alignment horizontal="center" vertical="center"/>
    </xf>
    <xf numFmtId="164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3" xfId="0" applyNumberFormat="1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4" fontId="20" fillId="3" borderId="14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87" t="s">
        <v>5</v>
      </c>
      <c r="L11" s="387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82" t="s">
        <v>8</v>
      </c>
      <c r="C15" s="383"/>
      <c r="D15" s="383"/>
      <c r="E15" s="383"/>
      <c r="F15" s="383"/>
      <c r="G15" s="383"/>
      <c r="H15" s="383"/>
      <c r="I15" s="383"/>
      <c r="J15" s="383"/>
      <c r="K15" s="384"/>
      <c r="L15" s="389" t="s">
        <v>50</v>
      </c>
      <c r="M15" s="390"/>
      <c r="N15" s="390"/>
      <c r="O15" s="390"/>
      <c r="P15" s="390"/>
      <c r="Q15" s="390"/>
      <c r="R15" s="390"/>
      <c r="S15" s="390"/>
      <c r="T15" s="390"/>
      <c r="U15" s="391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80" t="s">
        <v>25</v>
      </c>
      <c r="C36" s="388"/>
      <c r="D36" s="388"/>
      <c r="E36" s="388"/>
      <c r="F36" s="388"/>
      <c r="G36" s="388"/>
      <c r="H36" s="97"/>
      <c r="I36" s="52" t="s">
        <v>26</v>
      </c>
      <c r="J36" s="105"/>
      <c r="K36" s="379" t="s">
        <v>25</v>
      </c>
      <c r="L36" s="379"/>
      <c r="M36" s="379"/>
      <c r="N36" s="379"/>
      <c r="O36" s="38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U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387" t="s">
        <v>59</v>
      </c>
      <c r="L11" s="387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3"/>
      <c r="J15" s="394"/>
      <c r="K15" s="395" t="s">
        <v>51</v>
      </c>
      <c r="L15" s="396"/>
      <c r="M15" s="396"/>
      <c r="N15" s="397"/>
      <c r="O15" s="400" t="s">
        <v>50</v>
      </c>
      <c r="P15" s="398"/>
      <c r="Q15" s="398"/>
      <c r="R15" s="398"/>
      <c r="S15" s="398"/>
      <c r="T15" s="398"/>
      <c r="U15" s="398"/>
      <c r="V15" s="398"/>
      <c r="W15" s="39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80"/>
      <c r="I36" s="97"/>
      <c r="J36" s="52" t="s">
        <v>26</v>
      </c>
      <c r="K36" s="105"/>
      <c r="L36" s="379" t="s">
        <v>25</v>
      </c>
      <c r="M36" s="379"/>
      <c r="N36" s="379"/>
      <c r="O36" s="379"/>
      <c r="P36" s="38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387" t="s">
        <v>60</v>
      </c>
      <c r="L11" s="387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3"/>
      <c r="J15" s="394"/>
      <c r="K15" s="395" t="s">
        <v>51</v>
      </c>
      <c r="L15" s="396"/>
      <c r="M15" s="396"/>
      <c r="N15" s="397"/>
      <c r="O15" s="400" t="s">
        <v>50</v>
      </c>
      <c r="P15" s="398"/>
      <c r="Q15" s="398"/>
      <c r="R15" s="398"/>
      <c r="S15" s="398"/>
      <c r="T15" s="398"/>
      <c r="U15" s="398"/>
      <c r="V15" s="398"/>
      <c r="W15" s="39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80"/>
      <c r="I36" s="97"/>
      <c r="J36" s="52" t="s">
        <v>26</v>
      </c>
      <c r="K36" s="105"/>
      <c r="L36" s="379" t="s">
        <v>25</v>
      </c>
      <c r="M36" s="379"/>
      <c r="N36" s="379"/>
      <c r="O36" s="379"/>
      <c r="P36" s="38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87" t="s">
        <v>61</v>
      </c>
      <c r="L11" s="387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3"/>
      <c r="J15" s="394"/>
      <c r="K15" s="395" t="s">
        <v>51</v>
      </c>
      <c r="L15" s="396"/>
      <c r="M15" s="396"/>
      <c r="N15" s="397"/>
      <c r="O15" s="400" t="s">
        <v>50</v>
      </c>
      <c r="P15" s="398"/>
      <c r="Q15" s="398"/>
      <c r="R15" s="398"/>
      <c r="S15" s="398"/>
      <c r="T15" s="398"/>
      <c r="U15" s="398"/>
      <c r="V15" s="398"/>
      <c r="W15" s="398"/>
      <c r="X15" s="399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9" t="s">
        <v>25</v>
      </c>
      <c r="N36" s="379"/>
      <c r="O36" s="379"/>
      <c r="P36" s="379"/>
      <c r="Q36" s="38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387" t="s">
        <v>62</v>
      </c>
      <c r="L11" s="387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7"/>
      <c r="N15" s="400" t="s">
        <v>50</v>
      </c>
      <c r="O15" s="398"/>
      <c r="P15" s="398"/>
      <c r="Q15" s="398"/>
      <c r="R15" s="398"/>
      <c r="S15" s="398"/>
      <c r="T15" s="398"/>
      <c r="U15" s="398"/>
      <c r="V15" s="398"/>
      <c r="W15" s="39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9" t="s">
        <v>25</v>
      </c>
      <c r="N36" s="379"/>
      <c r="O36" s="379"/>
      <c r="P36" s="379"/>
      <c r="Q36" s="38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387" t="s">
        <v>64</v>
      </c>
      <c r="L11" s="387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7"/>
      <c r="N15" s="400" t="s">
        <v>50</v>
      </c>
      <c r="O15" s="398"/>
      <c r="P15" s="398"/>
      <c r="Q15" s="398"/>
      <c r="R15" s="398"/>
      <c r="S15" s="398"/>
      <c r="T15" s="398"/>
      <c r="U15" s="398"/>
      <c r="V15" s="398"/>
      <c r="W15" s="39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9" t="s">
        <v>25</v>
      </c>
      <c r="N36" s="379"/>
      <c r="O36" s="379"/>
      <c r="P36" s="379"/>
      <c r="Q36" s="38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387" t="s">
        <v>66</v>
      </c>
      <c r="L11" s="387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7"/>
      <c r="N15" s="400" t="s">
        <v>50</v>
      </c>
      <c r="O15" s="398"/>
      <c r="P15" s="398"/>
      <c r="Q15" s="398"/>
      <c r="R15" s="398"/>
      <c r="S15" s="398"/>
      <c r="T15" s="398"/>
      <c r="U15" s="398"/>
      <c r="V15" s="398"/>
      <c r="W15" s="39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9" t="s">
        <v>25</v>
      </c>
      <c r="N36" s="379"/>
      <c r="O36" s="379"/>
      <c r="P36" s="379"/>
      <c r="Q36" s="38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387" t="s">
        <v>67</v>
      </c>
      <c r="L11" s="387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7"/>
      <c r="N15" s="400" t="s">
        <v>50</v>
      </c>
      <c r="O15" s="398"/>
      <c r="P15" s="398"/>
      <c r="Q15" s="398"/>
      <c r="R15" s="398"/>
      <c r="S15" s="398"/>
      <c r="T15" s="398"/>
      <c r="U15" s="39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9" t="s">
        <v>25</v>
      </c>
      <c r="N36" s="379"/>
      <c r="O36" s="379"/>
      <c r="P36" s="379"/>
      <c r="Q36" s="38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"/>
      <c r="Z3" s="2"/>
      <c r="AA3" s="2"/>
      <c r="AB3" s="2"/>
      <c r="AC3" s="2"/>
      <c r="AD3" s="2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0" t="s">
        <v>1</v>
      </c>
      <c r="B9" s="280"/>
      <c r="C9" s="280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0"/>
      <c r="B10" s="280"/>
      <c r="C10" s="2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0" t="s">
        <v>4</v>
      </c>
      <c r="B11" s="280"/>
      <c r="C11" s="280"/>
      <c r="D11" s="1"/>
      <c r="E11" s="281">
        <v>3</v>
      </c>
      <c r="F11" s="1"/>
      <c r="G11" s="1"/>
      <c r="H11" s="1"/>
      <c r="I11" s="1"/>
      <c r="J11" s="1"/>
      <c r="K11" s="387" t="s">
        <v>68</v>
      </c>
      <c r="L11" s="387"/>
      <c r="M11" s="282"/>
      <c r="N11" s="2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0"/>
      <c r="B12" s="280"/>
      <c r="C12" s="280"/>
      <c r="D12" s="1"/>
      <c r="E12" s="5"/>
      <c r="F12" s="1"/>
      <c r="G12" s="1"/>
      <c r="H12" s="1"/>
      <c r="I12" s="1"/>
      <c r="J12" s="1"/>
      <c r="K12" s="282"/>
      <c r="L12" s="282"/>
      <c r="M12" s="282"/>
      <c r="N12" s="2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1"/>
      <c r="X13" s="1"/>
      <c r="Y13" s="1"/>
    </row>
    <row r="14" spans="1:30" s="3" customFormat="1" ht="27" thickBot="1" x14ac:dyDescent="0.3">
      <c r="A14" s="2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7"/>
      <c r="N15" s="400" t="s">
        <v>50</v>
      </c>
      <c r="O15" s="398"/>
      <c r="P15" s="398"/>
      <c r="Q15" s="398"/>
      <c r="R15" s="398"/>
      <c r="S15" s="398"/>
      <c r="T15" s="398"/>
      <c r="U15" s="39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9" t="s">
        <v>25</v>
      </c>
      <c r="N36" s="379"/>
      <c r="O36" s="379"/>
      <c r="P36" s="379"/>
      <c r="Q36" s="38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"/>
      <c r="Z3" s="2"/>
      <c r="AA3" s="2"/>
      <c r="AB3" s="2"/>
      <c r="AC3" s="2"/>
      <c r="AD3" s="2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3" t="s">
        <v>1</v>
      </c>
      <c r="B9" s="283"/>
      <c r="C9" s="283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3"/>
      <c r="B10" s="283"/>
      <c r="C10" s="2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3" t="s">
        <v>4</v>
      </c>
      <c r="B11" s="283"/>
      <c r="C11" s="283"/>
      <c r="D11" s="1"/>
      <c r="E11" s="284">
        <v>3</v>
      </c>
      <c r="F11" s="1"/>
      <c r="G11" s="1"/>
      <c r="H11" s="1"/>
      <c r="I11" s="1"/>
      <c r="J11" s="1"/>
      <c r="K11" s="387" t="s">
        <v>69</v>
      </c>
      <c r="L11" s="387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3"/>
      <c r="B12" s="283"/>
      <c r="C12" s="283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3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7" thickBot="1" x14ac:dyDescent="0.3">
      <c r="A14" s="2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7"/>
      <c r="N15" s="400" t="s">
        <v>50</v>
      </c>
      <c r="O15" s="398"/>
      <c r="P15" s="398"/>
      <c r="Q15" s="398"/>
      <c r="R15" s="398"/>
      <c r="S15" s="398"/>
      <c r="T15" s="398"/>
      <c r="U15" s="39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9" t="s">
        <v>25</v>
      </c>
      <c r="N36" s="379"/>
      <c r="O36" s="379"/>
      <c r="P36" s="379"/>
      <c r="Q36" s="38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6" t="s">
        <v>1</v>
      </c>
      <c r="B9" s="286"/>
      <c r="C9" s="286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6" t="s">
        <v>4</v>
      </c>
      <c r="B11" s="286"/>
      <c r="C11" s="286"/>
      <c r="D11" s="1"/>
      <c r="E11" s="287">
        <v>3</v>
      </c>
      <c r="F11" s="1"/>
      <c r="G11" s="1"/>
      <c r="H11" s="1"/>
      <c r="I11" s="1"/>
      <c r="J11" s="1"/>
      <c r="K11" s="387" t="s">
        <v>70</v>
      </c>
      <c r="L11" s="387"/>
      <c r="M11" s="288"/>
      <c r="N11" s="2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8"/>
      <c r="L12" s="288"/>
      <c r="M12" s="288"/>
      <c r="N12" s="2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1"/>
      <c r="X13" s="1"/>
      <c r="Y13" s="1"/>
    </row>
    <row r="14" spans="1:30" s="3" customFormat="1" ht="27" thickBot="1" x14ac:dyDescent="0.3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7"/>
      <c r="N15" s="400" t="s">
        <v>50</v>
      </c>
      <c r="O15" s="398"/>
      <c r="P15" s="398"/>
      <c r="Q15" s="398"/>
      <c r="R15" s="398"/>
      <c r="S15" s="398"/>
      <c r="T15" s="398"/>
      <c r="U15" s="39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9" t="s">
        <v>25</v>
      </c>
      <c r="N36" s="379"/>
      <c r="O36" s="379"/>
      <c r="P36" s="379"/>
      <c r="Q36" s="38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87" t="s">
        <v>52</v>
      </c>
      <c r="L11" s="387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82" t="s">
        <v>8</v>
      </c>
      <c r="C15" s="383"/>
      <c r="D15" s="383"/>
      <c r="E15" s="383"/>
      <c r="F15" s="383"/>
      <c r="G15" s="383"/>
      <c r="H15" s="383"/>
      <c r="I15" s="384"/>
      <c r="J15" s="389" t="s">
        <v>50</v>
      </c>
      <c r="K15" s="390"/>
      <c r="L15" s="390"/>
      <c r="M15" s="390"/>
      <c r="N15" s="390"/>
      <c r="O15" s="390"/>
      <c r="P15" s="390"/>
      <c r="Q15" s="39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80" t="s">
        <v>25</v>
      </c>
      <c r="C36" s="388"/>
      <c r="D36" s="388"/>
      <c r="E36" s="388"/>
      <c r="F36" s="388"/>
      <c r="G36" s="388"/>
      <c r="H36" s="97"/>
      <c r="I36" s="52" t="s">
        <v>26</v>
      </c>
      <c r="J36" s="105"/>
      <c r="K36" s="379" t="s">
        <v>25</v>
      </c>
      <c r="L36" s="379"/>
      <c r="M36" s="379"/>
      <c r="N36" s="379"/>
      <c r="O36" s="38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9" t="s">
        <v>1</v>
      </c>
      <c r="B9" s="289"/>
      <c r="C9" s="289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9" t="s">
        <v>4</v>
      </c>
      <c r="B11" s="289"/>
      <c r="C11" s="289"/>
      <c r="D11" s="1"/>
      <c r="E11" s="290">
        <v>3</v>
      </c>
      <c r="F11" s="1"/>
      <c r="G11" s="1"/>
      <c r="H11" s="1"/>
      <c r="I11" s="1"/>
      <c r="J11" s="1"/>
      <c r="K11" s="387" t="s">
        <v>71</v>
      </c>
      <c r="L11" s="387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7" thickBot="1" x14ac:dyDescent="0.3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7"/>
      <c r="N15" s="400" t="s">
        <v>50</v>
      </c>
      <c r="O15" s="398"/>
      <c r="P15" s="398"/>
      <c r="Q15" s="398"/>
      <c r="R15" s="398"/>
      <c r="S15" s="398"/>
      <c r="T15" s="398"/>
      <c r="U15" s="39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9" t="s">
        <v>25</v>
      </c>
      <c r="N36" s="379"/>
      <c r="O36" s="379"/>
      <c r="P36" s="379"/>
      <c r="Q36" s="38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"/>
      <c r="Z3" s="2"/>
      <c r="AA3" s="2"/>
      <c r="AB3" s="2"/>
      <c r="AC3" s="2"/>
      <c r="AD3" s="2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2" t="s">
        <v>1</v>
      </c>
      <c r="B9" s="292"/>
      <c r="C9" s="292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2"/>
      <c r="B10" s="292"/>
      <c r="C10" s="2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2" t="s">
        <v>4</v>
      </c>
      <c r="B11" s="292"/>
      <c r="C11" s="292"/>
      <c r="D11" s="1"/>
      <c r="E11" s="293">
        <v>3</v>
      </c>
      <c r="F11" s="1"/>
      <c r="G11" s="1"/>
      <c r="H11" s="1"/>
      <c r="I11" s="1"/>
      <c r="J11" s="1"/>
      <c r="K11" s="387" t="s">
        <v>72</v>
      </c>
      <c r="L11" s="387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2"/>
      <c r="B12" s="292"/>
      <c r="C12" s="292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2"/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7" thickBot="1" x14ac:dyDescent="0.3">
      <c r="A14" s="2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7"/>
      <c r="N15" s="400" t="s">
        <v>50</v>
      </c>
      <c r="O15" s="398"/>
      <c r="P15" s="398"/>
      <c r="Q15" s="398"/>
      <c r="R15" s="398"/>
      <c r="S15" s="398"/>
      <c r="T15" s="398"/>
      <c r="U15" s="39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9" t="s">
        <v>25</v>
      </c>
      <c r="N36" s="379"/>
      <c r="O36" s="379"/>
      <c r="P36" s="379"/>
      <c r="Q36" s="38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"/>
      <c r="Z3" s="2"/>
      <c r="AA3" s="2"/>
      <c r="AB3" s="2"/>
      <c r="AC3" s="2"/>
      <c r="AD3" s="2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7" t="s">
        <v>1</v>
      </c>
      <c r="B9" s="297"/>
      <c r="C9" s="297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7"/>
      <c r="B10" s="297"/>
      <c r="C10" s="2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7" t="s">
        <v>4</v>
      </c>
      <c r="B11" s="297"/>
      <c r="C11" s="297"/>
      <c r="D11" s="1"/>
      <c r="E11" s="295">
        <v>3</v>
      </c>
      <c r="F11" s="1"/>
      <c r="G11" s="1"/>
      <c r="H11" s="1"/>
      <c r="I11" s="1"/>
      <c r="J11" s="1"/>
      <c r="K11" s="387" t="s">
        <v>73</v>
      </c>
      <c r="L11" s="387"/>
      <c r="M11" s="296"/>
      <c r="N11" s="2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7"/>
      <c r="B12" s="297"/>
      <c r="C12" s="297"/>
      <c r="D12" s="1"/>
      <c r="E12" s="5"/>
      <c r="F12" s="1"/>
      <c r="G12" s="1"/>
      <c r="H12" s="1"/>
      <c r="I12" s="1"/>
      <c r="J12" s="1"/>
      <c r="K12" s="296"/>
      <c r="L12" s="296"/>
      <c r="M12" s="296"/>
      <c r="N12" s="2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7"/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6"/>
      <c r="M13" s="296"/>
      <c r="N13" s="296"/>
      <c r="O13" s="296"/>
      <c r="P13" s="296"/>
      <c r="Q13" s="296"/>
      <c r="R13" s="296"/>
      <c r="S13" s="296"/>
      <c r="T13" s="296"/>
      <c r="U13" s="296"/>
      <c r="V13" s="296"/>
      <c r="W13" s="1"/>
      <c r="X13" s="1"/>
      <c r="Y13" s="1"/>
    </row>
    <row r="14" spans="1:30" s="3" customFormat="1" ht="27" thickBot="1" x14ac:dyDescent="0.3">
      <c r="A14" s="2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7"/>
      <c r="N15" s="400" t="s">
        <v>50</v>
      </c>
      <c r="O15" s="398"/>
      <c r="P15" s="398"/>
      <c r="Q15" s="398"/>
      <c r="R15" s="398"/>
      <c r="S15" s="398"/>
      <c r="T15" s="398"/>
      <c r="U15" s="39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9" t="s">
        <v>25</v>
      </c>
      <c r="N36" s="379"/>
      <c r="O36" s="379"/>
      <c r="P36" s="379"/>
      <c r="Q36" s="38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AB6-CEB4-43BB-9A2D-59E9E4D1E1B1}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"/>
      <c r="Z3" s="2"/>
      <c r="AA3" s="2"/>
      <c r="AB3" s="2"/>
      <c r="AC3" s="2"/>
      <c r="AD3" s="2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8" t="s">
        <v>1</v>
      </c>
      <c r="B9" s="298"/>
      <c r="C9" s="298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8"/>
      <c r="B10" s="298"/>
      <c r="C10" s="2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8" t="s">
        <v>4</v>
      </c>
      <c r="B11" s="298"/>
      <c r="C11" s="298"/>
      <c r="D11" s="1"/>
      <c r="E11" s="299">
        <v>3</v>
      </c>
      <c r="F11" s="1"/>
      <c r="G11" s="1"/>
      <c r="H11" s="1"/>
      <c r="I11" s="1"/>
      <c r="J11" s="1"/>
      <c r="K11" s="387" t="s">
        <v>74</v>
      </c>
      <c r="L11" s="387"/>
      <c r="M11" s="300"/>
      <c r="N11" s="3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8"/>
      <c r="B12" s="298"/>
      <c r="C12" s="298"/>
      <c r="D12" s="1"/>
      <c r="E12" s="5"/>
      <c r="F12" s="1"/>
      <c r="G12" s="1"/>
      <c r="H12" s="1"/>
      <c r="I12" s="1"/>
      <c r="J12" s="1"/>
      <c r="K12" s="300"/>
      <c r="L12" s="300"/>
      <c r="M12" s="300"/>
      <c r="N12" s="3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8"/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1"/>
      <c r="X13" s="1"/>
      <c r="Y13" s="1"/>
    </row>
    <row r="14" spans="1:30" s="3" customFormat="1" ht="27" thickBot="1" x14ac:dyDescent="0.3">
      <c r="A14" s="2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6"/>
      <c r="N15" s="396"/>
      <c r="O15" s="396"/>
      <c r="P15" s="397"/>
      <c r="Q15" s="400" t="s">
        <v>50</v>
      </c>
      <c r="R15" s="398"/>
      <c r="S15" s="398"/>
      <c r="T15" s="398"/>
      <c r="U15" s="398"/>
      <c r="V15" s="398"/>
      <c r="W15" s="398"/>
      <c r="X15" s="399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4"/>
      <c r="W16" s="15"/>
      <c r="X16" s="325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8" t="s">
        <v>25</v>
      </c>
      <c r="N36" s="379"/>
      <c r="O36" s="379"/>
      <c r="P36" s="379"/>
      <c r="Q36" s="379"/>
      <c r="R36" s="380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01" t="s">
        <v>8</v>
      </c>
      <c r="C55" s="402"/>
      <c r="D55" s="402"/>
      <c r="E55" s="402"/>
      <c r="F55" s="402"/>
      <c r="G55" s="403"/>
      <c r="H55" s="401" t="s">
        <v>51</v>
      </c>
      <c r="I55" s="402"/>
      <c r="J55" s="402"/>
      <c r="K55" s="402"/>
      <c r="L55" s="402"/>
      <c r="M55" s="403"/>
      <c r="N55" s="402" t="s">
        <v>50</v>
      </c>
      <c r="O55" s="402"/>
      <c r="P55" s="402"/>
      <c r="Q55" s="402"/>
      <c r="R55" s="402"/>
      <c r="S55" s="40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2"/>
      <c r="C56" s="311"/>
      <c r="D56" s="311"/>
      <c r="E56" s="311"/>
      <c r="F56" s="311"/>
      <c r="G56" s="313"/>
      <c r="H56" s="312"/>
      <c r="I56" s="311"/>
      <c r="J56" s="311"/>
      <c r="K56" s="311"/>
      <c r="L56" s="311"/>
      <c r="M56" s="313"/>
      <c r="N56" s="315"/>
      <c r="O56" s="316"/>
      <c r="P56" s="316"/>
      <c r="Q56" s="316"/>
      <c r="R56" s="316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4">
        <v>1</v>
      </c>
      <c r="C57" s="96">
        <v>2</v>
      </c>
      <c r="D57" s="96">
        <v>3</v>
      </c>
      <c r="E57" s="96">
        <v>4</v>
      </c>
      <c r="F57" s="96">
        <v>5</v>
      </c>
      <c r="G57" s="310">
        <v>6</v>
      </c>
      <c r="H57" s="304">
        <v>7</v>
      </c>
      <c r="I57" s="96">
        <v>8</v>
      </c>
      <c r="J57" s="96">
        <v>9</v>
      </c>
      <c r="K57" s="96">
        <v>10</v>
      </c>
      <c r="L57" s="96">
        <v>11</v>
      </c>
      <c r="M57" s="310">
        <v>12</v>
      </c>
      <c r="N57" s="304">
        <v>13</v>
      </c>
      <c r="O57" s="96">
        <v>14</v>
      </c>
      <c r="P57" s="96">
        <v>15</v>
      </c>
      <c r="Q57" s="96">
        <v>16</v>
      </c>
      <c r="R57" s="96">
        <v>17</v>
      </c>
      <c r="S57" s="310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6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5">
        <v>65</v>
      </c>
      <c r="C67" s="104">
        <v>65</v>
      </c>
      <c r="D67" s="104">
        <v>65</v>
      </c>
      <c r="E67" s="104">
        <v>16</v>
      </c>
      <c r="F67" s="104">
        <v>65</v>
      </c>
      <c r="G67" s="314">
        <v>65</v>
      </c>
      <c r="H67" s="305">
        <v>65</v>
      </c>
      <c r="I67" s="104">
        <v>65</v>
      </c>
      <c r="J67" s="104">
        <v>65</v>
      </c>
      <c r="K67" s="104">
        <v>16</v>
      </c>
      <c r="L67" s="104">
        <v>65</v>
      </c>
      <c r="M67" s="314">
        <v>65</v>
      </c>
      <c r="N67" s="305">
        <v>65</v>
      </c>
      <c r="O67" s="104">
        <v>65</v>
      </c>
      <c r="P67" s="104">
        <v>65</v>
      </c>
      <c r="Q67" s="104">
        <v>16</v>
      </c>
      <c r="R67" s="104">
        <v>65</v>
      </c>
      <c r="S67" s="314">
        <v>65</v>
      </c>
      <c r="T67" s="307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8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9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9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9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J15:P15"/>
    <mergeCell ref="B15:I15"/>
    <mergeCell ref="Q15:X15"/>
    <mergeCell ref="A3:C3"/>
    <mergeCell ref="E9:G9"/>
    <mergeCell ref="R9:S9"/>
    <mergeCell ref="K11:L11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A4A4-49ED-42AD-B95A-4D1E7DC362BF}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2"/>
      <c r="Z3" s="2"/>
      <c r="AA3" s="2"/>
      <c r="AB3" s="2"/>
      <c r="AC3" s="2"/>
      <c r="AD3" s="3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3" t="s">
        <v>1</v>
      </c>
      <c r="B9" s="303"/>
      <c r="C9" s="303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3"/>
      <c r="B10" s="303"/>
      <c r="C10" s="3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3" t="s">
        <v>4</v>
      </c>
      <c r="B11" s="303"/>
      <c r="C11" s="303"/>
      <c r="D11" s="1"/>
      <c r="E11" s="301">
        <v>3</v>
      </c>
      <c r="F11" s="1"/>
      <c r="G11" s="1"/>
      <c r="H11" s="1"/>
      <c r="I11" s="1"/>
      <c r="J11" s="1"/>
      <c r="K11" s="387" t="s">
        <v>74</v>
      </c>
      <c r="L11" s="387"/>
      <c r="M11" s="302"/>
      <c r="N11" s="3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3"/>
      <c r="B12" s="303"/>
      <c r="C12" s="303"/>
      <c r="D12" s="1"/>
      <c r="E12" s="5"/>
      <c r="F12" s="1"/>
      <c r="G12" s="1"/>
      <c r="H12" s="1"/>
      <c r="I12" s="1"/>
      <c r="J12" s="1"/>
      <c r="K12" s="302"/>
      <c r="L12" s="302"/>
      <c r="M12" s="302"/>
      <c r="N12" s="3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3"/>
      <c r="B13" s="303"/>
      <c r="C13" s="303"/>
      <c r="D13" s="303"/>
      <c r="E13" s="303"/>
      <c r="F13" s="303"/>
      <c r="G13" s="303"/>
      <c r="H13" s="303"/>
      <c r="I13" s="303"/>
      <c r="J13" s="303"/>
      <c r="K13" s="303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1"/>
      <c r="X13" s="1"/>
      <c r="Y13" s="1"/>
    </row>
    <row r="14" spans="1:30" s="3" customFormat="1" ht="27" thickBot="1" x14ac:dyDescent="0.3">
      <c r="A14" s="3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4"/>
      <c r="I15" s="395" t="s">
        <v>51</v>
      </c>
      <c r="J15" s="396"/>
      <c r="K15" s="396"/>
      <c r="L15" s="396"/>
      <c r="M15" s="396"/>
      <c r="N15" s="396"/>
      <c r="O15" s="397"/>
      <c r="P15" s="400" t="s">
        <v>50</v>
      </c>
      <c r="Q15" s="398"/>
      <c r="R15" s="398"/>
      <c r="S15" s="398"/>
      <c r="T15" s="398"/>
      <c r="U15" s="39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8" t="s">
        <v>25</v>
      </c>
      <c r="N36" s="379"/>
      <c r="O36" s="379"/>
      <c r="P36" s="379"/>
      <c r="Q36" s="379"/>
      <c r="R36" s="38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01" t="s">
        <v>8</v>
      </c>
      <c r="C55" s="402"/>
      <c r="D55" s="402"/>
      <c r="E55" s="402"/>
      <c r="F55" s="402"/>
      <c r="G55" s="403"/>
      <c r="H55" s="401" t="s">
        <v>51</v>
      </c>
      <c r="I55" s="402"/>
      <c r="J55" s="402"/>
      <c r="K55" s="402"/>
      <c r="L55" s="402"/>
      <c r="M55" s="403"/>
      <c r="N55" s="402" t="s">
        <v>50</v>
      </c>
      <c r="O55" s="402"/>
      <c r="P55" s="402"/>
      <c r="Q55" s="402"/>
      <c r="R55" s="402"/>
      <c r="S55" s="40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2"/>
      <c r="C56" s="311"/>
      <c r="D56" s="311"/>
      <c r="E56" s="311"/>
      <c r="F56" s="311"/>
      <c r="G56" s="313"/>
      <c r="H56" s="312"/>
      <c r="I56" s="311"/>
      <c r="J56" s="311"/>
      <c r="K56" s="311"/>
      <c r="L56" s="311"/>
      <c r="M56" s="313"/>
      <c r="N56" s="315"/>
      <c r="O56" s="316"/>
      <c r="P56" s="316"/>
      <c r="Q56" s="316"/>
      <c r="R56" s="316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4">
        <v>1</v>
      </c>
      <c r="C57" s="96">
        <v>2</v>
      </c>
      <c r="D57" s="96">
        <v>3</v>
      </c>
      <c r="E57" s="96">
        <v>4</v>
      </c>
      <c r="F57" s="96">
        <v>5</v>
      </c>
      <c r="G57" s="310">
        <v>6</v>
      </c>
      <c r="H57" s="304">
        <v>7</v>
      </c>
      <c r="I57" s="96">
        <v>8</v>
      </c>
      <c r="J57" s="96">
        <v>9</v>
      </c>
      <c r="K57" s="96">
        <v>10</v>
      </c>
      <c r="L57" s="96">
        <v>11</v>
      </c>
      <c r="M57" s="310">
        <v>12</v>
      </c>
      <c r="N57" s="304">
        <v>13</v>
      </c>
      <c r="O57" s="96">
        <v>14</v>
      </c>
      <c r="P57" s="96">
        <v>15</v>
      </c>
      <c r="Q57" s="96">
        <v>16</v>
      </c>
      <c r="R57" s="96">
        <v>17</v>
      </c>
      <c r="S57" s="310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6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5">
        <v>65</v>
      </c>
      <c r="C67" s="104">
        <v>65</v>
      </c>
      <c r="D67" s="104">
        <v>65</v>
      </c>
      <c r="E67" s="104">
        <v>16</v>
      </c>
      <c r="F67" s="104">
        <v>65</v>
      </c>
      <c r="G67" s="314">
        <v>65</v>
      </c>
      <c r="H67" s="305">
        <v>65</v>
      </c>
      <c r="I67" s="104">
        <v>65</v>
      </c>
      <c r="J67" s="104">
        <v>65</v>
      </c>
      <c r="K67" s="104">
        <v>16</v>
      </c>
      <c r="L67" s="104">
        <v>65</v>
      </c>
      <c r="M67" s="314">
        <v>65</v>
      </c>
      <c r="N67" s="305">
        <v>65</v>
      </c>
      <c r="O67" s="104">
        <v>65</v>
      </c>
      <c r="P67" s="104">
        <v>65</v>
      </c>
      <c r="Q67" s="104">
        <v>16</v>
      </c>
      <c r="R67" s="104">
        <v>65</v>
      </c>
      <c r="S67" s="314">
        <v>65</v>
      </c>
      <c r="T67" s="307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8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9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9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9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A3:C3"/>
    <mergeCell ref="E9:G9"/>
    <mergeCell ref="R9:S9"/>
    <mergeCell ref="K11:L11"/>
    <mergeCell ref="I15:O15"/>
    <mergeCell ref="B15:H15"/>
    <mergeCell ref="P15:U15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F3F-BCAB-440C-84DE-1D71C20C1E9E}">
  <dimension ref="A1:AQ239"/>
  <sheetViews>
    <sheetView view="pageBreakPreview" topLeftCell="A34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2"/>
      <c r="Z3" s="2"/>
      <c r="AA3" s="2"/>
      <c r="AB3" s="2"/>
      <c r="AC3" s="2"/>
      <c r="AD3" s="32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7" t="s">
        <v>1</v>
      </c>
      <c r="B9" s="327"/>
      <c r="C9" s="327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7"/>
      <c r="B10" s="327"/>
      <c r="C10" s="32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7" t="s">
        <v>4</v>
      </c>
      <c r="B11" s="327"/>
      <c r="C11" s="327"/>
      <c r="D11" s="1"/>
      <c r="E11" s="328">
        <v>3</v>
      </c>
      <c r="F11" s="1"/>
      <c r="G11" s="1"/>
      <c r="H11" s="1"/>
      <c r="I11" s="1"/>
      <c r="J11" s="1"/>
      <c r="K11" s="387" t="s">
        <v>79</v>
      </c>
      <c r="L11" s="387"/>
      <c r="M11" s="329"/>
      <c r="N11" s="32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7"/>
      <c r="B12" s="327"/>
      <c r="C12" s="327"/>
      <c r="D12" s="1"/>
      <c r="E12" s="5"/>
      <c r="F12" s="1"/>
      <c r="G12" s="1"/>
      <c r="H12" s="1"/>
      <c r="I12" s="1"/>
      <c r="J12" s="1"/>
      <c r="K12" s="329"/>
      <c r="L12" s="329"/>
      <c r="M12" s="329"/>
      <c r="N12" s="32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7"/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9"/>
      <c r="M13" s="329"/>
      <c r="N13" s="329"/>
      <c r="O13" s="329"/>
      <c r="P13" s="329"/>
      <c r="Q13" s="329"/>
      <c r="R13" s="329"/>
      <c r="S13" s="329"/>
      <c r="T13" s="329"/>
      <c r="U13" s="329"/>
      <c r="V13" s="329"/>
      <c r="W13" s="1"/>
      <c r="X13" s="1"/>
      <c r="Y13" s="1"/>
    </row>
    <row r="14" spans="1:30" s="3" customFormat="1" ht="27" thickBot="1" x14ac:dyDescent="0.3">
      <c r="A14" s="32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4"/>
      <c r="H15" s="395" t="s">
        <v>51</v>
      </c>
      <c r="I15" s="396"/>
      <c r="J15" s="396"/>
      <c r="K15" s="396"/>
      <c r="L15" s="396"/>
      <c r="M15" s="397"/>
      <c r="N15" s="400" t="s">
        <v>50</v>
      </c>
      <c r="O15" s="398"/>
      <c r="P15" s="398"/>
      <c r="Q15" s="398"/>
      <c r="R15" s="398"/>
      <c r="S15" s="39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8" t="s">
        <v>25</v>
      </c>
      <c r="N36" s="379"/>
      <c r="O36" s="379"/>
      <c r="P36" s="379"/>
      <c r="Q36" s="379"/>
      <c r="R36" s="38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01" t="s">
        <v>8</v>
      </c>
      <c r="C55" s="402"/>
      <c r="D55" s="402"/>
      <c r="E55" s="402"/>
      <c r="F55" s="402"/>
      <c r="G55" s="403"/>
      <c r="H55" s="401" t="s">
        <v>51</v>
      </c>
      <c r="I55" s="402"/>
      <c r="J55" s="402"/>
      <c r="K55" s="402"/>
      <c r="L55" s="402"/>
      <c r="M55" s="403"/>
      <c r="N55" s="402" t="s">
        <v>50</v>
      </c>
      <c r="O55" s="402"/>
      <c r="P55" s="402"/>
      <c r="Q55" s="402"/>
      <c r="R55" s="402"/>
      <c r="S55" s="40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2"/>
      <c r="C56" s="311"/>
      <c r="D56" s="311"/>
      <c r="E56" s="311"/>
      <c r="F56" s="311"/>
      <c r="G56" s="313"/>
      <c r="H56" s="312"/>
      <c r="I56" s="311"/>
      <c r="J56" s="311"/>
      <c r="K56" s="311"/>
      <c r="L56" s="311"/>
      <c r="M56" s="313"/>
      <c r="N56" s="315"/>
      <c r="O56" s="316"/>
      <c r="P56" s="316"/>
      <c r="Q56" s="316"/>
      <c r="R56" s="316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4">
        <v>1</v>
      </c>
      <c r="C57" s="96">
        <v>2</v>
      </c>
      <c r="D57" s="96">
        <v>3</v>
      </c>
      <c r="E57" s="96">
        <v>4</v>
      </c>
      <c r="F57" s="96">
        <v>5</v>
      </c>
      <c r="G57" s="310">
        <v>6</v>
      </c>
      <c r="H57" s="304">
        <v>7</v>
      </c>
      <c r="I57" s="96">
        <v>8</v>
      </c>
      <c r="J57" s="96">
        <v>9</v>
      </c>
      <c r="K57" s="96">
        <v>10</v>
      </c>
      <c r="L57" s="96">
        <v>11</v>
      </c>
      <c r="M57" s="310">
        <v>12</v>
      </c>
      <c r="N57" s="304">
        <v>13</v>
      </c>
      <c r="O57" s="96">
        <v>14</v>
      </c>
      <c r="P57" s="96">
        <v>15</v>
      </c>
      <c r="Q57" s="96">
        <v>16</v>
      </c>
      <c r="R57" s="96">
        <v>17</v>
      </c>
      <c r="S57" s="310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6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5">
        <v>65</v>
      </c>
      <c r="C67" s="104">
        <v>65</v>
      </c>
      <c r="D67" s="104">
        <v>65</v>
      </c>
      <c r="E67" s="104">
        <v>16</v>
      </c>
      <c r="F67" s="104">
        <v>65</v>
      </c>
      <c r="G67" s="314">
        <v>65</v>
      </c>
      <c r="H67" s="305">
        <v>65</v>
      </c>
      <c r="I67" s="104">
        <v>65</v>
      </c>
      <c r="J67" s="104">
        <v>65</v>
      </c>
      <c r="K67" s="104">
        <v>16</v>
      </c>
      <c r="L67" s="104">
        <v>65</v>
      </c>
      <c r="M67" s="314">
        <v>65</v>
      </c>
      <c r="N67" s="305">
        <v>65</v>
      </c>
      <c r="O67" s="104">
        <v>65</v>
      </c>
      <c r="P67" s="104">
        <v>65</v>
      </c>
      <c r="Q67" s="104">
        <v>16</v>
      </c>
      <c r="R67" s="104">
        <v>65</v>
      </c>
      <c r="S67" s="314">
        <v>65</v>
      </c>
      <c r="T67" s="307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8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9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9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9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N15:S15"/>
    <mergeCell ref="B15:G15"/>
    <mergeCell ref="H15:M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9131-615F-4450-BC35-B5E3A318275A}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2"/>
      <c r="Z3" s="2"/>
      <c r="AA3" s="2"/>
      <c r="AB3" s="2"/>
      <c r="AC3" s="2"/>
      <c r="AD3" s="33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2" t="s">
        <v>1</v>
      </c>
      <c r="B9" s="332"/>
      <c r="C9" s="332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2"/>
      <c r="B10" s="332"/>
      <c r="C10" s="33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2" t="s">
        <v>4</v>
      </c>
      <c r="B11" s="332"/>
      <c r="C11" s="332"/>
      <c r="D11" s="1"/>
      <c r="E11" s="333">
        <v>3</v>
      </c>
      <c r="F11" s="1"/>
      <c r="G11" s="1"/>
      <c r="H11" s="1"/>
      <c r="I11" s="1"/>
      <c r="J11" s="1"/>
      <c r="K11" s="387" t="s">
        <v>80</v>
      </c>
      <c r="L11" s="387"/>
      <c r="M11" s="334"/>
      <c r="N11" s="33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2"/>
      <c r="B12" s="332"/>
      <c r="C12" s="332"/>
      <c r="D12" s="1"/>
      <c r="E12" s="5"/>
      <c r="F12" s="1"/>
      <c r="G12" s="1"/>
      <c r="H12" s="1"/>
      <c r="I12" s="1"/>
      <c r="J12" s="1"/>
      <c r="K12" s="334"/>
      <c r="L12" s="334"/>
      <c r="M12" s="334"/>
      <c r="N12" s="33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2"/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4"/>
      <c r="M13" s="334"/>
      <c r="N13" s="334"/>
      <c r="O13" s="334"/>
      <c r="P13" s="334"/>
      <c r="Q13" s="334"/>
      <c r="R13" s="334"/>
      <c r="S13" s="334"/>
      <c r="T13" s="334"/>
      <c r="U13" s="334"/>
      <c r="V13" s="334"/>
      <c r="W13" s="1"/>
      <c r="X13" s="1"/>
      <c r="Y13" s="1"/>
    </row>
    <row r="14" spans="1:30" s="3" customFormat="1" ht="27" thickBot="1" x14ac:dyDescent="0.3">
      <c r="A14" s="33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4"/>
      <c r="H15" s="395" t="s">
        <v>51</v>
      </c>
      <c r="I15" s="396"/>
      <c r="J15" s="396"/>
      <c r="K15" s="396"/>
      <c r="L15" s="396"/>
      <c r="M15" s="397"/>
      <c r="N15" s="400" t="s">
        <v>50</v>
      </c>
      <c r="O15" s="398"/>
      <c r="P15" s="398"/>
      <c r="Q15" s="398"/>
      <c r="R15" s="398"/>
      <c r="S15" s="39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8" t="s">
        <v>25</v>
      </c>
      <c r="N36" s="379"/>
      <c r="O36" s="379"/>
      <c r="P36" s="379"/>
      <c r="Q36" s="379"/>
      <c r="R36" s="38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01" t="s">
        <v>8</v>
      </c>
      <c r="C55" s="402"/>
      <c r="D55" s="402"/>
      <c r="E55" s="402"/>
      <c r="F55" s="402"/>
      <c r="G55" s="403"/>
      <c r="H55" s="401" t="s">
        <v>51</v>
      </c>
      <c r="I55" s="402"/>
      <c r="J55" s="402"/>
      <c r="K55" s="402"/>
      <c r="L55" s="402"/>
      <c r="M55" s="403"/>
      <c r="N55" s="402" t="s">
        <v>50</v>
      </c>
      <c r="O55" s="402"/>
      <c r="P55" s="402"/>
      <c r="Q55" s="402"/>
      <c r="R55" s="402"/>
      <c r="S55" s="40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2"/>
      <c r="C56" s="311"/>
      <c r="D56" s="311"/>
      <c r="E56" s="311"/>
      <c r="F56" s="311"/>
      <c r="G56" s="313"/>
      <c r="H56" s="312"/>
      <c r="I56" s="311"/>
      <c r="J56" s="311"/>
      <c r="K56" s="311"/>
      <c r="L56" s="311"/>
      <c r="M56" s="313"/>
      <c r="N56" s="315"/>
      <c r="O56" s="316"/>
      <c r="P56" s="316"/>
      <c r="Q56" s="316"/>
      <c r="R56" s="316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4">
        <v>1</v>
      </c>
      <c r="C57" s="96">
        <v>2</v>
      </c>
      <c r="D57" s="96">
        <v>3</v>
      </c>
      <c r="E57" s="96">
        <v>4</v>
      </c>
      <c r="F57" s="96">
        <v>5</v>
      </c>
      <c r="G57" s="310">
        <v>6</v>
      </c>
      <c r="H57" s="304">
        <v>7</v>
      </c>
      <c r="I57" s="96">
        <v>8</v>
      </c>
      <c r="J57" s="96">
        <v>9</v>
      </c>
      <c r="K57" s="96">
        <v>10</v>
      </c>
      <c r="L57" s="96">
        <v>11</v>
      </c>
      <c r="M57" s="310">
        <v>12</v>
      </c>
      <c r="N57" s="304">
        <v>13</v>
      </c>
      <c r="O57" s="96">
        <v>14</v>
      </c>
      <c r="P57" s="96">
        <v>15</v>
      </c>
      <c r="Q57" s="96">
        <v>16</v>
      </c>
      <c r="R57" s="96">
        <v>17</v>
      </c>
      <c r="S57" s="310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6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5">
        <v>65</v>
      </c>
      <c r="C67" s="104">
        <v>65</v>
      </c>
      <c r="D67" s="104">
        <v>65</v>
      </c>
      <c r="E67" s="104">
        <v>16</v>
      </c>
      <c r="F67" s="104">
        <v>65</v>
      </c>
      <c r="G67" s="314">
        <v>65</v>
      </c>
      <c r="H67" s="305">
        <v>65</v>
      </c>
      <c r="I67" s="104">
        <v>65</v>
      </c>
      <c r="J67" s="104">
        <v>65</v>
      </c>
      <c r="K67" s="104">
        <v>16</v>
      </c>
      <c r="L67" s="104">
        <v>65</v>
      </c>
      <c r="M67" s="314">
        <v>65</v>
      </c>
      <c r="N67" s="305">
        <v>65</v>
      </c>
      <c r="O67" s="104">
        <v>65</v>
      </c>
      <c r="P67" s="104">
        <v>65</v>
      </c>
      <c r="Q67" s="104">
        <v>16</v>
      </c>
      <c r="R67" s="104">
        <v>65</v>
      </c>
      <c r="S67" s="314">
        <v>65</v>
      </c>
      <c r="T67" s="307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8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9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9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9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6D76-60DE-4890-9560-FE2CEEE63B2D}">
  <dimension ref="A1:AQ239"/>
  <sheetViews>
    <sheetView view="pageBreakPreview" topLeftCell="A13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2"/>
      <c r="Z3" s="2"/>
      <c r="AA3" s="2"/>
      <c r="AB3" s="2"/>
      <c r="AC3" s="2"/>
      <c r="AD3" s="33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6" t="s">
        <v>1</v>
      </c>
      <c r="B9" s="336"/>
      <c r="C9" s="336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6"/>
      <c r="B10" s="336"/>
      <c r="C10" s="33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6" t="s">
        <v>4</v>
      </c>
      <c r="B11" s="336"/>
      <c r="C11" s="336"/>
      <c r="D11" s="1"/>
      <c r="E11" s="337">
        <v>3</v>
      </c>
      <c r="F11" s="1"/>
      <c r="G11" s="1"/>
      <c r="H11" s="1"/>
      <c r="I11" s="1"/>
      <c r="J11" s="1"/>
      <c r="K11" s="387" t="s">
        <v>81</v>
      </c>
      <c r="L11" s="387"/>
      <c r="M11" s="338"/>
      <c r="N11" s="33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6"/>
      <c r="B12" s="336"/>
      <c r="C12" s="336"/>
      <c r="D12" s="1"/>
      <c r="E12" s="5"/>
      <c r="F12" s="1"/>
      <c r="G12" s="1"/>
      <c r="H12" s="1"/>
      <c r="I12" s="1"/>
      <c r="J12" s="1"/>
      <c r="K12" s="338"/>
      <c r="L12" s="338"/>
      <c r="M12" s="338"/>
      <c r="N12" s="33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6"/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1"/>
      <c r="X13" s="1"/>
      <c r="Y13" s="1"/>
    </row>
    <row r="14" spans="1:30" s="3" customFormat="1" ht="27" thickBot="1" x14ac:dyDescent="0.3">
      <c r="A14" s="33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4"/>
      <c r="H15" s="395" t="s">
        <v>51</v>
      </c>
      <c r="I15" s="396"/>
      <c r="J15" s="396"/>
      <c r="K15" s="396"/>
      <c r="L15" s="396"/>
      <c r="M15" s="397"/>
      <c r="N15" s="400" t="s">
        <v>50</v>
      </c>
      <c r="O15" s="398"/>
      <c r="P15" s="398"/>
      <c r="Q15" s="398"/>
      <c r="R15" s="398"/>
      <c r="S15" s="39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79"/>
      <c r="I36" s="380"/>
      <c r="J36" s="97"/>
      <c r="K36" s="52" t="s">
        <v>26</v>
      </c>
      <c r="L36" s="105"/>
      <c r="M36" s="378" t="s">
        <v>25</v>
      </c>
      <c r="N36" s="379"/>
      <c r="O36" s="379"/>
      <c r="P36" s="379"/>
      <c r="Q36" s="379"/>
      <c r="R36" s="38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B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01" t="s">
        <v>8</v>
      </c>
      <c r="C55" s="402"/>
      <c r="D55" s="402"/>
      <c r="E55" s="402"/>
      <c r="F55" s="402"/>
      <c r="G55" s="403"/>
      <c r="H55" s="401" t="s">
        <v>51</v>
      </c>
      <c r="I55" s="402"/>
      <c r="J55" s="402"/>
      <c r="K55" s="402"/>
      <c r="L55" s="402"/>
      <c r="M55" s="403"/>
      <c r="N55" s="402" t="s">
        <v>50</v>
      </c>
      <c r="O55" s="402"/>
      <c r="P55" s="402"/>
      <c r="Q55" s="402"/>
      <c r="R55" s="402"/>
      <c r="S55" s="40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2"/>
      <c r="C56" s="311"/>
      <c r="D56" s="311"/>
      <c r="E56" s="311"/>
      <c r="F56" s="311"/>
      <c r="G56" s="313"/>
      <c r="H56" s="312"/>
      <c r="I56" s="311"/>
      <c r="J56" s="311"/>
      <c r="K56" s="311"/>
      <c r="L56" s="311"/>
      <c r="M56" s="313"/>
      <c r="N56" s="315"/>
      <c r="O56" s="316"/>
      <c r="P56" s="316"/>
      <c r="Q56" s="316"/>
      <c r="R56" s="316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4">
        <v>1</v>
      </c>
      <c r="C57" s="96">
        <v>2</v>
      </c>
      <c r="D57" s="96">
        <v>3</v>
      </c>
      <c r="E57" s="96">
        <v>4</v>
      </c>
      <c r="F57" s="96">
        <v>5</v>
      </c>
      <c r="G57" s="310">
        <v>6</v>
      </c>
      <c r="H57" s="304">
        <v>7</v>
      </c>
      <c r="I57" s="96">
        <v>8</v>
      </c>
      <c r="J57" s="96">
        <v>9</v>
      </c>
      <c r="K57" s="96">
        <v>10</v>
      </c>
      <c r="L57" s="96">
        <v>11</v>
      </c>
      <c r="M57" s="310">
        <v>12</v>
      </c>
      <c r="N57" s="304">
        <v>13</v>
      </c>
      <c r="O57" s="96">
        <v>14</v>
      </c>
      <c r="P57" s="96">
        <v>15</v>
      </c>
      <c r="Q57" s="96">
        <v>16</v>
      </c>
      <c r="R57" s="96">
        <v>17</v>
      </c>
      <c r="S57" s="310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6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5">
        <v>65</v>
      </c>
      <c r="C67" s="104">
        <v>65</v>
      </c>
      <c r="D67" s="104">
        <v>65</v>
      </c>
      <c r="E67" s="104">
        <v>16</v>
      </c>
      <c r="F67" s="104">
        <v>65</v>
      </c>
      <c r="G67" s="314">
        <v>65</v>
      </c>
      <c r="H67" s="305">
        <v>65</v>
      </c>
      <c r="I67" s="104">
        <v>65</v>
      </c>
      <c r="J67" s="104">
        <v>65</v>
      </c>
      <c r="K67" s="104">
        <v>16</v>
      </c>
      <c r="L67" s="104">
        <v>65</v>
      </c>
      <c r="M67" s="314">
        <v>65</v>
      </c>
      <c r="N67" s="305">
        <v>65</v>
      </c>
      <c r="O67" s="104">
        <v>65</v>
      </c>
      <c r="P67" s="104">
        <v>65</v>
      </c>
      <c r="Q67" s="104">
        <v>16</v>
      </c>
      <c r="R67" s="104">
        <v>65</v>
      </c>
      <c r="S67" s="314">
        <v>65</v>
      </c>
      <c r="T67" s="307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8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9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9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9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4"/>
  <sheetViews>
    <sheetView showGridLines="0" tabSelected="1" view="pageBreakPreview" topLeftCell="A4" zoomScale="60" zoomScaleNormal="70" workbookViewId="0">
      <selection activeCell="V15" sqref="V15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4.75" customHeight="1" x14ac:dyDescent="0.25">
      <c r="A1" s="404"/>
      <c r="B1" s="407" t="s">
        <v>29</v>
      </c>
      <c r="C1" s="407"/>
      <c r="D1" s="407"/>
      <c r="E1" s="407"/>
      <c r="F1" s="407"/>
      <c r="G1" s="407"/>
      <c r="H1" s="407"/>
      <c r="I1" s="407"/>
      <c r="J1" s="407"/>
      <c r="K1" s="407"/>
      <c r="L1" s="408"/>
      <c r="M1" s="409" t="s">
        <v>30</v>
      </c>
      <c r="N1" s="409"/>
      <c r="O1" s="409"/>
      <c r="P1" s="409"/>
      <c r="Q1" s="201"/>
      <c r="R1" s="201"/>
      <c r="S1" s="201"/>
      <c r="T1" s="201"/>
      <c r="U1" s="201"/>
      <c r="V1" s="201"/>
      <c r="W1" s="201"/>
      <c r="X1" s="201"/>
      <c r="Y1" s="203"/>
      <c r="Z1" s="203"/>
    </row>
    <row r="2" spans="1:26" ht="24.75" customHeight="1" x14ac:dyDescent="0.25">
      <c r="A2" s="405"/>
      <c r="B2" s="410" t="s">
        <v>31</v>
      </c>
      <c r="C2" s="410"/>
      <c r="D2" s="410"/>
      <c r="E2" s="410"/>
      <c r="F2" s="410"/>
      <c r="G2" s="410"/>
      <c r="H2" s="410"/>
      <c r="I2" s="410"/>
      <c r="J2" s="410"/>
      <c r="K2" s="410"/>
      <c r="L2" s="411"/>
      <c r="M2" s="414" t="s">
        <v>32</v>
      </c>
      <c r="N2" s="414"/>
      <c r="O2" s="414"/>
      <c r="P2" s="414"/>
      <c r="Q2" s="203"/>
      <c r="R2" s="203"/>
      <c r="S2" s="203"/>
      <c r="T2" s="203"/>
      <c r="U2" s="203"/>
      <c r="V2" s="203"/>
      <c r="W2" s="203"/>
      <c r="X2" s="203"/>
      <c r="Y2" s="203"/>
      <c r="Z2" s="203"/>
    </row>
    <row r="3" spans="1:26" ht="24.75" customHeight="1" x14ac:dyDescent="0.25">
      <c r="A3" s="406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3"/>
      <c r="M3" s="414" t="s">
        <v>33</v>
      </c>
      <c r="N3" s="414"/>
      <c r="O3" s="414"/>
      <c r="P3" s="414"/>
      <c r="Q3" s="204"/>
      <c r="R3" s="204"/>
      <c r="S3" s="204"/>
      <c r="T3" s="204"/>
      <c r="U3" s="204"/>
      <c r="V3" s="204"/>
      <c r="W3" s="204"/>
      <c r="X3" s="204"/>
      <c r="Y3" s="204"/>
      <c r="Z3" s="203"/>
    </row>
    <row r="4" spans="1:26" ht="24.7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203"/>
      <c r="S4" s="203"/>
      <c r="T4" s="203"/>
      <c r="U4" s="203"/>
      <c r="V4" s="203"/>
      <c r="W4" s="203"/>
      <c r="X4" s="203"/>
      <c r="Y4" s="203"/>
      <c r="Z4" s="203"/>
    </row>
    <row r="5" spans="1:26" s="63" customFormat="1" ht="24.75" customHeight="1" x14ac:dyDescent="0.25">
      <c r="A5" s="207" t="s">
        <v>34</v>
      </c>
      <c r="B5" s="412">
        <v>3</v>
      </c>
      <c r="C5" s="412"/>
      <c r="D5" s="208"/>
      <c r="E5" s="208"/>
      <c r="F5" s="208" t="s">
        <v>35</v>
      </c>
      <c r="G5" s="419" t="s">
        <v>65</v>
      </c>
      <c r="H5" s="419"/>
      <c r="I5" s="209"/>
      <c r="J5" s="208" t="s">
        <v>36</v>
      </c>
      <c r="K5" s="412">
        <v>26</v>
      </c>
      <c r="L5" s="412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</row>
    <row r="6" spans="1:26" s="63" customFormat="1" ht="24.7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210"/>
      <c r="S6" s="210"/>
      <c r="T6" s="210"/>
      <c r="U6" s="210"/>
      <c r="V6" s="210"/>
      <c r="W6" s="210"/>
      <c r="X6" s="210"/>
      <c r="Y6" s="210"/>
      <c r="Z6" s="210"/>
    </row>
    <row r="7" spans="1:26" s="63" customFormat="1" ht="24.75" customHeight="1" x14ac:dyDescent="0.25">
      <c r="A7" s="207" t="s">
        <v>37</v>
      </c>
      <c r="B7" s="420" t="s">
        <v>2</v>
      </c>
      <c r="C7" s="420"/>
      <c r="D7" s="211"/>
      <c r="E7" s="211"/>
      <c r="F7" s="208" t="s">
        <v>38</v>
      </c>
      <c r="G7" s="277" t="s">
        <v>82</v>
      </c>
      <c r="H7" s="277"/>
      <c r="I7" s="212"/>
      <c r="J7" s="208" t="s">
        <v>39</v>
      </c>
      <c r="K7" s="210"/>
      <c r="L7" s="412" t="s">
        <v>83</v>
      </c>
      <c r="M7" s="412"/>
      <c r="N7" s="412"/>
      <c r="O7" s="412"/>
      <c r="P7" s="213"/>
      <c r="Q7" s="210"/>
      <c r="R7" s="210"/>
      <c r="S7" s="210"/>
      <c r="T7" s="210"/>
      <c r="U7" s="210"/>
      <c r="V7" s="210"/>
      <c r="W7" s="210"/>
      <c r="X7" s="210"/>
      <c r="Y7" s="210"/>
      <c r="Z7" s="210"/>
    </row>
    <row r="8" spans="1:26" s="63" customFormat="1" ht="24.7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210"/>
      <c r="S8" s="210"/>
      <c r="T8" s="210"/>
      <c r="U8" s="210"/>
      <c r="V8" s="210"/>
      <c r="W8" s="210"/>
      <c r="X8" s="210"/>
      <c r="Y8" s="210"/>
      <c r="Z8" s="210"/>
    </row>
    <row r="9" spans="1:26" s="63" customFormat="1" ht="24.75" customHeight="1" thickBot="1" x14ac:dyDescent="0.3">
      <c r="A9" s="214" t="s">
        <v>40</v>
      </c>
      <c r="B9" s="415" t="s">
        <v>8</v>
      </c>
      <c r="C9" s="416"/>
      <c r="D9" s="416"/>
      <c r="E9" s="416"/>
      <c r="F9" s="416"/>
      <c r="G9" s="417"/>
      <c r="H9" s="415" t="s">
        <v>51</v>
      </c>
      <c r="I9" s="416"/>
      <c r="J9" s="416"/>
      <c r="K9" s="416"/>
      <c r="L9" s="416"/>
      <c r="M9" s="417"/>
      <c r="N9" s="415" t="s">
        <v>50</v>
      </c>
      <c r="O9" s="416"/>
      <c r="P9" s="416"/>
      <c r="Q9" s="416"/>
      <c r="R9" s="416"/>
      <c r="S9" s="416"/>
      <c r="T9" s="215"/>
      <c r="U9" s="247"/>
      <c r="V9" s="210"/>
      <c r="W9" s="210"/>
      <c r="X9" s="210"/>
    </row>
    <row r="10" spans="1:26" ht="24.7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71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210"/>
      <c r="W10" s="203"/>
      <c r="X10" s="203"/>
    </row>
    <row r="11" spans="1:26" ht="24.75" customHeight="1" x14ac:dyDescent="0.25">
      <c r="A11" s="88" t="s">
        <v>42</v>
      </c>
      <c r="B11" s="222">
        <v>95.188380000000009</v>
      </c>
      <c r="C11" s="222">
        <v>94.86960000000002</v>
      </c>
      <c r="D11" s="222">
        <v>93.700739999999996</v>
      </c>
      <c r="E11" s="222">
        <v>27.154240000000005</v>
      </c>
      <c r="F11" s="222">
        <v>94.444839999999999</v>
      </c>
      <c r="G11" s="222">
        <v>94.444839999999999</v>
      </c>
      <c r="H11" s="223">
        <v>96.729759999999985</v>
      </c>
      <c r="I11" s="222">
        <v>95.518640000000005</v>
      </c>
      <c r="J11" s="222">
        <v>94.07132</v>
      </c>
      <c r="K11" s="222">
        <v>26.807299999999998</v>
      </c>
      <c r="L11" s="224">
        <v>93.174847999999997</v>
      </c>
      <c r="M11" s="224">
        <v>92.910279999999986</v>
      </c>
      <c r="N11" s="272">
        <v>95.750280000000004</v>
      </c>
      <c r="O11" s="226">
        <v>95.431919999999991</v>
      </c>
      <c r="P11" s="224">
        <v>95.006739999999994</v>
      </c>
      <c r="Q11" s="224">
        <v>27.065800000000003</v>
      </c>
      <c r="R11" s="224">
        <v>93.351519999999979</v>
      </c>
      <c r="S11" s="225">
        <v>93.099099999999979</v>
      </c>
      <c r="T11" s="227">
        <f t="shared" ref="T11:T17" si="0">SUM(B11:S11)</f>
        <v>1498.7201479999999</v>
      </c>
      <c r="U11" s="203"/>
      <c r="V11" s="210"/>
      <c r="W11" s="203"/>
      <c r="X11" s="203"/>
    </row>
    <row r="12" spans="1:26" ht="24.75" customHeight="1" x14ac:dyDescent="0.25">
      <c r="A12" s="88" t="s">
        <v>43</v>
      </c>
      <c r="B12" s="222">
        <v>95.188380000000009</v>
      </c>
      <c r="C12" s="222">
        <v>94.86960000000002</v>
      </c>
      <c r="D12" s="222">
        <v>93.700739999999996</v>
      </c>
      <c r="E12" s="222">
        <v>27.154240000000005</v>
      </c>
      <c r="F12" s="222">
        <v>94.444839999999999</v>
      </c>
      <c r="G12" s="222">
        <v>94.444839999999999</v>
      </c>
      <c r="H12" s="223">
        <v>96.729759999999985</v>
      </c>
      <c r="I12" s="222">
        <v>95.518640000000005</v>
      </c>
      <c r="J12" s="222">
        <v>94.07132</v>
      </c>
      <c r="K12" s="222">
        <v>26.807299999999998</v>
      </c>
      <c r="L12" s="224">
        <v>93.174847999999997</v>
      </c>
      <c r="M12" s="224">
        <v>92.910279999999986</v>
      </c>
      <c r="N12" s="272">
        <v>95.750280000000004</v>
      </c>
      <c r="O12" s="226">
        <v>95.431919999999991</v>
      </c>
      <c r="P12" s="224">
        <v>95.006739999999994</v>
      </c>
      <c r="Q12" s="224">
        <v>27.065800000000003</v>
      </c>
      <c r="R12" s="224">
        <v>93.351519999999979</v>
      </c>
      <c r="S12" s="225">
        <v>93.099099999999979</v>
      </c>
      <c r="T12" s="227">
        <f t="shared" si="0"/>
        <v>1498.7201479999999</v>
      </c>
      <c r="U12" s="203"/>
      <c r="V12" s="210"/>
      <c r="W12" s="203"/>
      <c r="X12" s="203"/>
    </row>
    <row r="13" spans="1:26" ht="24.75" customHeight="1" x14ac:dyDescent="0.25">
      <c r="A13" s="88" t="s">
        <v>44</v>
      </c>
      <c r="B13" s="222">
        <v>95.634</v>
      </c>
      <c r="C13" s="222">
        <v>95.937600000000003</v>
      </c>
      <c r="D13" s="222">
        <v>94.875</v>
      </c>
      <c r="E13" s="222">
        <v>27.6675</v>
      </c>
      <c r="F13" s="222">
        <v>95.381999999999991</v>
      </c>
      <c r="G13" s="222">
        <v>95.50800000000001</v>
      </c>
      <c r="H13" s="223">
        <v>97.782000000000011</v>
      </c>
      <c r="I13" s="222">
        <v>96.393000000000001</v>
      </c>
      <c r="J13" s="222">
        <v>95.003500000000003</v>
      </c>
      <c r="K13" s="222">
        <v>27.777999999999995</v>
      </c>
      <c r="L13" s="224">
        <v>94.44680000000001</v>
      </c>
      <c r="M13" s="224">
        <v>94.067800000000005</v>
      </c>
      <c r="N13" s="272">
        <v>96.872399999999985</v>
      </c>
      <c r="O13" s="226">
        <v>95.431919999999991</v>
      </c>
      <c r="P13" s="224">
        <v>96.063299999999998</v>
      </c>
      <c r="Q13" s="224">
        <v>27.468</v>
      </c>
      <c r="R13" s="224">
        <v>94.5</v>
      </c>
      <c r="S13" s="225">
        <v>93.943700000000007</v>
      </c>
      <c r="T13" s="227">
        <f t="shared" si="0"/>
        <v>1514.7545200000004</v>
      </c>
      <c r="U13" s="203"/>
      <c r="V13" s="210"/>
      <c r="W13" s="203"/>
      <c r="X13" s="203"/>
    </row>
    <row r="14" spans="1:26" ht="24.75" customHeight="1" x14ac:dyDescent="0.25">
      <c r="A14" s="88" t="s">
        <v>45</v>
      </c>
      <c r="B14" s="222">
        <v>97.372799999999998</v>
      </c>
      <c r="C14" s="222">
        <v>95.937600000000003</v>
      </c>
      <c r="D14" s="222">
        <v>94.875</v>
      </c>
      <c r="E14" s="222">
        <v>28.1449</v>
      </c>
      <c r="F14" s="222">
        <v>95.381999999999991</v>
      </c>
      <c r="G14" s="222">
        <v>95.50800000000001</v>
      </c>
      <c r="H14" s="223">
        <v>99.373799999999989</v>
      </c>
      <c r="I14" s="222">
        <v>98.062799999999967</v>
      </c>
      <c r="J14" s="222">
        <v>95.003500000000003</v>
      </c>
      <c r="K14" s="222">
        <v>27.777999999999995</v>
      </c>
      <c r="L14" s="224">
        <v>94.44680000000001</v>
      </c>
      <c r="M14" s="224">
        <v>94.067800000000005</v>
      </c>
      <c r="N14" s="272">
        <v>96.872399999999985</v>
      </c>
      <c r="O14" s="226">
        <v>96.569200000000009</v>
      </c>
      <c r="P14" s="224">
        <v>96.063299999999998</v>
      </c>
      <c r="Q14" s="224">
        <v>27.969400000000004</v>
      </c>
      <c r="R14" s="224">
        <v>94.5</v>
      </c>
      <c r="S14" s="225">
        <v>96.214700000000008</v>
      </c>
      <c r="T14" s="227">
        <f t="shared" si="0"/>
        <v>1524.1420000000001</v>
      </c>
      <c r="U14" s="203"/>
      <c r="V14" s="210"/>
      <c r="W14" s="203"/>
      <c r="X14" s="203"/>
    </row>
    <row r="15" spans="1:26" ht="24.75" customHeight="1" x14ac:dyDescent="0.25">
      <c r="A15" s="88" t="s">
        <v>46</v>
      </c>
      <c r="B15" s="222">
        <v>97.372799999999998</v>
      </c>
      <c r="C15" s="222">
        <v>95.937600000000003</v>
      </c>
      <c r="D15" s="222">
        <v>94.875</v>
      </c>
      <c r="E15" s="222">
        <v>28.1449</v>
      </c>
      <c r="F15" s="222">
        <v>95.381999999999991</v>
      </c>
      <c r="G15" s="222">
        <v>95.50800000000001</v>
      </c>
      <c r="H15" s="223">
        <v>99.373799999999989</v>
      </c>
      <c r="I15" s="222">
        <v>98.062799999999967</v>
      </c>
      <c r="J15" s="222">
        <v>95.003500000000003</v>
      </c>
      <c r="K15" s="222">
        <v>27.777999999999995</v>
      </c>
      <c r="L15" s="224">
        <v>94.44680000000001</v>
      </c>
      <c r="M15" s="224">
        <v>94.067800000000005</v>
      </c>
      <c r="N15" s="272">
        <v>96.872399999999985</v>
      </c>
      <c r="O15" s="226">
        <v>96.569200000000009</v>
      </c>
      <c r="P15" s="224">
        <v>96.063299999999998</v>
      </c>
      <c r="Q15" s="224">
        <v>27.969400000000004</v>
      </c>
      <c r="R15" s="224">
        <v>94.5</v>
      </c>
      <c r="S15" s="225">
        <v>96.214700000000008</v>
      </c>
      <c r="T15" s="227">
        <f t="shared" si="0"/>
        <v>1524.1420000000001</v>
      </c>
      <c r="U15" s="203"/>
      <c r="V15" s="210"/>
      <c r="W15" s="203"/>
      <c r="X15" s="203"/>
    </row>
    <row r="16" spans="1:26" ht="24.75" customHeight="1" x14ac:dyDescent="0.25">
      <c r="A16" s="88" t="s">
        <v>47</v>
      </c>
      <c r="B16" s="222">
        <v>97.372799999999998</v>
      </c>
      <c r="C16" s="222">
        <v>98.138700000000014</v>
      </c>
      <c r="D16" s="222">
        <v>97.152000000000001</v>
      </c>
      <c r="E16" s="222">
        <v>28.709100000000003</v>
      </c>
      <c r="F16" s="222">
        <v>97.577300000000008</v>
      </c>
      <c r="G16" s="222">
        <v>97.706199999999995</v>
      </c>
      <c r="H16" s="223">
        <v>101.26879999999998</v>
      </c>
      <c r="I16" s="222">
        <v>100.11210000000001</v>
      </c>
      <c r="J16" s="222">
        <v>97.198799999999991</v>
      </c>
      <c r="K16" s="222">
        <v>27.777999999999995</v>
      </c>
      <c r="L16" s="224">
        <v>96.720799999999983</v>
      </c>
      <c r="M16" s="224">
        <v>96.341800000000006</v>
      </c>
      <c r="N16" s="272">
        <v>98.994799999999984</v>
      </c>
      <c r="O16" s="226">
        <v>98.691599999999994</v>
      </c>
      <c r="P16" s="224">
        <v>98.182899999999989</v>
      </c>
      <c r="Q16" s="224">
        <v>28.558</v>
      </c>
      <c r="R16" s="224">
        <v>96.768000000000001</v>
      </c>
      <c r="S16" s="225">
        <v>98.93989999999998</v>
      </c>
      <c r="T16" s="227">
        <f t="shared" si="0"/>
        <v>1556.2116000000001</v>
      </c>
      <c r="U16" s="203"/>
      <c r="V16" s="210"/>
      <c r="W16" s="203"/>
      <c r="X16" s="203"/>
    </row>
    <row r="17" spans="1:47" ht="24.75" customHeight="1" thickBot="1" x14ac:dyDescent="0.3">
      <c r="A17" s="228" t="s">
        <v>48</v>
      </c>
      <c r="B17" s="229">
        <v>99.338400000000007</v>
      </c>
      <c r="C17" s="229">
        <v>100.6434</v>
      </c>
      <c r="D17" s="229">
        <v>99.808499999999995</v>
      </c>
      <c r="E17" s="229">
        <v>28.709100000000003</v>
      </c>
      <c r="F17" s="229">
        <v>100.07539999999999</v>
      </c>
      <c r="G17" s="229">
        <v>100.20759999999999</v>
      </c>
      <c r="H17" s="276">
        <v>101.26879999999998</v>
      </c>
      <c r="I17" s="326">
        <v>100.11210000000001</v>
      </c>
      <c r="J17" s="326">
        <v>99.772600000000011</v>
      </c>
      <c r="K17" s="326">
        <v>27.777999999999995</v>
      </c>
      <c r="L17" s="231">
        <v>99.373799999999989</v>
      </c>
      <c r="M17" s="231">
        <v>99.070599999999999</v>
      </c>
      <c r="N17" s="273">
        <v>101.4204</v>
      </c>
      <c r="O17" s="233">
        <v>98.691599999999994</v>
      </c>
      <c r="P17" s="231">
        <v>100.68100000000001</v>
      </c>
      <c r="Q17" s="231">
        <v>28.558</v>
      </c>
      <c r="R17" s="231">
        <v>99.414000000000001</v>
      </c>
      <c r="S17" s="232">
        <v>101.96789999999999</v>
      </c>
      <c r="T17" s="234">
        <f t="shared" si="0"/>
        <v>1586.8911999999996</v>
      </c>
      <c r="U17" s="203"/>
      <c r="V17" s="210"/>
      <c r="W17" s="203"/>
      <c r="X17" s="203"/>
    </row>
    <row r="18" spans="1:47" ht="24.75" customHeight="1" thickBot="1" x14ac:dyDescent="0.3">
      <c r="A18" s="235" t="s">
        <v>10</v>
      </c>
      <c r="B18" s="236">
        <f>SUM(B11:B17)</f>
        <v>677.46755999999993</v>
      </c>
      <c r="C18" s="236">
        <f t="shared" ref="C18:S18" si="1">SUM(C11:C17)</f>
        <v>676.33410000000003</v>
      </c>
      <c r="D18" s="236">
        <f t="shared" si="1"/>
        <v>668.98698000000002</v>
      </c>
      <c r="E18" s="236">
        <f t="shared" si="1"/>
        <v>195.68398000000002</v>
      </c>
      <c r="F18" s="236">
        <f t="shared" si="1"/>
        <v>672.68837999999994</v>
      </c>
      <c r="G18" s="236">
        <f t="shared" si="1"/>
        <v>673.32748000000004</v>
      </c>
      <c r="H18" s="274">
        <f t="shared" si="1"/>
        <v>692.52671999999984</v>
      </c>
      <c r="I18" s="238">
        <f t="shared" si="1"/>
        <v>683.78008000000011</v>
      </c>
      <c r="J18" s="238">
        <f t="shared" si="1"/>
        <v>670.12454000000002</v>
      </c>
      <c r="K18" s="238">
        <f t="shared" si="1"/>
        <v>192.50459999999995</v>
      </c>
      <c r="L18" s="238">
        <f t="shared" si="1"/>
        <v>665.78469599999994</v>
      </c>
      <c r="M18" s="238">
        <f t="shared" si="1"/>
        <v>663.43636000000004</v>
      </c>
      <c r="N18" s="274">
        <f t="shared" si="1"/>
        <v>682.53295999999989</v>
      </c>
      <c r="O18" s="238">
        <f t="shared" si="1"/>
        <v>676.81736000000001</v>
      </c>
      <c r="P18" s="238">
        <f t="shared" si="1"/>
        <v>677.0672800000001</v>
      </c>
      <c r="Q18" s="238">
        <f t="shared" si="1"/>
        <v>194.65440000000001</v>
      </c>
      <c r="R18" s="238">
        <f t="shared" si="1"/>
        <v>666.38504</v>
      </c>
      <c r="S18" s="335">
        <f t="shared" si="1"/>
        <v>673.4790999999999</v>
      </c>
      <c r="T18" s="239">
        <f>SUM(T11:T17)</f>
        <v>10703.581615999999</v>
      </c>
      <c r="U18" s="203"/>
      <c r="V18" s="210"/>
      <c r="W18" s="203"/>
      <c r="X18" s="203"/>
    </row>
    <row r="19" spans="1:47" s="243" customFormat="1" ht="24.6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242"/>
      <c r="W19" s="242"/>
      <c r="X19" s="242"/>
      <c r="Y19" s="242"/>
      <c r="Z19" s="242"/>
    </row>
    <row r="20" spans="1:47" s="243" customFormat="1" ht="24.6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242"/>
      <c r="W20" s="242"/>
      <c r="X20" s="242"/>
      <c r="Y20" s="242"/>
      <c r="Z20" s="242"/>
    </row>
    <row r="21" spans="1:47" s="243" customFormat="1" ht="24.6" customHeight="1" thickBot="1" x14ac:dyDescent="0.3">
      <c r="A21" s="318" t="s">
        <v>49</v>
      </c>
      <c r="B21" s="415" t="s">
        <v>8</v>
      </c>
      <c r="C21" s="416"/>
      <c r="D21" s="416"/>
      <c r="E21" s="416"/>
      <c r="F21" s="416"/>
      <c r="G21" s="417"/>
      <c r="H21" s="415" t="s">
        <v>51</v>
      </c>
      <c r="I21" s="416"/>
      <c r="J21" s="416"/>
      <c r="K21" s="416"/>
      <c r="L21" s="416"/>
      <c r="M21" s="417"/>
      <c r="N21" s="416" t="s">
        <v>50</v>
      </c>
      <c r="O21" s="416"/>
      <c r="P21" s="416"/>
      <c r="Q21" s="416"/>
      <c r="R21" s="416"/>
      <c r="S21" s="417"/>
      <c r="T21" s="246"/>
      <c r="U21" s="242"/>
      <c r="V21" s="242"/>
      <c r="W21" s="242"/>
      <c r="X21" s="242"/>
      <c r="Y21" s="242"/>
      <c r="Z21" s="242"/>
    </row>
    <row r="22" spans="1:47" s="243" customFormat="1" ht="24.6" customHeight="1" x14ac:dyDescent="0.25">
      <c r="A22" s="319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20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61" t="s">
        <v>10</v>
      </c>
      <c r="U22" s="242"/>
      <c r="V22" s="242"/>
      <c r="W22" s="242"/>
      <c r="X22" s="242"/>
      <c r="Y22" s="242"/>
      <c r="Z22" s="242"/>
    </row>
    <row r="23" spans="1:47" s="243" customFormat="1" ht="24.6" customHeight="1" x14ac:dyDescent="0.25">
      <c r="A23" s="88" t="s">
        <v>42</v>
      </c>
      <c r="B23" s="223">
        <v>8.6</v>
      </c>
      <c r="C23" s="254">
        <v>8.6</v>
      </c>
      <c r="D23" s="264">
        <v>8.6</v>
      </c>
      <c r="E23" s="264">
        <v>2.2000000000000002</v>
      </c>
      <c r="F23" s="264">
        <v>8.6</v>
      </c>
      <c r="G23" s="321">
        <v>8.5</v>
      </c>
      <c r="H23" s="279">
        <v>8.6</v>
      </c>
      <c r="I23" s="264">
        <v>8.6</v>
      </c>
      <c r="J23" s="264">
        <v>8.5</v>
      </c>
      <c r="K23" s="264">
        <v>2.1</v>
      </c>
      <c r="L23" s="264">
        <v>8.4</v>
      </c>
      <c r="M23" s="321">
        <v>8.5</v>
      </c>
      <c r="N23" s="279">
        <v>8.6</v>
      </c>
      <c r="O23" s="264">
        <v>8.6</v>
      </c>
      <c r="P23" s="264">
        <v>8.6</v>
      </c>
      <c r="Q23" s="264">
        <v>2.1</v>
      </c>
      <c r="R23" s="264">
        <v>8.4</v>
      </c>
      <c r="S23" s="321">
        <v>8.4</v>
      </c>
      <c r="T23" s="263">
        <f t="shared" ref="T23:T30" si="2">SUM(B23:S23)</f>
        <v>134.49999999999997</v>
      </c>
      <c r="U23" s="242"/>
      <c r="V23" s="242"/>
      <c r="W23" s="242"/>
      <c r="X23" s="242"/>
      <c r="Y23" s="242"/>
      <c r="Z23" s="242"/>
    </row>
    <row r="24" spans="1:47" ht="24.75" customHeight="1" x14ac:dyDescent="0.25">
      <c r="A24" s="88" t="s">
        <v>43</v>
      </c>
      <c r="B24" s="272">
        <v>8.6</v>
      </c>
      <c r="C24" s="224">
        <v>8.6</v>
      </c>
      <c r="D24" s="224">
        <v>8.6</v>
      </c>
      <c r="E24" s="224">
        <v>2.2000000000000002</v>
      </c>
      <c r="F24" s="224">
        <v>8.6</v>
      </c>
      <c r="G24" s="225">
        <v>8.5</v>
      </c>
      <c r="H24" s="272">
        <v>8.6</v>
      </c>
      <c r="I24" s="224">
        <v>8.6</v>
      </c>
      <c r="J24" s="224">
        <v>8.5</v>
      </c>
      <c r="K24" s="224">
        <v>2.1</v>
      </c>
      <c r="L24" s="224">
        <v>8.4</v>
      </c>
      <c r="M24" s="225">
        <v>8.5</v>
      </c>
      <c r="N24" s="272">
        <v>8.6</v>
      </c>
      <c r="O24" s="224">
        <v>8.6</v>
      </c>
      <c r="P24" s="224">
        <v>8.6</v>
      </c>
      <c r="Q24" s="224">
        <v>2.1</v>
      </c>
      <c r="R24" s="224">
        <v>8.4</v>
      </c>
      <c r="S24" s="225">
        <v>8.4</v>
      </c>
      <c r="T24" s="263">
        <f t="shared" si="2"/>
        <v>134.49999999999997</v>
      </c>
      <c r="U24" s="242"/>
      <c r="V24" s="242"/>
      <c r="W24" s="242"/>
      <c r="X24" s="242"/>
      <c r="Y24" s="242"/>
      <c r="Z24" s="203"/>
    </row>
    <row r="25" spans="1:47" ht="24.75" customHeight="1" x14ac:dyDescent="0.25">
      <c r="A25" s="88" t="s">
        <v>44</v>
      </c>
      <c r="B25" s="272">
        <v>8.6999999999999993</v>
      </c>
      <c r="C25" s="224">
        <v>8.6999999999999993</v>
      </c>
      <c r="D25" s="224">
        <v>8.6</v>
      </c>
      <c r="E25" s="224">
        <v>2.1</v>
      </c>
      <c r="F25" s="224">
        <v>8.6</v>
      </c>
      <c r="G25" s="225">
        <v>8.5</v>
      </c>
      <c r="H25" s="272">
        <v>8.6</v>
      </c>
      <c r="I25" s="224">
        <v>8.6</v>
      </c>
      <c r="J25" s="224">
        <v>8.5</v>
      </c>
      <c r="K25" s="224">
        <v>2.1</v>
      </c>
      <c r="L25" s="224">
        <v>8.5</v>
      </c>
      <c r="M25" s="225">
        <v>8.5</v>
      </c>
      <c r="N25" s="272">
        <v>8.6999999999999993</v>
      </c>
      <c r="O25" s="224">
        <v>8.6999999999999993</v>
      </c>
      <c r="P25" s="224">
        <v>8.6</v>
      </c>
      <c r="Q25" s="224">
        <v>2.2000000000000002</v>
      </c>
      <c r="R25" s="224">
        <v>8.5</v>
      </c>
      <c r="S25" s="225">
        <v>8.5</v>
      </c>
      <c r="T25" s="263">
        <f t="shared" si="2"/>
        <v>135.19999999999999</v>
      </c>
      <c r="U25" s="248"/>
      <c r="V25" s="248"/>
      <c r="W25" s="248"/>
      <c r="X25" s="270"/>
      <c r="Y25" s="270"/>
      <c r="Z25" s="270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4.75" customHeight="1" x14ac:dyDescent="0.25">
      <c r="A26" s="88" t="s">
        <v>45</v>
      </c>
      <c r="B26" s="223">
        <v>8.6999999999999993</v>
      </c>
      <c r="C26" s="254">
        <v>8.6999999999999993</v>
      </c>
      <c r="D26" s="224">
        <v>8.6</v>
      </c>
      <c r="E26" s="224">
        <v>2.1</v>
      </c>
      <c r="F26" s="224">
        <v>8.6</v>
      </c>
      <c r="G26" s="225">
        <v>8.5</v>
      </c>
      <c r="H26" s="272">
        <v>8.6</v>
      </c>
      <c r="I26" s="224">
        <v>8.6</v>
      </c>
      <c r="J26" s="224">
        <v>8.5</v>
      </c>
      <c r="K26" s="224">
        <v>2.1</v>
      </c>
      <c r="L26" s="224">
        <v>8.5</v>
      </c>
      <c r="M26" s="225">
        <v>8.5</v>
      </c>
      <c r="N26" s="272">
        <v>8.6999999999999993</v>
      </c>
      <c r="O26" s="224">
        <v>8.6999999999999993</v>
      </c>
      <c r="P26" s="224">
        <v>8.6</v>
      </c>
      <c r="Q26" s="224">
        <v>2.2000000000000002</v>
      </c>
      <c r="R26" s="224">
        <v>8.5</v>
      </c>
      <c r="S26" s="225">
        <v>8.5</v>
      </c>
      <c r="T26" s="263">
        <f t="shared" si="2"/>
        <v>135.19999999999999</v>
      </c>
      <c r="U26" s="248"/>
      <c r="V26" s="248"/>
      <c r="W26" s="248"/>
      <c r="X26" s="203"/>
      <c r="Y26" s="203"/>
      <c r="Z26" s="203"/>
    </row>
    <row r="27" spans="1:47" ht="24.75" customHeight="1" x14ac:dyDescent="0.25">
      <c r="A27" s="88" t="s">
        <v>46</v>
      </c>
      <c r="B27" s="272">
        <v>8.8000000000000007</v>
      </c>
      <c r="C27" s="224">
        <v>8.8000000000000007</v>
      </c>
      <c r="D27" s="224">
        <v>8.6999999999999993</v>
      </c>
      <c r="E27" s="224">
        <v>2.1</v>
      </c>
      <c r="F27" s="224">
        <v>8.6999999999999993</v>
      </c>
      <c r="G27" s="225">
        <v>8.6</v>
      </c>
      <c r="H27" s="272">
        <v>8.6</v>
      </c>
      <c r="I27" s="224">
        <v>8.6</v>
      </c>
      <c r="J27" s="224">
        <v>8.6</v>
      </c>
      <c r="K27" s="224">
        <v>2.1</v>
      </c>
      <c r="L27" s="224">
        <v>8.5</v>
      </c>
      <c r="M27" s="225">
        <v>8.6</v>
      </c>
      <c r="N27" s="272">
        <v>8.6999999999999993</v>
      </c>
      <c r="O27" s="224">
        <v>8.6999999999999993</v>
      </c>
      <c r="P27" s="224">
        <v>8.6999999999999993</v>
      </c>
      <c r="Q27" s="224">
        <v>2.2000000000000002</v>
      </c>
      <c r="R27" s="224">
        <v>8.6</v>
      </c>
      <c r="S27" s="225">
        <v>8.5</v>
      </c>
      <c r="T27" s="263">
        <f t="shared" si="2"/>
        <v>136.1</v>
      </c>
      <c r="U27" s="248"/>
      <c r="V27" s="248"/>
      <c r="W27" s="248"/>
      <c r="X27" s="203"/>
      <c r="Y27" s="203"/>
      <c r="Z27" s="203"/>
    </row>
    <row r="28" spans="1:47" ht="24.75" customHeight="1" x14ac:dyDescent="0.25">
      <c r="A28" s="88" t="s">
        <v>47</v>
      </c>
      <c r="B28" s="272">
        <v>8.8000000000000007</v>
      </c>
      <c r="C28" s="224">
        <v>8.8000000000000007</v>
      </c>
      <c r="D28" s="224">
        <v>8.6999999999999993</v>
      </c>
      <c r="E28" s="224">
        <v>2.1</v>
      </c>
      <c r="F28" s="224">
        <v>8.6999999999999993</v>
      </c>
      <c r="G28" s="225">
        <v>8.6</v>
      </c>
      <c r="H28" s="272">
        <v>8.6</v>
      </c>
      <c r="I28" s="224">
        <v>8.6</v>
      </c>
      <c r="J28" s="224">
        <v>8.6</v>
      </c>
      <c r="K28" s="224">
        <v>2.2000000000000002</v>
      </c>
      <c r="L28" s="224">
        <v>8.5</v>
      </c>
      <c r="M28" s="225">
        <v>8.6</v>
      </c>
      <c r="N28" s="272">
        <v>8.6999999999999993</v>
      </c>
      <c r="O28" s="224">
        <v>8.6999999999999993</v>
      </c>
      <c r="P28" s="224">
        <v>8.6999999999999993</v>
      </c>
      <c r="Q28" s="224">
        <v>2.2000000000000002</v>
      </c>
      <c r="R28" s="224">
        <v>8.6</v>
      </c>
      <c r="S28" s="225">
        <v>8.5</v>
      </c>
      <c r="T28" s="263">
        <f t="shared" si="2"/>
        <v>136.19999999999999</v>
      </c>
      <c r="U28" s="248"/>
      <c r="V28" s="248"/>
      <c r="W28" s="248"/>
      <c r="X28" s="203"/>
      <c r="Y28" s="203"/>
      <c r="Z28" s="203"/>
    </row>
    <row r="29" spans="1:47" ht="24.75" customHeight="1" thickBot="1" x14ac:dyDescent="0.3">
      <c r="A29" s="228" t="s">
        <v>48</v>
      </c>
      <c r="B29" s="279">
        <v>8.8000000000000007</v>
      </c>
      <c r="C29" s="264">
        <v>8.8000000000000007</v>
      </c>
      <c r="D29" s="264">
        <v>8.6999999999999993</v>
      </c>
      <c r="E29" s="264">
        <v>2.2000000000000002</v>
      </c>
      <c r="F29" s="264">
        <v>8.6999999999999993</v>
      </c>
      <c r="G29" s="321">
        <v>8.6</v>
      </c>
      <c r="H29" s="279">
        <v>8.6999999999999993</v>
      </c>
      <c r="I29" s="264">
        <v>8.6999999999999993</v>
      </c>
      <c r="J29" s="264">
        <v>8.6</v>
      </c>
      <c r="K29" s="264">
        <v>2.2000000000000002</v>
      </c>
      <c r="L29" s="264">
        <v>8.6</v>
      </c>
      <c r="M29" s="321">
        <v>8.6</v>
      </c>
      <c r="N29" s="279">
        <v>8.6999999999999993</v>
      </c>
      <c r="O29" s="264">
        <v>8.6999999999999993</v>
      </c>
      <c r="P29" s="264">
        <v>8.6999999999999993</v>
      </c>
      <c r="Q29" s="264">
        <v>2.2000000000000002</v>
      </c>
      <c r="R29" s="264">
        <v>8.6</v>
      </c>
      <c r="S29" s="321">
        <v>8.6</v>
      </c>
      <c r="T29" s="266">
        <f t="shared" si="2"/>
        <v>136.69999999999999</v>
      </c>
      <c r="U29" s="248"/>
      <c r="V29" s="248"/>
      <c r="W29" s="248"/>
      <c r="X29" s="203"/>
      <c r="Y29" s="203"/>
      <c r="Z29" s="203"/>
    </row>
    <row r="30" spans="1:47" ht="24.75" customHeight="1" thickBot="1" x14ac:dyDescent="0.3">
      <c r="A30" s="235" t="s">
        <v>10</v>
      </c>
      <c r="B30" s="237">
        <f>SUM(B23:B29)</f>
        <v>60.999999999999986</v>
      </c>
      <c r="C30" s="269">
        <f t="shared" ref="C30:S30" si="3">SUM(C23:C29)</f>
        <v>60.999999999999986</v>
      </c>
      <c r="D30" s="269">
        <f t="shared" si="3"/>
        <v>60.5</v>
      </c>
      <c r="E30" s="269">
        <f t="shared" si="3"/>
        <v>15</v>
      </c>
      <c r="F30" s="269">
        <f t="shared" si="3"/>
        <v>60.5</v>
      </c>
      <c r="G30" s="322">
        <f t="shared" si="3"/>
        <v>59.800000000000004</v>
      </c>
      <c r="H30" s="237">
        <f t="shared" si="3"/>
        <v>60.3</v>
      </c>
      <c r="I30" s="269">
        <f t="shared" si="3"/>
        <v>60.3</v>
      </c>
      <c r="J30" s="269">
        <f t="shared" si="3"/>
        <v>59.800000000000004</v>
      </c>
      <c r="K30" s="269">
        <f t="shared" si="3"/>
        <v>14.899999999999999</v>
      </c>
      <c r="L30" s="269">
        <f t="shared" si="3"/>
        <v>59.4</v>
      </c>
      <c r="M30" s="322">
        <f t="shared" si="3"/>
        <v>59.800000000000004</v>
      </c>
      <c r="N30" s="237">
        <f t="shared" si="3"/>
        <v>60.7</v>
      </c>
      <c r="O30" s="269">
        <f t="shared" si="3"/>
        <v>60.7</v>
      </c>
      <c r="P30" s="269">
        <f t="shared" si="3"/>
        <v>60.5</v>
      </c>
      <c r="Q30" s="269">
        <f t="shared" si="3"/>
        <v>15.2</v>
      </c>
      <c r="R30" s="269">
        <f t="shared" si="3"/>
        <v>59.6</v>
      </c>
      <c r="S30" s="322">
        <f t="shared" si="3"/>
        <v>59.4</v>
      </c>
      <c r="T30" s="268">
        <f t="shared" si="2"/>
        <v>948.40000000000009</v>
      </c>
      <c r="U30" s="248"/>
      <c r="V30" s="248"/>
      <c r="W30" s="248"/>
      <c r="X30" s="203"/>
      <c r="Y30" s="203"/>
      <c r="Z30" s="203"/>
    </row>
    <row r="31" spans="1:47" ht="24.75" customHeight="1" x14ac:dyDescent="0.25">
      <c r="A31" s="240"/>
      <c r="B31" s="241">
        <v>65</v>
      </c>
      <c r="C31" s="241">
        <v>65</v>
      </c>
      <c r="D31" s="241">
        <v>65</v>
      </c>
      <c r="E31" s="241">
        <v>16</v>
      </c>
      <c r="F31" s="241">
        <v>65</v>
      </c>
      <c r="G31" s="241">
        <v>65</v>
      </c>
      <c r="H31" s="241">
        <v>65</v>
      </c>
      <c r="I31" s="241">
        <v>65</v>
      </c>
      <c r="J31" s="241">
        <v>65</v>
      </c>
      <c r="K31" s="241">
        <v>16</v>
      </c>
      <c r="L31" s="241">
        <v>65</v>
      </c>
      <c r="M31" s="241">
        <v>65</v>
      </c>
      <c r="N31" s="241">
        <v>65</v>
      </c>
      <c r="O31" s="241">
        <v>65</v>
      </c>
      <c r="P31" s="241">
        <v>65</v>
      </c>
      <c r="Q31" s="241">
        <v>16</v>
      </c>
      <c r="R31" s="241">
        <v>65</v>
      </c>
      <c r="S31" s="241">
        <v>65</v>
      </c>
      <c r="T31" s="242"/>
      <c r="U31" s="317"/>
      <c r="V31" s="317"/>
      <c r="W31" s="317"/>
      <c r="X31" s="203"/>
      <c r="Y31" s="203"/>
      <c r="Z31" s="203"/>
    </row>
    <row r="32" spans="1:47" ht="24.7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03"/>
      <c r="R32" s="245"/>
      <c r="S32" s="241"/>
      <c r="T32" s="241"/>
      <c r="U32" s="317"/>
      <c r="V32" s="317"/>
      <c r="W32" s="317"/>
      <c r="X32" s="203"/>
      <c r="Y32" s="203"/>
      <c r="Z32" s="203"/>
    </row>
    <row r="33" spans="1:26" ht="24.75" customHeight="1" thickBot="1" x14ac:dyDescent="0.3">
      <c r="A33" s="214" t="s">
        <v>63</v>
      </c>
      <c r="B33" s="415" t="s">
        <v>25</v>
      </c>
      <c r="C33" s="416"/>
      <c r="D33" s="416"/>
      <c r="E33" s="416"/>
      <c r="F33" s="416"/>
      <c r="G33" s="416"/>
      <c r="H33" s="246"/>
      <c r="I33" s="247"/>
      <c r="J33" s="415" t="s">
        <v>78</v>
      </c>
      <c r="K33" s="416"/>
      <c r="L33" s="416"/>
      <c r="M33" s="416"/>
      <c r="N33" s="416"/>
      <c r="O33" s="416"/>
      <c r="P33" s="246"/>
      <c r="Q33" s="248"/>
      <c r="R33" s="418" t="s">
        <v>113</v>
      </c>
      <c r="S33" s="418"/>
      <c r="T33" s="418"/>
      <c r="U33" s="418"/>
      <c r="V33" s="418"/>
      <c r="W33" s="203"/>
      <c r="X33" s="203"/>
      <c r="Y33" s="203"/>
      <c r="Z33" s="203"/>
    </row>
    <row r="34" spans="1:26" ht="27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8">
        <v>1</v>
      </c>
      <c r="K34" s="260">
        <v>2</v>
      </c>
      <c r="L34" s="260">
        <v>3</v>
      </c>
      <c r="M34" s="260">
        <v>4</v>
      </c>
      <c r="N34" s="260">
        <v>5</v>
      </c>
      <c r="O34" s="260">
        <v>6</v>
      </c>
      <c r="P34" s="261" t="s">
        <v>10</v>
      </c>
      <c r="Q34" s="248"/>
      <c r="R34" s="418"/>
      <c r="S34" s="418"/>
      <c r="T34" s="418"/>
      <c r="U34" s="418"/>
      <c r="V34" s="418"/>
      <c r="W34" s="203"/>
      <c r="X34" s="203"/>
      <c r="Y34" s="203"/>
      <c r="Z34" s="203"/>
    </row>
    <row r="35" spans="1:26" ht="24.75" customHeight="1" x14ac:dyDescent="0.25">
      <c r="A35" s="88" t="s">
        <v>42</v>
      </c>
      <c r="B35" s="223">
        <v>81.44192000000001</v>
      </c>
      <c r="C35" s="254">
        <v>80.87660000000001</v>
      </c>
      <c r="D35" s="254">
        <v>80.593940000000018</v>
      </c>
      <c r="E35" s="254">
        <v>25.483560000000004</v>
      </c>
      <c r="F35" s="254">
        <v>81.22920000000002</v>
      </c>
      <c r="G35" s="255">
        <v>80.606799999999993</v>
      </c>
      <c r="H35" s="227">
        <f t="shared" ref="H35:H42" si="4">SUM(B35:G35)</f>
        <v>430.23202000000015</v>
      </c>
      <c r="I35" s="208"/>
      <c r="J35" s="223">
        <v>7.3</v>
      </c>
      <c r="K35" s="262">
        <v>7.1</v>
      </c>
      <c r="L35" s="262">
        <v>7</v>
      </c>
      <c r="M35" s="262">
        <v>2.1</v>
      </c>
      <c r="N35" s="262">
        <v>7.2</v>
      </c>
      <c r="O35" s="262">
        <v>7.2</v>
      </c>
      <c r="P35" s="263">
        <f t="shared" ref="P35:P42" si="5">SUM(J35:O35)</f>
        <v>37.9</v>
      </c>
      <c r="Q35" s="248"/>
      <c r="R35" s="418"/>
      <c r="S35" s="418"/>
      <c r="T35" s="418"/>
      <c r="U35" s="418"/>
      <c r="V35" s="418"/>
      <c r="W35" s="203"/>
      <c r="X35" s="203"/>
      <c r="Y35" s="203"/>
      <c r="Z35" s="203"/>
    </row>
    <row r="36" spans="1:26" ht="24.75" customHeight="1" x14ac:dyDescent="0.25">
      <c r="A36" s="88" t="s">
        <v>43</v>
      </c>
      <c r="B36" s="223">
        <v>81.44192000000001</v>
      </c>
      <c r="C36" s="254">
        <v>80.87660000000001</v>
      </c>
      <c r="D36" s="254">
        <v>80.593940000000018</v>
      </c>
      <c r="E36" s="254">
        <v>25.483560000000004</v>
      </c>
      <c r="F36" s="254">
        <v>81.22920000000002</v>
      </c>
      <c r="G36" s="255">
        <v>80.606799999999993</v>
      </c>
      <c r="H36" s="227">
        <f t="shared" si="4"/>
        <v>430.23202000000015</v>
      </c>
      <c r="I36" s="212"/>
      <c r="J36" s="223">
        <v>7.3</v>
      </c>
      <c r="K36" s="262">
        <v>7.1</v>
      </c>
      <c r="L36" s="262">
        <v>7</v>
      </c>
      <c r="M36" s="262">
        <v>2.1</v>
      </c>
      <c r="N36" s="262">
        <v>7.2</v>
      </c>
      <c r="O36" s="262">
        <v>7.2</v>
      </c>
      <c r="P36" s="263">
        <f t="shared" si="5"/>
        <v>37.9</v>
      </c>
      <c r="Q36" s="248"/>
      <c r="R36" s="418"/>
      <c r="S36" s="418"/>
      <c r="T36" s="418"/>
      <c r="U36" s="418"/>
      <c r="V36" s="418"/>
      <c r="W36" s="203"/>
      <c r="X36" s="203"/>
      <c r="Y36" s="203"/>
      <c r="Z36" s="203"/>
    </row>
    <row r="37" spans="1:26" ht="24.75" customHeight="1" x14ac:dyDescent="0.25">
      <c r="A37" s="88" t="s">
        <v>44</v>
      </c>
      <c r="B37" s="223">
        <v>83.313832000000005</v>
      </c>
      <c r="C37" s="254">
        <v>82.426960000000008</v>
      </c>
      <c r="D37" s="254">
        <v>82.069623999999976</v>
      </c>
      <c r="E37" s="254">
        <v>26.527875999999999</v>
      </c>
      <c r="F37" s="254">
        <v>83.099320000000006</v>
      </c>
      <c r="G37" s="255">
        <v>82.534880000000001</v>
      </c>
      <c r="H37" s="227">
        <f t="shared" si="4"/>
        <v>439.97249199999993</v>
      </c>
      <c r="I37" s="212"/>
      <c r="J37" s="223">
        <v>7.2</v>
      </c>
      <c r="K37" s="262">
        <v>7</v>
      </c>
      <c r="L37" s="262">
        <v>7</v>
      </c>
      <c r="M37" s="262">
        <v>2.2000000000000002</v>
      </c>
      <c r="N37" s="262">
        <v>7.3</v>
      </c>
      <c r="O37" s="262">
        <v>7.1</v>
      </c>
      <c r="P37" s="263">
        <f t="shared" si="5"/>
        <v>37.799999999999997</v>
      </c>
      <c r="Q37" s="248"/>
      <c r="R37" s="418"/>
      <c r="S37" s="418"/>
      <c r="T37" s="418"/>
      <c r="U37" s="418"/>
      <c r="V37" s="418"/>
      <c r="W37" s="203"/>
      <c r="X37" s="203"/>
      <c r="Y37" s="203"/>
      <c r="Z37" s="203"/>
    </row>
    <row r="38" spans="1:26" s="203" customFormat="1" ht="24.75" customHeight="1" x14ac:dyDescent="0.25">
      <c r="A38" s="88" t="s">
        <v>45</v>
      </c>
      <c r="B38" s="223">
        <v>83.313832000000005</v>
      </c>
      <c r="C38" s="254">
        <v>82.426960000000008</v>
      </c>
      <c r="D38" s="254">
        <v>82.069623999999976</v>
      </c>
      <c r="E38" s="254">
        <v>26.527875999999999</v>
      </c>
      <c r="F38" s="254">
        <v>83.099320000000006</v>
      </c>
      <c r="G38" s="255">
        <v>82.534880000000001</v>
      </c>
      <c r="H38" s="227">
        <f t="shared" si="4"/>
        <v>439.97249199999993</v>
      </c>
      <c r="I38" s="212"/>
      <c r="J38" s="223">
        <v>7.2</v>
      </c>
      <c r="K38" s="262">
        <v>7</v>
      </c>
      <c r="L38" s="262">
        <v>7</v>
      </c>
      <c r="M38" s="262">
        <v>2.2000000000000002</v>
      </c>
      <c r="N38" s="262">
        <v>7.3</v>
      </c>
      <c r="O38" s="262">
        <v>7.1</v>
      </c>
      <c r="P38" s="263">
        <f t="shared" si="5"/>
        <v>37.799999999999997</v>
      </c>
      <c r="Q38" s="248"/>
      <c r="R38" s="418"/>
      <c r="S38" s="418"/>
      <c r="T38" s="418"/>
      <c r="U38" s="418"/>
      <c r="V38" s="418"/>
    </row>
    <row r="39" spans="1:26" s="203" customFormat="1" ht="24.75" customHeight="1" x14ac:dyDescent="0.25">
      <c r="A39" s="88" t="s">
        <v>46</v>
      </c>
      <c r="B39" s="223">
        <v>83.313832000000005</v>
      </c>
      <c r="C39" s="254">
        <v>82.426960000000008</v>
      </c>
      <c r="D39" s="254">
        <v>82.069623999999976</v>
      </c>
      <c r="E39" s="254">
        <v>26.527875999999999</v>
      </c>
      <c r="F39" s="254">
        <v>83.099320000000006</v>
      </c>
      <c r="G39" s="255">
        <v>82.534880000000001</v>
      </c>
      <c r="H39" s="227">
        <f t="shared" si="4"/>
        <v>439.97249199999993</v>
      </c>
      <c r="I39" s="212"/>
      <c r="J39" s="223">
        <v>7.2</v>
      </c>
      <c r="K39" s="262">
        <v>7.1</v>
      </c>
      <c r="L39" s="262">
        <v>7.1</v>
      </c>
      <c r="M39" s="262">
        <v>2.2000000000000002</v>
      </c>
      <c r="N39" s="262">
        <v>7.3</v>
      </c>
      <c r="O39" s="262">
        <v>7.1</v>
      </c>
      <c r="P39" s="263">
        <f t="shared" si="5"/>
        <v>38</v>
      </c>
      <c r="Q39" s="248"/>
      <c r="R39" s="418"/>
      <c r="S39" s="418"/>
      <c r="T39" s="418"/>
      <c r="U39" s="418"/>
      <c r="V39" s="418"/>
    </row>
    <row r="40" spans="1:26" s="203" customFormat="1" ht="24.75" customHeight="1" x14ac:dyDescent="0.25">
      <c r="A40" s="88" t="s">
        <v>47</v>
      </c>
      <c r="B40" s="223">
        <v>83.313832000000005</v>
      </c>
      <c r="C40" s="254">
        <v>82.426960000000008</v>
      </c>
      <c r="D40" s="254">
        <v>82.069623999999976</v>
      </c>
      <c r="E40" s="254">
        <v>26.527875999999999</v>
      </c>
      <c r="F40" s="254">
        <v>83.099320000000006</v>
      </c>
      <c r="G40" s="255">
        <v>82.534880000000001</v>
      </c>
      <c r="H40" s="227">
        <f t="shared" si="4"/>
        <v>439.97249199999993</v>
      </c>
      <c r="I40" s="212"/>
      <c r="J40" s="223">
        <v>7.2</v>
      </c>
      <c r="K40" s="262">
        <v>7.1</v>
      </c>
      <c r="L40" s="262">
        <v>7.1</v>
      </c>
      <c r="M40" s="262">
        <v>2.2000000000000002</v>
      </c>
      <c r="N40" s="262">
        <v>7.3</v>
      </c>
      <c r="O40" s="262">
        <v>7.1</v>
      </c>
      <c r="P40" s="263">
        <f t="shared" si="5"/>
        <v>38</v>
      </c>
      <c r="Q40" s="248"/>
      <c r="R40" s="418"/>
      <c r="S40" s="418"/>
      <c r="T40" s="418"/>
      <c r="U40" s="418"/>
      <c r="V40" s="418"/>
    </row>
    <row r="41" spans="1:26" s="203" customFormat="1" ht="24.75" customHeight="1" thickBot="1" x14ac:dyDescent="0.3">
      <c r="A41" s="228" t="s">
        <v>48</v>
      </c>
      <c r="B41" s="276">
        <v>83.313832000000005</v>
      </c>
      <c r="C41" s="256">
        <v>82.426960000000008</v>
      </c>
      <c r="D41" s="256">
        <v>82.069623999999976</v>
      </c>
      <c r="E41" s="256">
        <v>26.527875999999999</v>
      </c>
      <c r="F41" s="256">
        <v>83.099320000000006</v>
      </c>
      <c r="G41" s="431">
        <v>83.9328</v>
      </c>
      <c r="H41" s="234">
        <f t="shared" si="4"/>
        <v>441.37041199999993</v>
      </c>
      <c r="I41" s="212"/>
      <c r="J41" s="230">
        <v>7.2</v>
      </c>
      <c r="K41" s="265">
        <v>7.1</v>
      </c>
      <c r="L41" s="265">
        <v>7.1</v>
      </c>
      <c r="M41" s="265">
        <v>2.2000000000000002</v>
      </c>
      <c r="N41" s="265">
        <v>7.3</v>
      </c>
      <c r="O41" s="265">
        <v>7.2</v>
      </c>
      <c r="P41" s="266">
        <f t="shared" si="5"/>
        <v>38.1</v>
      </c>
      <c r="Q41" s="248"/>
      <c r="R41" s="418"/>
      <c r="S41" s="418"/>
      <c r="T41" s="418"/>
      <c r="U41" s="418"/>
      <c r="V41" s="418"/>
    </row>
    <row r="42" spans="1:26" s="203" customFormat="1" ht="24.75" customHeight="1" thickBot="1" x14ac:dyDescent="0.3">
      <c r="A42" s="235" t="s">
        <v>10</v>
      </c>
      <c r="B42" s="330">
        <f t="shared" ref="B42:G42" si="6">SUM(B35:B41)</f>
        <v>579.45299999999997</v>
      </c>
      <c r="C42" s="275">
        <f t="shared" si="6"/>
        <v>573.88800000000003</v>
      </c>
      <c r="D42" s="275">
        <f t="shared" si="6"/>
        <v>571.53599999999994</v>
      </c>
      <c r="E42" s="275">
        <f t="shared" si="6"/>
        <v>183.60649999999998</v>
      </c>
      <c r="F42" s="275">
        <f t="shared" si="6"/>
        <v>577.95500000000015</v>
      </c>
      <c r="G42" s="331">
        <f t="shared" si="6"/>
        <v>575.28591999999992</v>
      </c>
      <c r="H42" s="239">
        <f t="shared" si="4"/>
        <v>3061.72442</v>
      </c>
      <c r="I42" s="208"/>
      <c r="J42" s="323">
        <f>SUM(J35:J41)</f>
        <v>50.600000000000009</v>
      </c>
      <c r="K42" s="267">
        <f>SUM(K35:K41)</f>
        <v>49.5</v>
      </c>
      <c r="L42" s="267">
        <f t="shared" ref="L42:O42" si="7">SUM(L35:L41)</f>
        <v>49.300000000000004</v>
      </c>
      <c r="M42" s="267">
        <f t="shared" si="7"/>
        <v>15.2</v>
      </c>
      <c r="N42" s="267">
        <f t="shared" si="7"/>
        <v>50.899999999999991</v>
      </c>
      <c r="O42" s="267">
        <f t="shared" si="7"/>
        <v>50.000000000000007</v>
      </c>
      <c r="P42" s="268">
        <f t="shared" si="5"/>
        <v>265.5</v>
      </c>
      <c r="Q42" s="248"/>
      <c r="R42" s="418"/>
      <c r="S42" s="418"/>
      <c r="T42" s="418"/>
      <c r="U42" s="418"/>
      <c r="V42" s="418"/>
    </row>
    <row r="43" spans="1:26" s="203" customFormat="1" ht="24.75" customHeight="1" x14ac:dyDescent="0.25">
      <c r="A43" s="257"/>
      <c r="B43" s="258"/>
      <c r="C43" s="258"/>
      <c r="D43" s="258"/>
      <c r="E43" s="258"/>
      <c r="F43" s="258"/>
      <c r="G43" s="258"/>
      <c r="H43" s="258"/>
      <c r="I43" s="258"/>
      <c r="J43" s="212">
        <v>56</v>
      </c>
      <c r="K43" s="241">
        <v>55</v>
      </c>
      <c r="L43" s="241">
        <v>55</v>
      </c>
      <c r="M43" s="241">
        <v>17</v>
      </c>
      <c r="N43" s="241">
        <v>57</v>
      </c>
      <c r="O43" s="241">
        <v>56</v>
      </c>
      <c r="P43" s="241"/>
      <c r="Q43" s="241"/>
      <c r="R43" s="208"/>
      <c r="S43" s="241"/>
      <c r="T43" s="241"/>
      <c r="U43" s="241"/>
    </row>
    <row r="44" spans="1:26" s="203" customFormat="1" ht="24.75" customHeight="1" x14ac:dyDescent="0.25">
      <c r="A44" s="259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</row>
  </sheetData>
  <mergeCells count="20">
    <mergeCell ref="N9:S9"/>
    <mergeCell ref="B5:C5"/>
    <mergeCell ref="G5:H5"/>
    <mergeCell ref="K5:L5"/>
    <mergeCell ref="B7:C7"/>
    <mergeCell ref="L7:O7"/>
    <mergeCell ref="B9:G9"/>
    <mergeCell ref="H9:M9"/>
    <mergeCell ref="B21:G21"/>
    <mergeCell ref="H21:M21"/>
    <mergeCell ref="N21:S21"/>
    <mergeCell ref="J33:O33"/>
    <mergeCell ref="R33:V42"/>
    <mergeCell ref="B33:G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5" orientation="landscape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0F1E-D546-46D4-A169-2830ED17D903}">
  <dimension ref="A1:K25"/>
  <sheetViews>
    <sheetView view="pageBreakPreview" zoomScale="90" zoomScaleNormal="100" zoomScaleSheetLayoutView="90" workbookViewId="0">
      <selection activeCell="A26" sqref="A26"/>
    </sheetView>
  </sheetViews>
  <sheetFormatPr baseColWidth="10" defaultRowHeight="18.75" x14ac:dyDescent="0.25"/>
  <cols>
    <col min="1" max="1" width="13.42578125" style="368" customWidth="1"/>
    <col min="2" max="3" width="11.42578125" style="368"/>
    <col min="4" max="4" width="9.140625" style="368" customWidth="1"/>
    <col min="5" max="5" width="12.5703125" style="368" customWidth="1"/>
    <col min="6" max="6" width="11.42578125" style="368"/>
    <col min="7" max="7" width="13.42578125" style="368" hidden="1" customWidth="1"/>
    <col min="8" max="9" width="0" style="368" hidden="1" customWidth="1"/>
    <col min="10" max="10" width="9.140625" style="368" hidden="1" customWidth="1"/>
    <col min="11" max="11" width="12.5703125" style="368" hidden="1" customWidth="1"/>
    <col min="12" max="16384" width="11.42578125" style="368"/>
  </cols>
  <sheetData>
    <row r="1" spans="1:11" ht="37.5" x14ac:dyDescent="0.25">
      <c r="A1" s="365"/>
      <c r="B1" s="366" t="s">
        <v>105</v>
      </c>
      <c r="C1" s="366" t="s">
        <v>106</v>
      </c>
      <c r="D1" s="366" t="s">
        <v>107</v>
      </c>
      <c r="E1" s="367" t="s">
        <v>108</v>
      </c>
      <c r="G1" s="365"/>
      <c r="H1" s="366" t="s">
        <v>105</v>
      </c>
      <c r="I1" s="366" t="s">
        <v>106</v>
      </c>
      <c r="J1" s="366" t="s">
        <v>107</v>
      </c>
      <c r="K1" s="367" t="s">
        <v>108</v>
      </c>
    </row>
    <row r="2" spans="1:11" x14ac:dyDescent="0.25">
      <c r="A2" s="424" t="s">
        <v>112</v>
      </c>
      <c r="B2" s="369">
        <v>673</v>
      </c>
      <c r="C2" s="369">
        <v>56</v>
      </c>
      <c r="D2" s="370">
        <v>1</v>
      </c>
      <c r="E2" s="371">
        <f t="shared" ref="E2:E7" si="0">SUM(B2:C2)*D2/1000</f>
        <v>0.72899999999999998</v>
      </c>
      <c r="G2" s="424" t="s">
        <v>109</v>
      </c>
      <c r="H2" s="369">
        <v>671</v>
      </c>
      <c r="I2" s="369">
        <v>57</v>
      </c>
      <c r="J2" s="370">
        <v>2.5</v>
      </c>
      <c r="K2" s="371">
        <f>SUM(H2:I2)*J2/1000</f>
        <v>1.82</v>
      </c>
    </row>
    <row r="3" spans="1:11" x14ac:dyDescent="0.25">
      <c r="A3" s="425"/>
      <c r="B3" s="369">
        <v>672</v>
      </c>
      <c r="C3" s="369">
        <v>55</v>
      </c>
      <c r="D3" s="370">
        <v>1</v>
      </c>
      <c r="E3" s="371">
        <f t="shared" si="0"/>
        <v>0.72699999999999998</v>
      </c>
      <c r="G3" s="425"/>
      <c r="H3" s="369">
        <v>678</v>
      </c>
      <c r="I3" s="369">
        <v>57</v>
      </c>
      <c r="J3" s="370">
        <v>2.5</v>
      </c>
      <c r="K3" s="371">
        <f t="shared" ref="K3:K6" si="1">SUM(H3:I3)*J3/1000</f>
        <v>1.8374999999999999</v>
      </c>
    </row>
    <row r="4" spans="1:11" x14ac:dyDescent="0.25">
      <c r="A4" s="425"/>
      <c r="B4" s="369">
        <v>672</v>
      </c>
      <c r="C4" s="369">
        <v>55</v>
      </c>
      <c r="D4" s="370">
        <v>1</v>
      </c>
      <c r="E4" s="371">
        <f t="shared" si="0"/>
        <v>0.72699999999999998</v>
      </c>
      <c r="G4" s="425"/>
      <c r="H4" s="369">
        <v>215</v>
      </c>
      <c r="I4" s="369">
        <v>18</v>
      </c>
      <c r="J4" s="370">
        <v>2.5</v>
      </c>
      <c r="K4" s="371">
        <f t="shared" si="1"/>
        <v>0.58250000000000002</v>
      </c>
    </row>
    <row r="5" spans="1:11" x14ac:dyDescent="0.25">
      <c r="A5" s="425"/>
      <c r="B5" s="369">
        <v>209</v>
      </c>
      <c r="C5" s="369">
        <v>17</v>
      </c>
      <c r="D5" s="370">
        <v>1</v>
      </c>
      <c r="E5" s="371">
        <f t="shared" si="0"/>
        <v>0.22600000000000001</v>
      </c>
      <c r="G5" s="425"/>
      <c r="H5" s="369">
        <v>678</v>
      </c>
      <c r="I5" s="369">
        <v>56</v>
      </c>
      <c r="J5" s="370">
        <v>2.5</v>
      </c>
      <c r="K5" s="371">
        <f t="shared" si="1"/>
        <v>1.835</v>
      </c>
    </row>
    <row r="6" spans="1:11" x14ac:dyDescent="0.25">
      <c r="A6" s="425"/>
      <c r="B6" s="369">
        <v>674</v>
      </c>
      <c r="C6" s="369">
        <v>57</v>
      </c>
      <c r="D6" s="370">
        <v>1</v>
      </c>
      <c r="E6" s="371">
        <f t="shared" si="0"/>
        <v>0.73099999999999998</v>
      </c>
      <c r="G6" s="425"/>
      <c r="H6" s="369">
        <v>677</v>
      </c>
      <c r="I6" s="369">
        <v>57</v>
      </c>
      <c r="J6" s="370">
        <v>2.5</v>
      </c>
      <c r="K6" s="371">
        <f t="shared" si="1"/>
        <v>1.835</v>
      </c>
    </row>
    <row r="7" spans="1:11" x14ac:dyDescent="0.25">
      <c r="A7" s="426"/>
      <c r="B7" s="369">
        <v>672</v>
      </c>
      <c r="C7" s="369">
        <v>56</v>
      </c>
      <c r="D7" s="370">
        <v>1</v>
      </c>
      <c r="E7" s="371">
        <f t="shared" si="0"/>
        <v>0.72799999999999998</v>
      </c>
      <c r="G7" s="426"/>
      <c r="H7" s="369">
        <v>676</v>
      </c>
      <c r="I7" s="369">
        <v>57</v>
      </c>
      <c r="J7" s="370">
        <v>2.5</v>
      </c>
      <c r="K7" s="371">
        <f>SUM(H7:I7)*J7/1000</f>
        <v>1.8325</v>
      </c>
    </row>
    <row r="8" spans="1:11" x14ac:dyDescent="0.25">
      <c r="A8" s="421" t="s">
        <v>8</v>
      </c>
      <c r="B8" s="369">
        <v>756</v>
      </c>
      <c r="C8" s="369">
        <v>65</v>
      </c>
      <c r="D8" s="370">
        <v>1</v>
      </c>
      <c r="E8" s="371">
        <f t="shared" ref="E8:E25" si="2">SUM(B8:C8)*D8/1000</f>
        <v>0.82099999999999995</v>
      </c>
      <c r="G8" s="421" t="s">
        <v>110</v>
      </c>
      <c r="H8" s="369">
        <v>761</v>
      </c>
      <c r="I8" s="369">
        <v>65</v>
      </c>
      <c r="J8" s="370">
        <v>1</v>
      </c>
      <c r="K8" s="371">
        <f t="shared" ref="K8:K25" si="3">SUM(H8:I8)*J8/1000</f>
        <v>0.82599999999999996</v>
      </c>
    </row>
    <row r="9" spans="1:11" x14ac:dyDescent="0.25">
      <c r="A9" s="422"/>
      <c r="B9" s="369">
        <v>759</v>
      </c>
      <c r="C9" s="369">
        <v>65</v>
      </c>
      <c r="D9" s="370">
        <v>1</v>
      </c>
      <c r="E9" s="371">
        <f t="shared" si="2"/>
        <v>0.82399999999999995</v>
      </c>
      <c r="G9" s="422"/>
      <c r="H9" s="369">
        <v>763</v>
      </c>
      <c r="I9" s="369">
        <v>65</v>
      </c>
      <c r="J9" s="370">
        <v>1</v>
      </c>
      <c r="K9" s="371">
        <f t="shared" si="3"/>
        <v>0.82799999999999996</v>
      </c>
    </row>
    <row r="10" spans="1:11" x14ac:dyDescent="0.25">
      <c r="A10" s="422"/>
      <c r="B10" s="369">
        <v>759</v>
      </c>
      <c r="C10" s="369">
        <v>65</v>
      </c>
      <c r="D10" s="370">
        <v>1</v>
      </c>
      <c r="E10" s="371">
        <f t="shared" si="2"/>
        <v>0.82399999999999995</v>
      </c>
      <c r="G10" s="422"/>
      <c r="H10" s="369">
        <v>216</v>
      </c>
      <c r="I10" s="369">
        <v>18</v>
      </c>
      <c r="J10" s="370">
        <v>1</v>
      </c>
      <c r="K10" s="371">
        <f t="shared" si="3"/>
        <v>0.23400000000000001</v>
      </c>
    </row>
    <row r="11" spans="1:11" x14ac:dyDescent="0.25">
      <c r="A11" s="422"/>
      <c r="B11" s="369">
        <v>217</v>
      </c>
      <c r="C11" s="369">
        <v>16</v>
      </c>
      <c r="D11" s="370">
        <v>1</v>
      </c>
      <c r="E11" s="371">
        <f t="shared" si="2"/>
        <v>0.23300000000000001</v>
      </c>
      <c r="G11" s="422"/>
      <c r="H11" s="369">
        <v>763</v>
      </c>
      <c r="I11" s="369">
        <v>65</v>
      </c>
      <c r="J11" s="370">
        <v>1</v>
      </c>
      <c r="K11" s="371">
        <f t="shared" si="3"/>
        <v>0.82799999999999996</v>
      </c>
    </row>
    <row r="12" spans="1:11" x14ac:dyDescent="0.25">
      <c r="A12" s="422"/>
      <c r="B12" s="369">
        <v>757</v>
      </c>
      <c r="C12" s="369">
        <v>65</v>
      </c>
      <c r="D12" s="370">
        <v>1</v>
      </c>
      <c r="E12" s="371">
        <f t="shared" si="2"/>
        <v>0.82199999999999995</v>
      </c>
      <c r="G12" s="422"/>
      <c r="H12" s="369">
        <v>763</v>
      </c>
      <c r="I12" s="369">
        <v>65</v>
      </c>
      <c r="J12" s="370">
        <v>1</v>
      </c>
      <c r="K12" s="371">
        <f t="shared" si="3"/>
        <v>0.82799999999999996</v>
      </c>
    </row>
    <row r="13" spans="1:11" x14ac:dyDescent="0.25">
      <c r="A13" s="427"/>
      <c r="B13" s="369">
        <v>758</v>
      </c>
      <c r="C13" s="369">
        <v>65</v>
      </c>
      <c r="D13" s="370">
        <v>1</v>
      </c>
      <c r="E13" s="371">
        <f t="shared" si="2"/>
        <v>0.82299999999999995</v>
      </c>
      <c r="G13" s="427"/>
      <c r="H13" s="369">
        <v>763</v>
      </c>
      <c r="I13" s="369">
        <v>64</v>
      </c>
      <c r="J13" s="370">
        <v>1</v>
      </c>
      <c r="K13" s="371">
        <f t="shared" si="3"/>
        <v>0.82699999999999996</v>
      </c>
    </row>
    <row r="14" spans="1:11" x14ac:dyDescent="0.25">
      <c r="A14" s="421" t="s">
        <v>51</v>
      </c>
      <c r="B14" s="369">
        <v>758</v>
      </c>
      <c r="C14" s="369">
        <v>65</v>
      </c>
      <c r="D14" s="370">
        <v>1</v>
      </c>
      <c r="E14" s="371">
        <f t="shared" si="2"/>
        <v>0.82299999999999995</v>
      </c>
      <c r="G14" s="421" t="s">
        <v>111</v>
      </c>
      <c r="H14" s="369">
        <v>762</v>
      </c>
      <c r="I14" s="369">
        <v>65</v>
      </c>
      <c r="J14" s="370">
        <v>1</v>
      </c>
      <c r="K14" s="371">
        <f t="shared" si="3"/>
        <v>0.82699999999999996</v>
      </c>
    </row>
    <row r="15" spans="1:11" x14ac:dyDescent="0.25">
      <c r="A15" s="422"/>
      <c r="B15" s="369">
        <v>759</v>
      </c>
      <c r="C15" s="369">
        <v>65</v>
      </c>
      <c r="D15" s="370">
        <v>1</v>
      </c>
      <c r="E15" s="371">
        <f t="shared" si="2"/>
        <v>0.82399999999999995</v>
      </c>
      <c r="G15" s="422"/>
      <c r="H15" s="369">
        <v>761</v>
      </c>
      <c r="I15" s="369">
        <v>65</v>
      </c>
      <c r="J15" s="370">
        <v>1</v>
      </c>
      <c r="K15" s="371">
        <f t="shared" si="3"/>
        <v>0.82599999999999996</v>
      </c>
    </row>
    <row r="16" spans="1:11" x14ac:dyDescent="0.25">
      <c r="A16" s="422"/>
      <c r="B16" s="369">
        <v>757</v>
      </c>
      <c r="C16" s="369">
        <v>65</v>
      </c>
      <c r="D16" s="370">
        <v>1</v>
      </c>
      <c r="E16" s="371">
        <f t="shared" si="2"/>
        <v>0.82199999999999995</v>
      </c>
      <c r="G16" s="422"/>
      <c r="H16" s="369">
        <v>219</v>
      </c>
      <c r="I16" s="369">
        <v>18</v>
      </c>
      <c r="J16" s="370">
        <v>1</v>
      </c>
      <c r="K16" s="371">
        <f t="shared" si="3"/>
        <v>0.23699999999999999</v>
      </c>
    </row>
    <row r="17" spans="1:11" x14ac:dyDescent="0.25">
      <c r="A17" s="422"/>
      <c r="B17" s="369">
        <v>215</v>
      </c>
      <c r="C17" s="369">
        <v>16</v>
      </c>
      <c r="D17" s="370">
        <v>1</v>
      </c>
      <c r="E17" s="371">
        <f t="shared" si="2"/>
        <v>0.23100000000000001</v>
      </c>
      <c r="G17" s="422"/>
      <c r="H17" s="369">
        <v>761</v>
      </c>
      <c r="I17" s="369">
        <v>65</v>
      </c>
      <c r="J17" s="370">
        <v>1</v>
      </c>
      <c r="K17" s="371">
        <f t="shared" si="3"/>
        <v>0.82599999999999996</v>
      </c>
    </row>
    <row r="18" spans="1:11" x14ac:dyDescent="0.25">
      <c r="A18" s="422"/>
      <c r="B18" s="369">
        <v>758</v>
      </c>
      <c r="C18" s="369">
        <v>65</v>
      </c>
      <c r="D18" s="370">
        <v>1</v>
      </c>
      <c r="E18" s="371">
        <f t="shared" si="2"/>
        <v>0.82299999999999995</v>
      </c>
      <c r="G18" s="422"/>
      <c r="H18" s="369">
        <v>762</v>
      </c>
      <c r="I18" s="369">
        <v>65</v>
      </c>
      <c r="J18" s="370">
        <v>1</v>
      </c>
      <c r="K18" s="371">
        <f t="shared" si="3"/>
        <v>0.82699999999999996</v>
      </c>
    </row>
    <row r="19" spans="1:11" x14ac:dyDescent="0.25">
      <c r="A19" s="427"/>
      <c r="B19" s="369">
        <v>758</v>
      </c>
      <c r="C19" s="369">
        <v>65</v>
      </c>
      <c r="D19" s="370">
        <v>1</v>
      </c>
      <c r="E19" s="371">
        <f t="shared" si="2"/>
        <v>0.82299999999999995</v>
      </c>
      <c r="G19" s="427"/>
      <c r="H19" s="369">
        <v>762</v>
      </c>
      <c r="I19" s="369">
        <v>65</v>
      </c>
      <c r="J19" s="370">
        <v>1</v>
      </c>
      <c r="K19" s="371">
        <f t="shared" si="3"/>
        <v>0.82699999999999996</v>
      </c>
    </row>
    <row r="20" spans="1:11" x14ac:dyDescent="0.25">
      <c r="A20" s="421" t="s">
        <v>50</v>
      </c>
      <c r="B20" s="369">
        <v>758</v>
      </c>
      <c r="C20" s="369">
        <v>65</v>
      </c>
      <c r="D20" s="370">
        <v>1</v>
      </c>
      <c r="E20" s="371">
        <f t="shared" si="2"/>
        <v>0.82299999999999995</v>
      </c>
      <c r="G20" s="421" t="s">
        <v>8</v>
      </c>
      <c r="H20" s="369">
        <v>762</v>
      </c>
      <c r="I20" s="369">
        <v>65</v>
      </c>
      <c r="J20" s="370">
        <v>1</v>
      </c>
      <c r="K20" s="371">
        <f t="shared" si="3"/>
        <v>0.82699999999999996</v>
      </c>
    </row>
    <row r="21" spans="1:11" x14ac:dyDescent="0.25">
      <c r="A21" s="422"/>
      <c r="B21" s="369">
        <v>758</v>
      </c>
      <c r="C21" s="369">
        <v>65</v>
      </c>
      <c r="D21" s="370">
        <v>1</v>
      </c>
      <c r="E21" s="371">
        <f t="shared" si="2"/>
        <v>0.82299999999999995</v>
      </c>
      <c r="G21" s="422"/>
      <c r="H21" s="369">
        <v>763</v>
      </c>
      <c r="I21" s="369">
        <v>65</v>
      </c>
      <c r="J21" s="370">
        <v>1</v>
      </c>
      <c r="K21" s="371">
        <f t="shared" si="3"/>
        <v>0.82799999999999996</v>
      </c>
    </row>
    <row r="22" spans="1:11" x14ac:dyDescent="0.25">
      <c r="A22" s="422"/>
      <c r="B22" s="369">
        <v>757</v>
      </c>
      <c r="C22" s="369">
        <v>65</v>
      </c>
      <c r="D22" s="370">
        <v>1</v>
      </c>
      <c r="E22" s="371">
        <f t="shared" si="2"/>
        <v>0.82199999999999995</v>
      </c>
      <c r="G22" s="422"/>
      <c r="H22" s="369">
        <v>216</v>
      </c>
      <c r="I22" s="369">
        <v>18</v>
      </c>
      <c r="J22" s="370">
        <v>1</v>
      </c>
      <c r="K22" s="371">
        <f t="shared" si="3"/>
        <v>0.23400000000000001</v>
      </c>
    </row>
    <row r="23" spans="1:11" x14ac:dyDescent="0.25">
      <c r="A23" s="422"/>
      <c r="B23" s="369">
        <v>218</v>
      </c>
      <c r="C23" s="369">
        <v>16</v>
      </c>
      <c r="D23" s="370">
        <v>1</v>
      </c>
      <c r="E23" s="371">
        <f t="shared" si="2"/>
        <v>0.23400000000000001</v>
      </c>
      <c r="G23" s="422"/>
      <c r="H23" s="369">
        <v>762</v>
      </c>
      <c r="I23" s="369">
        <v>65</v>
      </c>
      <c r="J23" s="370">
        <v>1</v>
      </c>
      <c r="K23" s="371">
        <f t="shared" si="3"/>
        <v>0.82699999999999996</v>
      </c>
    </row>
    <row r="24" spans="1:11" x14ac:dyDescent="0.25">
      <c r="A24" s="422"/>
      <c r="B24" s="372">
        <v>756</v>
      </c>
      <c r="C24" s="372">
        <v>65</v>
      </c>
      <c r="D24" s="373">
        <v>1</v>
      </c>
      <c r="E24" s="374">
        <f t="shared" si="2"/>
        <v>0.82099999999999995</v>
      </c>
      <c r="G24" s="422"/>
      <c r="H24" s="372">
        <v>762</v>
      </c>
      <c r="I24" s="372">
        <v>65</v>
      </c>
      <c r="J24" s="373">
        <v>1</v>
      </c>
      <c r="K24" s="374"/>
    </row>
    <row r="25" spans="1:11" ht="19.5" thickBot="1" x14ac:dyDescent="0.3">
      <c r="A25" s="423"/>
      <c r="B25" s="375">
        <v>757</v>
      </c>
      <c r="C25" s="375">
        <v>65</v>
      </c>
      <c r="D25" s="376">
        <v>1</v>
      </c>
      <c r="E25" s="377">
        <f t="shared" si="2"/>
        <v>0.82199999999999995</v>
      </c>
      <c r="G25" s="423"/>
      <c r="H25" s="375">
        <v>762</v>
      </c>
      <c r="I25" s="375">
        <v>65</v>
      </c>
      <c r="J25" s="376">
        <v>1</v>
      </c>
      <c r="K25" s="377">
        <f t="shared" si="3"/>
        <v>0.82699999999999996</v>
      </c>
    </row>
  </sheetData>
  <mergeCells count="8">
    <mergeCell ref="A20:A25"/>
    <mergeCell ref="G20:G25"/>
    <mergeCell ref="A2:A7"/>
    <mergeCell ref="G2:G7"/>
    <mergeCell ref="A8:A13"/>
    <mergeCell ref="G8:G13"/>
    <mergeCell ref="A14:A19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387" t="s">
        <v>53</v>
      </c>
      <c r="L11" s="387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82" t="s">
        <v>8</v>
      </c>
      <c r="C15" s="383"/>
      <c r="D15" s="383"/>
      <c r="E15" s="383"/>
      <c r="F15" s="383"/>
      <c r="G15" s="383"/>
      <c r="H15" s="383"/>
      <c r="I15" s="384"/>
      <c r="J15" s="389" t="s">
        <v>50</v>
      </c>
      <c r="K15" s="390"/>
      <c r="L15" s="390"/>
      <c r="M15" s="390"/>
      <c r="N15" s="390"/>
      <c r="O15" s="390"/>
      <c r="P15" s="390"/>
      <c r="Q15" s="39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80" t="s">
        <v>25</v>
      </c>
      <c r="C36" s="388"/>
      <c r="D36" s="388"/>
      <c r="E36" s="388"/>
      <c r="F36" s="388"/>
      <c r="G36" s="388"/>
      <c r="H36" s="97"/>
      <c r="I36" s="52" t="s">
        <v>26</v>
      </c>
      <c r="J36" s="105"/>
      <c r="K36" s="379" t="s">
        <v>25</v>
      </c>
      <c r="L36" s="379"/>
      <c r="M36" s="379"/>
      <c r="N36" s="379"/>
      <c r="O36" s="38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04F0-2137-4354-BAD3-7BEA79B899C5}">
  <dimension ref="A1:F28"/>
  <sheetViews>
    <sheetView view="pageBreakPreview" zoomScale="90" zoomScaleNormal="100" zoomScaleSheetLayoutView="90" workbookViewId="0">
      <selection activeCell="D13" sqref="D13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428" t="s">
        <v>84</v>
      </c>
      <c r="B1" s="429"/>
      <c r="C1" s="429"/>
      <c r="D1" s="430"/>
    </row>
    <row r="2" spans="1:6" ht="20.25" x14ac:dyDescent="0.25">
      <c r="A2" s="339" t="s">
        <v>85</v>
      </c>
      <c r="B2" s="340">
        <v>63</v>
      </c>
      <c r="C2" s="341" t="s">
        <v>86</v>
      </c>
      <c r="D2" s="342" t="s">
        <v>87</v>
      </c>
    </row>
    <row r="3" spans="1:6" ht="20.25" x14ac:dyDescent="0.25">
      <c r="A3" s="343" t="s">
        <v>88</v>
      </c>
      <c r="B3" s="344">
        <f>B2*3.72%</f>
        <v>2.3436000000000003</v>
      </c>
      <c r="C3" s="345"/>
      <c r="D3" s="346" t="s">
        <v>89</v>
      </c>
    </row>
    <row r="4" spans="1:6" ht="20.25" x14ac:dyDescent="0.25">
      <c r="A4" s="343" t="s">
        <v>90</v>
      </c>
      <c r="B4" s="344">
        <f>B3*2</f>
        <v>4.6872000000000007</v>
      </c>
      <c r="C4" s="345"/>
      <c r="D4" s="346" t="s">
        <v>91</v>
      </c>
    </row>
    <row r="5" spans="1:6" ht="20.25" x14ac:dyDescent="0.25">
      <c r="A5" s="347" t="s">
        <v>92</v>
      </c>
      <c r="B5" s="348">
        <v>2.5000000000000001E-2</v>
      </c>
      <c r="C5" s="345" t="s">
        <v>86</v>
      </c>
      <c r="D5" s="346" t="s">
        <v>93</v>
      </c>
    </row>
    <row r="6" spans="1:6" ht="20.25" x14ac:dyDescent="0.25">
      <c r="A6" s="347" t="s">
        <v>94</v>
      </c>
      <c r="B6" s="349">
        <v>158.69999999999999</v>
      </c>
      <c r="C6" s="345" t="s">
        <v>86</v>
      </c>
      <c r="D6" s="346" t="s">
        <v>87</v>
      </c>
    </row>
    <row r="7" spans="1:6" ht="20.25" x14ac:dyDescent="0.25">
      <c r="A7" s="343" t="s">
        <v>95</v>
      </c>
      <c r="B7" s="344">
        <f>B5*B6</f>
        <v>3.9674999999999998</v>
      </c>
      <c r="C7" s="345"/>
      <c r="D7" s="346" t="s">
        <v>96</v>
      </c>
    </row>
    <row r="8" spans="1:6" ht="20.25" x14ac:dyDescent="0.25">
      <c r="A8" s="343" t="s">
        <v>97</v>
      </c>
      <c r="B8" s="350">
        <v>0.36</v>
      </c>
      <c r="C8" s="345"/>
      <c r="D8" s="112" t="s">
        <v>98</v>
      </c>
    </row>
    <row r="9" spans="1:6" ht="21" thickBot="1" x14ac:dyDescent="0.3">
      <c r="A9" s="343" t="s">
        <v>99</v>
      </c>
      <c r="B9" s="351">
        <f>B4-B7</f>
        <v>0.71970000000000089</v>
      </c>
      <c r="C9" s="345"/>
      <c r="D9" s="346" t="s">
        <v>100</v>
      </c>
    </row>
    <row r="10" spans="1:6" ht="21" thickBot="1" x14ac:dyDescent="0.3">
      <c r="A10" s="352" t="s">
        <v>101</v>
      </c>
      <c r="B10" s="353">
        <f>B9/B8</f>
        <v>1.9991666666666692</v>
      </c>
      <c r="C10" s="354"/>
      <c r="D10" s="355" t="s">
        <v>102</v>
      </c>
      <c r="E10" s="17" t="s">
        <v>103</v>
      </c>
      <c r="F10" s="17" t="s">
        <v>104</v>
      </c>
    </row>
    <row r="14" spans="1:6" s="356" customFormat="1" ht="14.25" x14ac:dyDescent="0.25">
      <c r="B14" s="357"/>
      <c r="C14" s="358"/>
      <c r="D14" s="358"/>
      <c r="E14" s="357"/>
    </row>
    <row r="15" spans="1:6" s="356" customFormat="1" ht="14.25" x14ac:dyDescent="0.25">
      <c r="B15" s="357"/>
      <c r="C15" s="359"/>
      <c r="D15" s="358"/>
      <c r="E15" s="357"/>
    </row>
    <row r="16" spans="1:6" s="356" customFormat="1" ht="14.25" x14ac:dyDescent="0.25">
      <c r="B16" s="357"/>
      <c r="C16" s="359"/>
      <c r="D16" s="358"/>
      <c r="E16" s="357"/>
    </row>
    <row r="17" spans="2:5" s="356" customFormat="1" ht="14.25" x14ac:dyDescent="0.25">
      <c r="B17" s="357"/>
      <c r="C17" s="359"/>
      <c r="D17" s="358"/>
      <c r="E17" s="357"/>
    </row>
    <row r="18" spans="2:5" s="356" customFormat="1" ht="14.25" x14ac:dyDescent="0.25">
      <c r="B18" s="357"/>
      <c r="C18" s="358"/>
      <c r="D18" s="358"/>
      <c r="E18" s="357"/>
    </row>
    <row r="19" spans="2:5" s="356" customFormat="1" ht="14.25" x14ac:dyDescent="0.25">
      <c r="B19" s="357"/>
      <c r="C19" s="358"/>
      <c r="D19" s="358"/>
      <c r="E19" s="357"/>
    </row>
    <row r="20" spans="2:5" s="356" customFormat="1" ht="14.25" x14ac:dyDescent="0.25">
      <c r="B20" s="357"/>
      <c r="C20" s="358"/>
      <c r="D20" s="358"/>
      <c r="E20" s="357"/>
    </row>
    <row r="21" spans="2:5" s="356" customFormat="1" ht="14.25" x14ac:dyDescent="0.25">
      <c r="B21" s="357"/>
      <c r="C21" s="358"/>
      <c r="D21" s="358"/>
      <c r="E21" s="357"/>
    </row>
    <row r="22" spans="2:5" s="356" customFormat="1" ht="14.25" x14ac:dyDescent="0.25">
      <c r="B22" s="357"/>
      <c r="C22" s="360"/>
      <c r="D22" s="361"/>
      <c r="E22" s="357"/>
    </row>
    <row r="23" spans="2:5" s="356" customFormat="1" ht="14.25" x14ac:dyDescent="0.25">
      <c r="B23" s="357"/>
      <c r="C23" s="360"/>
      <c r="D23" s="362"/>
      <c r="E23" s="357"/>
    </row>
    <row r="24" spans="2:5" s="356" customFormat="1" x14ac:dyDescent="0.25">
      <c r="B24" s="357"/>
      <c r="C24" s="363"/>
      <c r="D24" s="70"/>
      <c r="E24" s="357"/>
    </row>
    <row r="25" spans="2:5" s="356" customFormat="1" x14ac:dyDescent="0.25">
      <c r="B25" s="357"/>
      <c r="C25" s="363"/>
      <c r="D25" s="70"/>
      <c r="E25" s="357"/>
    </row>
    <row r="26" spans="2:5" s="356" customFormat="1" x14ac:dyDescent="0.25">
      <c r="B26" s="357"/>
      <c r="C26" s="364"/>
      <c r="D26" s="70"/>
      <c r="E26" s="357"/>
    </row>
    <row r="27" spans="2:5" s="356" customFormat="1" x14ac:dyDescent="0.25">
      <c r="B27" s="357"/>
      <c r="C27" s="364"/>
      <c r="D27" s="70"/>
      <c r="E27" s="357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387" t="s">
        <v>54</v>
      </c>
      <c r="L11" s="387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82" t="s">
        <v>8</v>
      </c>
      <c r="C15" s="383"/>
      <c r="D15" s="383"/>
      <c r="E15" s="383"/>
      <c r="F15" s="383"/>
      <c r="G15" s="383"/>
      <c r="H15" s="383"/>
      <c r="I15" s="383"/>
      <c r="J15" s="383"/>
      <c r="K15" s="384"/>
      <c r="L15" s="389" t="s">
        <v>50</v>
      </c>
      <c r="M15" s="390"/>
      <c r="N15" s="390"/>
      <c r="O15" s="390"/>
      <c r="P15" s="390"/>
      <c r="Q15" s="390"/>
      <c r="R15" s="390"/>
      <c r="S15" s="391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80"/>
      <c r="I36" s="97"/>
      <c r="J36" s="52" t="s">
        <v>26</v>
      </c>
      <c r="K36" s="105"/>
      <c r="L36" s="379" t="s">
        <v>25</v>
      </c>
      <c r="M36" s="379"/>
      <c r="N36" s="379"/>
      <c r="O36" s="379"/>
      <c r="P36" s="38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387" t="s">
        <v>55</v>
      </c>
      <c r="L11" s="387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82" t="s">
        <v>8</v>
      </c>
      <c r="C15" s="383"/>
      <c r="D15" s="383"/>
      <c r="E15" s="383"/>
      <c r="F15" s="383"/>
      <c r="G15" s="383"/>
      <c r="H15" s="383"/>
      <c r="I15" s="383"/>
      <c r="J15" s="383"/>
      <c r="K15" s="384"/>
      <c r="L15" s="389" t="s">
        <v>50</v>
      </c>
      <c r="M15" s="390"/>
      <c r="N15" s="390"/>
      <c r="O15" s="390"/>
      <c r="P15" s="390"/>
      <c r="Q15" s="390"/>
      <c r="R15" s="390"/>
      <c r="S15" s="390"/>
      <c r="T15" s="390"/>
      <c r="U15" s="39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80"/>
      <c r="I36" s="97"/>
      <c r="J36" s="52" t="s">
        <v>26</v>
      </c>
      <c r="K36" s="105"/>
      <c r="L36" s="379" t="s">
        <v>25</v>
      </c>
      <c r="M36" s="379"/>
      <c r="N36" s="379"/>
      <c r="O36" s="379"/>
      <c r="P36" s="38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387" t="s">
        <v>55</v>
      </c>
      <c r="L11" s="387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82" t="s">
        <v>8</v>
      </c>
      <c r="C15" s="383"/>
      <c r="D15" s="383"/>
      <c r="E15" s="383"/>
      <c r="F15" s="383"/>
      <c r="G15" s="383"/>
      <c r="H15" s="383"/>
      <c r="I15" s="383"/>
      <c r="J15" s="383"/>
      <c r="K15" s="384"/>
      <c r="L15" s="389" t="s">
        <v>50</v>
      </c>
      <c r="M15" s="390"/>
      <c r="N15" s="390"/>
      <c r="O15" s="390"/>
      <c r="P15" s="390"/>
      <c r="Q15" s="390"/>
      <c r="R15" s="390"/>
      <c r="S15" s="390"/>
      <c r="T15" s="390"/>
      <c r="U15" s="39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80"/>
      <c r="I36" s="97"/>
      <c r="J36" s="52" t="s">
        <v>26</v>
      </c>
      <c r="K36" s="105"/>
      <c r="L36" s="379" t="s">
        <v>25</v>
      </c>
      <c r="M36" s="379"/>
      <c r="N36" s="379"/>
      <c r="O36" s="379"/>
      <c r="P36" s="38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387" t="s">
        <v>56</v>
      </c>
      <c r="L11" s="387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4"/>
      <c r="J15" s="395" t="s">
        <v>51</v>
      </c>
      <c r="K15" s="396"/>
      <c r="L15" s="396"/>
      <c r="M15" s="397"/>
      <c r="N15" s="398" t="s">
        <v>50</v>
      </c>
      <c r="O15" s="398"/>
      <c r="P15" s="398"/>
      <c r="Q15" s="398"/>
      <c r="R15" s="398"/>
      <c r="S15" s="398"/>
      <c r="T15" s="398"/>
      <c r="U15" s="399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80"/>
      <c r="I36" s="97"/>
      <c r="J36" s="52" t="s">
        <v>26</v>
      </c>
      <c r="K36" s="105"/>
      <c r="L36" s="379" t="s">
        <v>25</v>
      </c>
      <c r="M36" s="379"/>
      <c r="N36" s="379"/>
      <c r="O36" s="379"/>
      <c r="P36" s="38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387" t="s">
        <v>57</v>
      </c>
      <c r="L11" s="387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3"/>
      <c r="J15" s="394"/>
      <c r="K15" s="395" t="s">
        <v>51</v>
      </c>
      <c r="L15" s="396"/>
      <c r="M15" s="396"/>
      <c r="N15" s="397"/>
      <c r="O15" s="400" t="s">
        <v>50</v>
      </c>
      <c r="P15" s="398"/>
      <c r="Q15" s="398"/>
      <c r="R15" s="398"/>
      <c r="S15" s="398"/>
      <c r="T15" s="398"/>
      <c r="U15" s="398"/>
      <c r="V15" s="398"/>
      <c r="W15" s="39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80"/>
      <c r="I36" s="97"/>
      <c r="J36" s="52" t="s">
        <v>26</v>
      </c>
      <c r="K36" s="105"/>
      <c r="L36" s="379" t="s">
        <v>25</v>
      </c>
      <c r="M36" s="379"/>
      <c r="N36" s="379"/>
      <c r="O36" s="379"/>
      <c r="P36" s="38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85" t="s">
        <v>0</v>
      </c>
      <c r="B3" s="385"/>
      <c r="C3" s="385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86" t="s">
        <v>2</v>
      </c>
      <c r="F9" s="386"/>
      <c r="G9" s="38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6"/>
      <c r="S9" s="38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387" t="s">
        <v>58</v>
      </c>
      <c r="L11" s="387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92" t="s">
        <v>8</v>
      </c>
      <c r="C15" s="393"/>
      <c r="D15" s="393"/>
      <c r="E15" s="393"/>
      <c r="F15" s="393"/>
      <c r="G15" s="393"/>
      <c r="H15" s="393"/>
      <c r="I15" s="393"/>
      <c r="J15" s="394"/>
      <c r="K15" s="395" t="s">
        <v>51</v>
      </c>
      <c r="L15" s="396"/>
      <c r="M15" s="396"/>
      <c r="N15" s="397"/>
      <c r="O15" s="400" t="s">
        <v>50</v>
      </c>
      <c r="P15" s="398"/>
      <c r="Q15" s="398"/>
      <c r="R15" s="398"/>
      <c r="S15" s="398"/>
      <c r="T15" s="398"/>
      <c r="U15" s="398"/>
      <c r="V15" s="398"/>
      <c r="W15" s="39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78" t="s">
        <v>25</v>
      </c>
      <c r="C36" s="379"/>
      <c r="D36" s="379"/>
      <c r="E36" s="379"/>
      <c r="F36" s="379"/>
      <c r="G36" s="379"/>
      <c r="H36" s="380"/>
      <c r="I36" s="97"/>
      <c r="J36" s="52" t="s">
        <v>26</v>
      </c>
      <c r="K36" s="105"/>
      <c r="L36" s="379" t="s">
        <v>25</v>
      </c>
      <c r="M36" s="379"/>
      <c r="N36" s="379"/>
      <c r="O36" s="379"/>
      <c r="P36" s="38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81"/>
      <c r="K54" s="38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78" t="s">
        <v>8</v>
      </c>
      <c r="C55" s="379"/>
      <c r="D55" s="379"/>
      <c r="E55" s="379"/>
      <c r="F55" s="38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6</vt:i4>
      </vt:variant>
    </vt:vector>
  </HeadingPairs>
  <TitlesOfParts>
    <vt:vector size="36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IMPRIMIR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2021-11-13T13:47:56Z</cp:lastPrinted>
  <dcterms:created xsi:type="dcterms:W3CDTF">2021-03-04T08:17:33Z</dcterms:created>
  <dcterms:modified xsi:type="dcterms:W3CDTF">2021-11-17T21:12:08Z</dcterms:modified>
</cp:coreProperties>
</file>