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A2FF3570-B150-4450-BA54-CBF977F0FA80}" xr6:coauthVersionLast="36" xr6:coauthVersionMax="36" xr10:uidLastSave="{00000000-0000-0000-0000-000000000000}"/>
  <bookViews>
    <workbookView xWindow="0" yWindow="0" windowWidth="20490" windowHeight="7545" tabRatio="742" firstSheet="24" activeTab="30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IMPRIMIR" sheetId="2" r:id="rId31"/>
    <sheet name="Hoja1" sheetId="36" r:id="rId32"/>
    <sheet name="Calcio" sheetId="34" r:id="rId33"/>
    <sheet name="Carbonato de calcio" sheetId="33" r:id="rId34"/>
  </sheets>
  <definedNames>
    <definedName name="_xlnm.Print_Area" localSheetId="33">'Carbonato de calcio'!$A$1:$D$10</definedName>
    <definedName name="_xlnm.Print_Area" localSheetId="30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" i="38" l="1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69" i="38" l="1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K25" i="34"/>
  <c r="E25" i="34"/>
  <c r="E24" i="34"/>
  <c r="K23" i="34"/>
  <c r="E23" i="34"/>
  <c r="K22" i="34"/>
  <c r="E22" i="34"/>
  <c r="K21" i="34"/>
  <c r="E21" i="34"/>
  <c r="K20" i="34"/>
  <c r="E20" i="34"/>
  <c r="K19" i="34"/>
  <c r="E19" i="34"/>
  <c r="K18" i="34"/>
  <c r="E18" i="34"/>
  <c r="K17" i="34"/>
  <c r="E17" i="34"/>
  <c r="K16" i="34"/>
  <c r="E16" i="34"/>
  <c r="K15" i="34"/>
  <c r="E15" i="34"/>
  <c r="K14" i="34"/>
  <c r="E14" i="34"/>
  <c r="K13" i="34"/>
  <c r="E13" i="34"/>
  <c r="K12" i="34"/>
  <c r="E12" i="34"/>
  <c r="K11" i="34"/>
  <c r="E11" i="34"/>
  <c r="K10" i="34"/>
  <c r="E10" i="34"/>
  <c r="K9" i="34"/>
  <c r="E9" i="34"/>
  <c r="K8" i="34"/>
  <c r="E8" i="34"/>
  <c r="K7" i="34"/>
  <c r="E7" i="34"/>
  <c r="K6" i="34"/>
  <c r="E6" i="34"/>
  <c r="K5" i="34"/>
  <c r="E5" i="34"/>
  <c r="K4" i="34"/>
  <c r="E4" i="34"/>
  <c r="K3" i="34"/>
  <c r="E3" i="34"/>
  <c r="K2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T15" i="2"/>
  <c r="T16" i="2"/>
  <c r="T17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<sst xmlns="http://schemas.openxmlformats.org/spreadsheetml/2006/main" count="2540" uniqueCount="144">
  <si>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</si>
  <si>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</si>
  <si>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</si>
  <si>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</si>
  <si>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</si>
  <si>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</si>
  <si>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</si>
  <si>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</si>
  <si>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</si>
  <si>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</si>
  <si>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</si>
  <si>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</si>
  <si>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</si>
  <si>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</si>
  <si>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</si>
  <si>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</si>
  <si>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</si>
  <si>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</si>
  <si>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</si>
  <si>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</si>
  <si>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</si>
  <si>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</si>
  <si>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</si>
  <si>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</si>
  <si>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</si>
  <si>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</si>
  <si>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</si>
  <si>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</si>
  <si>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</si>
  <si>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</si>
  <si>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</si>
  <si>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</si>
  <si>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</si>
  <si>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</si>
  <si>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</si>
  <si>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</si>
  <si>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</si>
  <si>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</si>
  <si>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</si>
  <si>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</si>
  <si>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</si>
  <si>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</si>
  <si>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</si>
  <si>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</si>
  <si>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</si>
  <si>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</si>
  <si>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</si>
  <si>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</si>
  <si>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</si>
  <si>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</si>
  <si>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</si>
  <si>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</si>
  <si>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</si>
  <si>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</si>
  <si>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</si>
  <si>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</si>
  <si>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</si>
  <si>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</si>
  <si>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</si>
  <si>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</si>
  <si>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</si>
  <si>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</si>
  <si>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</si>
  <si>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</si>
  <si>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</si>
  <si>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</si>
  <si>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</si>
  <si>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</si>
  <si>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</si>
  <si>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</si>
  <si>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</si>
  <si>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</si>
  <si>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</si>
  <si>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</si>
  <si>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</si>
  <si>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</si>
  <si>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</si>
  <si>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</si>
  <si>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</si>
  <si>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</si>
  <si>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</si>
  <si>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</si>
  <si>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F1 - F2 -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</si>
  <si>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</si>
  <si>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</si>
  <si>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</si>
  <si>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</si>
  <si>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</si>
  <si>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</si>
  <si>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</si>
  <si>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</si>
  <si>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</si>
  <si>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</si>
  <si>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</si>
  <si>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</si>
  <si>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</si>
  <si>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</si>
  <si>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</si>
  <si>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</si>
  <si>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</si>
  <si>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</si>
  <si>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</si>
  <si>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</si>
  <si>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</si>
  <si>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</si>
  <si>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</si>
  <si>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</si>
  <si>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</si>
  <si>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B</t>
  </si>
  <si>
    <t>Caseta C</t>
  </si>
  <si>
    <t>Caseta D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</si>
  <si>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</si>
  <si>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</si>
  <si>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</si>
  <si>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</si>
  <si>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</si>
  <si>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</si>
  <si>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</si>
  <si>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</si>
  <si>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</si>
  <si>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</si>
  <si>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</si>
  <si>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</si>
  <si>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</si>
  <si>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</si>
  <si>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</si>
  <si>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</si>
  <si>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</si>
  <si>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</si>
  <si>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</si>
  <si>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</si>
  <si>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</si>
  <si>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</si>
  <si>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</si>
  <si>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</si>
  <si>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</si>
  <si>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</si>
  <si>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</si>
  <si>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</si>
  <si>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</si>
  <si>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</si>
  <si>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</si>
  <si>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3 AL 9 DE DIC</t>
  </si>
  <si>
    <t>La mayoria de los corrales de la cepa 4 aumentaron el consumo para el dia de hoy y de la cepa 9 el corral 4. Gracias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</si>
</sst>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3" xfId="0" applyNumberFormat="1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6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20" t="s">
        <v>5</v>
      </c>
      <c r="L11" s="42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5" t="s">
        <v>8</v>
      </c>
      <c r="C15" s="416"/>
      <c r="D15" s="416"/>
      <c r="E15" s="416"/>
      <c r="F15" s="416"/>
      <c r="G15" s="416"/>
      <c r="H15" s="416"/>
      <c r="I15" s="416"/>
      <c r="J15" s="416"/>
      <c r="K15" s="417"/>
      <c r="L15" s="422" t="s">
        <v>50</v>
      </c>
      <c r="M15" s="423"/>
      <c r="N15" s="423"/>
      <c r="O15" s="423"/>
      <c r="P15" s="423"/>
      <c r="Q15" s="423"/>
      <c r="R15" s="423"/>
      <c r="S15" s="423"/>
      <c r="T15" s="423"/>
      <c r="U15" s="424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3" t="s">
        <v>25</v>
      </c>
      <c r="C36" s="421"/>
      <c r="D36" s="421"/>
      <c r="E36" s="421"/>
      <c r="F36" s="421"/>
      <c r="G36" s="421"/>
      <c r="H36" s="97"/>
      <c r="I36" s="52" t="s">
        <v>26</v>
      </c>
      <c r="J36" s="105"/>
      <c r="K36" s="412" t="s">
        <v>25</v>
      </c>
      <c r="L36" s="412"/>
      <c r="M36" s="412"/>
      <c r="N36" s="412"/>
      <c r="O36" s="41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20" t="s">
        <v>59</v>
      </c>
      <c r="L11" s="420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6"/>
      <c r="J15" s="427"/>
      <c r="K15" s="428" t="s">
        <v>51</v>
      </c>
      <c r="L15" s="429"/>
      <c r="M15" s="429"/>
      <c r="N15" s="430"/>
      <c r="O15" s="433" t="s">
        <v>50</v>
      </c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20" t="s">
        <v>60</v>
      </c>
      <c r="L11" s="420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6"/>
      <c r="J15" s="427"/>
      <c r="K15" s="428" t="s">
        <v>51</v>
      </c>
      <c r="L15" s="429"/>
      <c r="M15" s="429"/>
      <c r="N15" s="430"/>
      <c r="O15" s="433" t="s">
        <v>50</v>
      </c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20" t="s">
        <v>61</v>
      </c>
      <c r="L11" s="420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6"/>
      <c r="J15" s="427"/>
      <c r="K15" s="428" t="s">
        <v>51</v>
      </c>
      <c r="L15" s="429"/>
      <c r="M15" s="429"/>
      <c r="N15" s="430"/>
      <c r="O15" s="433" t="s">
        <v>50</v>
      </c>
      <c r="P15" s="431"/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20" t="s">
        <v>62</v>
      </c>
      <c r="L11" s="420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20" t="s">
        <v>64</v>
      </c>
      <c r="L11" s="420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20" t="s">
        <v>66</v>
      </c>
      <c r="L11" s="420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20" t="s">
        <v>67</v>
      </c>
      <c r="L11" s="420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20" t="s">
        <v>68</v>
      </c>
      <c r="L11" s="420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20" t="s">
        <v>69</v>
      </c>
      <c r="L11" s="420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20" t="s">
        <v>70</v>
      </c>
      <c r="L11" s="420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20" t="s">
        <v>52</v>
      </c>
      <c r="L11" s="420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5" t="s">
        <v>8</v>
      </c>
      <c r="C15" s="416"/>
      <c r="D15" s="416"/>
      <c r="E15" s="416"/>
      <c r="F15" s="416"/>
      <c r="G15" s="416"/>
      <c r="H15" s="416"/>
      <c r="I15" s="417"/>
      <c r="J15" s="422" t="s">
        <v>50</v>
      </c>
      <c r="K15" s="423"/>
      <c r="L15" s="423"/>
      <c r="M15" s="423"/>
      <c r="N15" s="423"/>
      <c r="O15" s="423"/>
      <c r="P15" s="423"/>
      <c r="Q15" s="424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3" t="s">
        <v>25</v>
      </c>
      <c r="C36" s="421"/>
      <c r="D36" s="421"/>
      <c r="E36" s="421"/>
      <c r="F36" s="421"/>
      <c r="G36" s="421"/>
      <c r="H36" s="97"/>
      <c r="I36" s="52" t="s">
        <v>26</v>
      </c>
      <c r="J36" s="105"/>
      <c r="K36" s="412" t="s">
        <v>25</v>
      </c>
      <c r="L36" s="412"/>
      <c r="M36" s="412"/>
      <c r="N36" s="412"/>
      <c r="O36" s="41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20" t="s">
        <v>71</v>
      </c>
      <c r="L11" s="420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20" t="s">
        <v>72</v>
      </c>
      <c r="L11" s="420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20" t="s">
        <v>73</v>
      </c>
      <c r="L11" s="420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3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2" t="s">
        <v>25</v>
      </c>
      <c r="N36" s="412"/>
      <c r="O36" s="412"/>
      <c r="P36" s="412"/>
      <c r="Q36" s="41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20" t="s">
        <v>74</v>
      </c>
      <c r="L11" s="420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29"/>
      <c r="N15" s="429"/>
      <c r="O15" s="429"/>
      <c r="P15" s="430"/>
      <c r="Q15" s="433" t="s">
        <v>50</v>
      </c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20" t="s">
        <v>74</v>
      </c>
      <c r="L11" s="420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7"/>
      <c r="I15" s="428" t="s">
        <v>51</v>
      </c>
      <c r="J15" s="429"/>
      <c r="K15" s="429"/>
      <c r="L15" s="429"/>
      <c r="M15" s="429"/>
      <c r="N15" s="429"/>
      <c r="O15" s="430"/>
      <c r="P15" s="433" t="s">
        <v>50</v>
      </c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20" t="s">
        <v>79</v>
      </c>
      <c r="L11" s="420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7"/>
      <c r="H15" s="428" t="s">
        <v>51</v>
      </c>
      <c r="I15" s="429"/>
      <c r="J15" s="429"/>
      <c r="K15" s="429"/>
      <c r="L15" s="429"/>
      <c r="M15" s="430"/>
      <c r="N15" s="433" t="s">
        <v>50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20" t="s">
        <v>80</v>
      </c>
      <c r="L11" s="420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7"/>
      <c r="H15" s="428" t="s">
        <v>51</v>
      </c>
      <c r="I15" s="429"/>
      <c r="J15" s="429"/>
      <c r="K15" s="429"/>
      <c r="L15" s="429"/>
      <c r="M15" s="430"/>
      <c r="N15" s="433" t="s">
        <v>50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20" t="s">
        <v>81</v>
      </c>
      <c r="L11" s="420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7"/>
      <c r="H15" s="428" t="s">
        <v>51</v>
      </c>
      <c r="I15" s="429"/>
      <c r="J15" s="429"/>
      <c r="K15" s="429"/>
      <c r="L15" s="429"/>
      <c r="M15" s="430"/>
      <c r="N15" s="433" t="s">
        <v>50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7">
        <v>3</v>
      </c>
      <c r="F11" s="1"/>
      <c r="G11" s="1"/>
      <c r="H11" s="1"/>
      <c r="I11" s="1"/>
      <c r="J11" s="1"/>
      <c r="K11" s="420" t="s">
        <v>112</v>
      </c>
      <c r="L11" s="420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7"/>
      <c r="H15" s="428" t="s">
        <v>51</v>
      </c>
      <c r="I15" s="429"/>
      <c r="J15" s="429"/>
      <c r="K15" s="429"/>
      <c r="L15" s="429"/>
      <c r="M15" s="430"/>
      <c r="N15" s="433" t="s">
        <v>50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2"/>
      <c r="Z3" s="2"/>
      <c r="AA3" s="2"/>
      <c r="AB3" s="2"/>
      <c r="AC3" s="2"/>
      <c r="AD3" s="4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2" t="s">
        <v>1</v>
      </c>
      <c r="B9" s="402"/>
      <c r="C9" s="402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2"/>
      <c r="B10" s="402"/>
      <c r="C10" s="4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2" t="s">
        <v>4</v>
      </c>
      <c r="B11" s="402"/>
      <c r="C11" s="402"/>
      <c r="D11" s="1"/>
      <c r="E11" s="400">
        <v>3</v>
      </c>
      <c r="F11" s="1"/>
      <c r="G11" s="1"/>
      <c r="H11" s="1"/>
      <c r="I11" s="1"/>
      <c r="J11" s="1"/>
      <c r="K11" s="420" t="s">
        <v>140</v>
      </c>
      <c r="L11" s="420"/>
      <c r="M11" s="401"/>
      <c r="N11" s="4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2"/>
      <c r="B12" s="402"/>
      <c r="C12" s="402"/>
      <c r="D12" s="1"/>
      <c r="E12" s="5"/>
      <c r="F12" s="1"/>
      <c r="G12" s="1"/>
      <c r="H12" s="1"/>
      <c r="I12" s="1"/>
      <c r="J12" s="1"/>
      <c r="K12" s="401"/>
      <c r="L12" s="401"/>
      <c r="M12" s="401"/>
      <c r="N12" s="4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2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1"/>
      <c r="M13" s="401"/>
      <c r="N13" s="401"/>
      <c r="O13" s="401"/>
      <c r="P13" s="401"/>
      <c r="Q13" s="401"/>
      <c r="R13" s="401"/>
      <c r="S13" s="401"/>
      <c r="T13" s="401"/>
      <c r="U13" s="401"/>
      <c r="V13" s="401"/>
      <c r="W13" s="1"/>
      <c r="X13" s="1"/>
      <c r="Y13" s="1"/>
    </row>
    <row r="14" spans="1:30" s="3" customFormat="1" ht="27" thickBot="1" x14ac:dyDescent="0.3">
      <c r="A14" s="4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7"/>
      <c r="H15" s="428" t="s">
        <v>51</v>
      </c>
      <c r="I15" s="429"/>
      <c r="J15" s="429"/>
      <c r="K15" s="429"/>
      <c r="L15" s="429"/>
      <c r="M15" s="430"/>
      <c r="N15" s="433" t="s">
        <v>50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4">
        <v>151.21334000000004</v>
      </c>
      <c r="C26" s="407">
        <v>156.05051</v>
      </c>
      <c r="D26" s="29">
        <v>150</v>
      </c>
      <c r="E26" s="403">
        <v>146.84699000000001</v>
      </c>
      <c r="F26" s="403">
        <v>155.97101000000004</v>
      </c>
      <c r="G26" s="403">
        <v>155.97101000000004</v>
      </c>
      <c r="H26" s="404">
        <v>147.50849000000002</v>
      </c>
      <c r="I26" s="403">
        <v>146.62649000000002</v>
      </c>
      <c r="J26" s="403">
        <v>150.14233999999999</v>
      </c>
      <c r="K26" s="405">
        <v>142.30796000000001</v>
      </c>
      <c r="L26" s="403">
        <v>155.73251000000002</v>
      </c>
      <c r="M26" s="403">
        <v>155.65301000000002</v>
      </c>
      <c r="N26" s="404">
        <v>156.28901000000005</v>
      </c>
      <c r="O26" s="403">
        <v>150.75433999999998</v>
      </c>
      <c r="P26" s="403">
        <v>150.60134000000002</v>
      </c>
      <c r="Q26" s="403">
        <v>146.18548999999999</v>
      </c>
      <c r="R26" s="403">
        <v>155.81200999999999</v>
      </c>
      <c r="S26" s="406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20" t="s">
        <v>53</v>
      </c>
      <c r="L11" s="420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5" t="s">
        <v>8</v>
      </c>
      <c r="C15" s="416"/>
      <c r="D15" s="416"/>
      <c r="E15" s="416"/>
      <c r="F15" s="416"/>
      <c r="G15" s="416"/>
      <c r="H15" s="416"/>
      <c r="I15" s="417"/>
      <c r="J15" s="422" t="s">
        <v>50</v>
      </c>
      <c r="K15" s="423"/>
      <c r="L15" s="423"/>
      <c r="M15" s="423"/>
      <c r="N15" s="423"/>
      <c r="O15" s="423"/>
      <c r="P15" s="423"/>
      <c r="Q15" s="424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3" t="s">
        <v>25</v>
      </c>
      <c r="C36" s="421"/>
      <c r="D36" s="421"/>
      <c r="E36" s="421"/>
      <c r="F36" s="421"/>
      <c r="G36" s="421"/>
      <c r="H36" s="97"/>
      <c r="I36" s="52" t="s">
        <v>26</v>
      </c>
      <c r="J36" s="105"/>
      <c r="K36" s="412" t="s">
        <v>25</v>
      </c>
      <c r="L36" s="412"/>
      <c r="M36" s="412"/>
      <c r="N36" s="412"/>
      <c r="O36" s="41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12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08">
        <v>3</v>
      </c>
      <c r="F11" s="1"/>
      <c r="G11" s="1"/>
      <c r="H11" s="1"/>
      <c r="I11" s="1"/>
      <c r="J11" s="1"/>
      <c r="K11" s="420" t="s">
        <v>141</v>
      </c>
      <c r="L11" s="420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7"/>
      <c r="H15" s="428" t="s">
        <v>51</v>
      </c>
      <c r="I15" s="429"/>
      <c r="J15" s="429"/>
      <c r="K15" s="429"/>
      <c r="L15" s="429"/>
      <c r="M15" s="430"/>
      <c r="N15" s="433" t="s">
        <v>50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4">
        <v>162.1</v>
      </c>
      <c r="C26" s="407">
        <v>162.11000000000001</v>
      </c>
      <c r="D26" s="29">
        <v>162.1</v>
      </c>
      <c r="E26" s="29">
        <v>162.1</v>
      </c>
      <c r="F26" s="403">
        <v>162.11000000000004</v>
      </c>
      <c r="G26" s="403">
        <v>162.11000000000004</v>
      </c>
      <c r="H26" s="404">
        <v>156.80000000000001</v>
      </c>
      <c r="I26" s="403">
        <v>162.1</v>
      </c>
      <c r="J26" s="403">
        <v>162.1</v>
      </c>
      <c r="K26" s="405">
        <v>156.5</v>
      </c>
      <c r="L26" s="403">
        <v>162.11000000000001</v>
      </c>
      <c r="M26" s="403">
        <v>162.11000000000001</v>
      </c>
      <c r="N26" s="404">
        <v>162.11000000000004</v>
      </c>
      <c r="O26" s="403">
        <v>162.11000000000001</v>
      </c>
      <c r="P26" s="403">
        <v>162.11000000000001</v>
      </c>
      <c r="Q26" s="403">
        <v>156.36850999999999</v>
      </c>
      <c r="R26" s="403">
        <v>162.10999999999999</v>
      </c>
      <c r="S26" s="406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2"/>
      <c r="I36" s="413"/>
      <c r="J36" s="97"/>
      <c r="K36" s="52" t="s">
        <v>26</v>
      </c>
      <c r="L36" s="105"/>
      <c r="M36" s="411" t="s">
        <v>25</v>
      </c>
      <c r="N36" s="412"/>
      <c r="O36" s="412"/>
      <c r="P36" s="412"/>
      <c r="Q36" s="412"/>
      <c r="R36" s="41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4" t="s">
        <v>8</v>
      </c>
      <c r="C55" s="435"/>
      <c r="D55" s="435"/>
      <c r="E55" s="435"/>
      <c r="F55" s="435"/>
      <c r="G55" s="436"/>
      <c r="H55" s="434" t="s">
        <v>51</v>
      </c>
      <c r="I55" s="435"/>
      <c r="J55" s="435"/>
      <c r="K55" s="435"/>
      <c r="L55" s="435"/>
      <c r="M55" s="436"/>
      <c r="N55" s="435" t="s">
        <v>50</v>
      </c>
      <c r="O55" s="435"/>
      <c r="P55" s="435"/>
      <c r="Q55" s="435"/>
      <c r="R55" s="435"/>
      <c r="S55" s="43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zoomScale="60" zoomScaleNormal="70" workbookViewId="0">
      <selection activeCell="L14" sqref="L14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49"/>
      <c r="B1" s="452" t="s">
        <v>29</v>
      </c>
      <c r="C1" s="452"/>
      <c r="D1" s="452"/>
      <c r="E1" s="452"/>
      <c r="F1" s="452"/>
      <c r="G1" s="452"/>
      <c r="H1" s="452"/>
      <c r="I1" s="452"/>
      <c r="J1" s="452"/>
      <c r="K1" s="452"/>
      <c r="L1" s="453"/>
      <c r="M1" s="454" t="s">
        <v>30</v>
      </c>
      <c r="N1" s="454"/>
      <c r="O1" s="454"/>
      <c r="P1" s="454"/>
      <c r="Q1" s="201"/>
      <c r="R1" s="443"/>
      <c r="S1" s="443"/>
      <c r="T1" s="443"/>
      <c r="U1" s="443"/>
      <c r="V1" s="444"/>
      <c r="W1" s="201"/>
      <c r="X1" s="201"/>
      <c r="Y1" s="203"/>
      <c r="Z1" s="203"/>
    </row>
    <row r="2" spans="1:26" ht="26.25" customHeight="1" x14ac:dyDescent="0.25">
      <c r="A2" s="450"/>
      <c r="B2" s="455" t="s">
        <v>31</v>
      </c>
      <c r="C2" s="455"/>
      <c r="D2" s="455"/>
      <c r="E2" s="455"/>
      <c r="F2" s="455"/>
      <c r="G2" s="455"/>
      <c r="H2" s="455"/>
      <c r="I2" s="455"/>
      <c r="J2" s="455"/>
      <c r="K2" s="455"/>
      <c r="L2" s="456"/>
      <c r="M2" s="458" t="s">
        <v>32</v>
      </c>
      <c r="N2" s="458"/>
      <c r="O2" s="458"/>
      <c r="P2" s="458"/>
      <c r="Q2" s="203"/>
      <c r="R2" s="445"/>
      <c r="S2" s="445"/>
      <c r="T2" s="445"/>
      <c r="U2" s="445"/>
      <c r="V2" s="446"/>
      <c r="W2" s="203"/>
      <c r="X2" s="203"/>
      <c r="Y2" s="203"/>
      <c r="Z2" s="203"/>
    </row>
    <row r="3" spans="1:26" ht="26.25" customHeight="1" x14ac:dyDescent="0.25">
      <c r="A3" s="451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57"/>
      <c r="M3" s="458" t="s">
        <v>33</v>
      </c>
      <c r="N3" s="458"/>
      <c r="O3" s="458"/>
      <c r="P3" s="458"/>
      <c r="Q3" s="204"/>
      <c r="R3" s="445"/>
      <c r="S3" s="445"/>
      <c r="T3" s="445"/>
      <c r="U3" s="445"/>
      <c r="V3" s="446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45"/>
      <c r="S4" s="445"/>
      <c r="T4" s="445"/>
      <c r="U4" s="445"/>
      <c r="V4" s="446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39">
        <v>3</v>
      </c>
      <c r="C5" s="439"/>
      <c r="D5" s="208"/>
      <c r="E5" s="208"/>
      <c r="F5" s="208" t="s">
        <v>35</v>
      </c>
      <c r="G5" s="440" t="s">
        <v>65</v>
      </c>
      <c r="H5" s="440"/>
      <c r="I5" s="209"/>
      <c r="J5" s="208" t="s">
        <v>36</v>
      </c>
      <c r="K5" s="439">
        <v>29</v>
      </c>
      <c r="L5" s="439"/>
      <c r="M5" s="210"/>
      <c r="N5" s="210"/>
      <c r="O5" s="210"/>
      <c r="P5" s="210"/>
      <c r="Q5" s="210"/>
      <c r="R5" s="445"/>
      <c r="S5" s="445"/>
      <c r="T5" s="445"/>
      <c r="U5" s="445"/>
      <c r="V5" s="446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45"/>
      <c r="S6" s="445"/>
      <c r="T6" s="445"/>
      <c r="U6" s="445"/>
      <c r="V6" s="446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41" t="s">
        <v>2</v>
      </c>
      <c r="C7" s="441"/>
      <c r="D7" s="211"/>
      <c r="E7" s="211"/>
      <c r="F7" s="208" t="s">
        <v>38</v>
      </c>
      <c r="G7" s="440" t="s">
        <v>142</v>
      </c>
      <c r="H7" s="440"/>
      <c r="I7" s="212"/>
      <c r="J7" s="208" t="s">
        <v>39</v>
      </c>
      <c r="K7" s="210"/>
      <c r="L7" s="439" t="s">
        <v>82</v>
      </c>
      <c r="M7" s="439"/>
      <c r="N7" s="439"/>
      <c r="O7" s="439"/>
      <c r="P7" s="213"/>
      <c r="Q7" s="210"/>
      <c r="R7" s="445"/>
      <c r="S7" s="445"/>
      <c r="T7" s="445"/>
      <c r="U7" s="445"/>
      <c r="V7" s="446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45"/>
      <c r="S8" s="445"/>
      <c r="T8" s="445"/>
      <c r="U8" s="445"/>
      <c r="V8" s="446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37" t="s">
        <v>8</v>
      </c>
      <c r="C9" s="438"/>
      <c r="D9" s="438"/>
      <c r="E9" s="438"/>
      <c r="F9" s="438"/>
      <c r="G9" s="442"/>
      <c r="H9" s="437" t="s">
        <v>51</v>
      </c>
      <c r="I9" s="438"/>
      <c r="J9" s="438"/>
      <c r="K9" s="438"/>
      <c r="L9" s="438"/>
      <c r="M9" s="442"/>
      <c r="N9" s="437" t="s">
        <v>50</v>
      </c>
      <c r="O9" s="438"/>
      <c r="P9" s="438"/>
      <c r="Q9" s="438"/>
      <c r="R9" s="438"/>
      <c r="S9" s="438"/>
      <c r="T9" s="215"/>
      <c r="U9" s="247"/>
      <c r="V9" s="392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2"/>
      <c r="W10" s="203"/>
      <c r="X10" s="203"/>
    </row>
    <row r="11" spans="1:26" ht="26.25" customHeight="1" x14ac:dyDescent="0.25">
      <c r="A11" s="88" t="s">
        <v>42</v>
      </c>
      <c r="B11" s="222">
        <v>117.64890352000005</v>
      </c>
      <c r="C11" s="222">
        <v>122.06883000000002</v>
      </c>
      <c r="D11" s="222">
        <v>117.94969157</v>
      </c>
      <c r="E11" s="222">
        <v>32.273619419999996</v>
      </c>
      <c r="F11" s="222">
        <v>122.71727000000003</v>
      </c>
      <c r="G11" s="222">
        <v>122.71727000000003</v>
      </c>
      <c r="H11" s="223">
        <v>114.74364670000003</v>
      </c>
      <c r="I11" s="222">
        <v>114.13022036</v>
      </c>
      <c r="J11" s="222">
        <v>117.23041551999997</v>
      </c>
      <c r="K11" s="222">
        <v>31.084815880000004</v>
      </c>
      <c r="L11" s="224">
        <v>122.71727</v>
      </c>
      <c r="M11" s="224">
        <v>122.71727</v>
      </c>
      <c r="N11" s="271">
        <v>122.71727000000003</v>
      </c>
      <c r="O11" s="226">
        <v>118.25059906999999</v>
      </c>
      <c r="P11" s="224">
        <v>117.87815755000001</v>
      </c>
      <c r="Q11" s="224">
        <v>33.462861139999994</v>
      </c>
      <c r="R11" s="224">
        <v>122.23094</v>
      </c>
      <c r="S11" s="225">
        <v>122.55516</v>
      </c>
      <c r="T11" s="227">
        <f t="shared" ref="T11:T17" si="0">SUM(B11:S11)</f>
        <v>1895.0942107300002</v>
      </c>
      <c r="U11" s="203"/>
      <c r="V11" s="392"/>
      <c r="W11" s="203"/>
      <c r="X11" s="203"/>
    </row>
    <row r="12" spans="1:26" ht="26.25" customHeight="1" x14ac:dyDescent="0.25">
      <c r="A12" s="88" t="s">
        <v>43</v>
      </c>
      <c r="B12" s="222">
        <v>121.89919999999999</v>
      </c>
      <c r="C12" s="222">
        <v>122.06883000000002</v>
      </c>
      <c r="D12" s="222">
        <v>122.7097</v>
      </c>
      <c r="E12" s="222">
        <v>33.355799999999995</v>
      </c>
      <c r="F12" s="222">
        <v>122.71727000000003</v>
      </c>
      <c r="G12" s="222">
        <v>122.71727000000003</v>
      </c>
      <c r="H12" s="223">
        <v>118.38400000000001</v>
      </c>
      <c r="I12" s="222">
        <v>118.00099999999999</v>
      </c>
      <c r="J12" s="222">
        <v>117.23041551999997</v>
      </c>
      <c r="K12" s="222">
        <v>32.096800000000009</v>
      </c>
      <c r="L12" s="224">
        <v>122.71727</v>
      </c>
      <c r="M12" s="224">
        <v>122.71727</v>
      </c>
      <c r="N12" s="271">
        <v>122.71727000000003</v>
      </c>
      <c r="O12" s="226">
        <v>122.71727</v>
      </c>
      <c r="P12" s="224">
        <v>122.39305000000002</v>
      </c>
      <c r="Q12" s="224">
        <v>33.462861139999994</v>
      </c>
      <c r="R12" s="224">
        <v>122.23094</v>
      </c>
      <c r="S12" s="225">
        <v>122.55516</v>
      </c>
      <c r="T12" s="227">
        <f t="shared" si="0"/>
        <v>1922.6913766600005</v>
      </c>
      <c r="U12" s="203"/>
      <c r="V12" s="392"/>
      <c r="W12" s="203"/>
      <c r="X12" s="203"/>
    </row>
    <row r="13" spans="1:26" ht="26.25" customHeight="1" x14ac:dyDescent="0.25">
      <c r="A13" s="88" t="s">
        <v>44</v>
      </c>
      <c r="B13" s="222">
        <v>121.89919999999999</v>
      </c>
      <c r="C13" s="222">
        <v>122.06883000000002</v>
      </c>
      <c r="D13" s="222">
        <v>122.7097</v>
      </c>
      <c r="E13" s="222">
        <v>33.355799999999995</v>
      </c>
      <c r="F13" s="222">
        <v>122.71727000000003</v>
      </c>
      <c r="G13" s="222">
        <v>122.71727000000003</v>
      </c>
      <c r="H13" s="223">
        <v>118.38400000000001</v>
      </c>
      <c r="I13" s="222">
        <v>118.00099999999999</v>
      </c>
      <c r="J13" s="222">
        <v>121.89919999999999</v>
      </c>
      <c r="K13" s="222">
        <v>32.096800000000009</v>
      </c>
      <c r="L13" s="224">
        <v>122.71727</v>
      </c>
      <c r="M13" s="224">
        <v>122.71727</v>
      </c>
      <c r="N13" s="271">
        <v>122.71727000000003</v>
      </c>
      <c r="O13" s="226">
        <v>122.71727</v>
      </c>
      <c r="P13" s="224">
        <v>122.39305000000002</v>
      </c>
      <c r="Q13" s="224">
        <v>33.462861139999994</v>
      </c>
      <c r="R13" s="224">
        <v>122.06883000000001</v>
      </c>
      <c r="S13" s="225">
        <v>122.55516</v>
      </c>
      <c r="T13" s="227">
        <f t="shared" si="0"/>
        <v>1927.1980511400002</v>
      </c>
      <c r="U13" s="203"/>
      <c r="V13" s="392"/>
      <c r="W13" s="203"/>
      <c r="X13" s="203"/>
    </row>
    <row r="14" spans="1:26" ht="26.25" customHeight="1" x14ac:dyDescent="0.25">
      <c r="A14" s="88" t="s">
        <v>45</v>
      </c>
      <c r="B14" s="222">
        <v>121.89919999999999</v>
      </c>
      <c r="C14" s="222">
        <v>122.06883000000002</v>
      </c>
      <c r="D14" s="222">
        <v>122.7097</v>
      </c>
      <c r="E14" s="222">
        <v>33.355799999999995</v>
      </c>
      <c r="F14" s="222">
        <v>122.71727000000003</v>
      </c>
      <c r="G14" s="222">
        <v>122.71727000000003</v>
      </c>
      <c r="H14" s="223">
        <v>118.38400000000001</v>
      </c>
      <c r="I14" s="222">
        <v>122.22339999999998</v>
      </c>
      <c r="J14" s="222">
        <v>121.89919999999999</v>
      </c>
      <c r="K14" s="222">
        <v>33.178000000000004</v>
      </c>
      <c r="L14" s="224">
        <v>122.71727</v>
      </c>
      <c r="M14" s="224">
        <v>122.71727</v>
      </c>
      <c r="N14" s="271">
        <v>122.71727000000003</v>
      </c>
      <c r="O14" s="226">
        <v>122.71727</v>
      </c>
      <c r="P14" s="224">
        <v>122.39305000000002</v>
      </c>
      <c r="Q14" s="224">
        <v>33.462861139999994</v>
      </c>
      <c r="R14" s="224">
        <v>122.06883000000001</v>
      </c>
      <c r="S14" s="225">
        <v>122.55516</v>
      </c>
      <c r="T14" s="227">
        <f t="shared" si="0"/>
        <v>1932.5016511400004</v>
      </c>
      <c r="U14" s="203"/>
      <c r="V14" s="392"/>
      <c r="W14" s="203"/>
      <c r="X14" s="203"/>
    </row>
    <row r="15" spans="1:26" ht="26.25" customHeight="1" x14ac:dyDescent="0.25">
      <c r="A15" s="88" t="s">
        <v>46</v>
      </c>
      <c r="B15" s="222">
        <v>121.89919999999999</v>
      </c>
      <c r="C15" s="222">
        <v>122.06883000000002</v>
      </c>
      <c r="D15" s="222">
        <v>122.7097</v>
      </c>
      <c r="E15" s="222">
        <v>33.355799999999995</v>
      </c>
      <c r="F15" s="222">
        <v>122.71727000000003</v>
      </c>
      <c r="G15" s="222">
        <v>122.71727000000003</v>
      </c>
      <c r="H15" s="223">
        <v>118.38400000000001</v>
      </c>
      <c r="I15" s="222">
        <v>122.22339999999998</v>
      </c>
      <c r="J15" s="222">
        <v>121.89919999999999</v>
      </c>
      <c r="K15" s="222">
        <v>33.178000000000004</v>
      </c>
      <c r="L15" s="224">
        <v>122.71727</v>
      </c>
      <c r="M15" s="224">
        <v>122.71727</v>
      </c>
      <c r="N15" s="271">
        <v>122.71727000000003</v>
      </c>
      <c r="O15" s="226">
        <v>122.71727</v>
      </c>
      <c r="P15" s="224">
        <v>122.39305000000002</v>
      </c>
      <c r="Q15" s="224">
        <v>33.462861139999994</v>
      </c>
      <c r="R15" s="224">
        <v>122.06883000000001</v>
      </c>
      <c r="S15" s="225">
        <v>122.55516</v>
      </c>
      <c r="T15" s="227">
        <f t="shared" si="0"/>
        <v>1932.5016511400004</v>
      </c>
      <c r="U15" s="203"/>
      <c r="V15" s="392"/>
      <c r="W15" s="203"/>
      <c r="X15" s="203"/>
    </row>
    <row r="16" spans="1:26" ht="26.25" customHeight="1" x14ac:dyDescent="0.25">
      <c r="A16" s="88" t="s">
        <v>47</v>
      </c>
      <c r="B16" s="222">
        <v>121.89919999999999</v>
      </c>
      <c r="C16" s="222">
        <v>122.06883000000002</v>
      </c>
      <c r="D16" s="222">
        <v>122.7097</v>
      </c>
      <c r="E16" s="222">
        <v>33.355799999999995</v>
      </c>
      <c r="F16" s="222">
        <v>122.71727000000003</v>
      </c>
      <c r="G16" s="222">
        <v>122.71727000000003</v>
      </c>
      <c r="H16" s="223">
        <v>118.38400000000001</v>
      </c>
      <c r="I16" s="222">
        <v>122.22339999999998</v>
      </c>
      <c r="J16" s="222">
        <v>121.89919999999999</v>
      </c>
      <c r="K16" s="222">
        <v>33.178000000000004</v>
      </c>
      <c r="L16" s="224">
        <v>122.71727</v>
      </c>
      <c r="M16" s="224">
        <v>122.71727</v>
      </c>
      <c r="N16" s="271">
        <v>122.71727000000003</v>
      </c>
      <c r="O16" s="226">
        <v>122.71727</v>
      </c>
      <c r="P16" s="224">
        <v>122.39305000000002</v>
      </c>
      <c r="Q16" s="224">
        <v>33.462861139999994</v>
      </c>
      <c r="R16" s="224">
        <v>122.06883000000001</v>
      </c>
      <c r="S16" s="225">
        <v>122.55516</v>
      </c>
      <c r="T16" s="227">
        <f t="shared" si="0"/>
        <v>1932.5016511400004</v>
      </c>
      <c r="U16" s="203"/>
      <c r="V16" s="392"/>
      <c r="W16" s="203"/>
      <c r="X16" s="203"/>
    </row>
    <row r="17" spans="1:47" ht="26.25" customHeight="1" thickBot="1" x14ac:dyDescent="0.3">
      <c r="A17" s="228" t="s">
        <v>48</v>
      </c>
      <c r="B17" s="229">
        <v>121.89919999999999</v>
      </c>
      <c r="C17" s="229">
        <v>122.06883000000002</v>
      </c>
      <c r="D17" s="229">
        <v>122.7097</v>
      </c>
      <c r="E17" s="229">
        <v>34.527299999999997</v>
      </c>
      <c r="F17" s="229">
        <v>122.71727000000003</v>
      </c>
      <c r="G17" s="229">
        <v>122.71727000000003</v>
      </c>
      <c r="H17" s="275">
        <v>118.38400000000001</v>
      </c>
      <c r="I17" s="324">
        <v>122.22339999999998</v>
      </c>
      <c r="J17" s="324">
        <v>121.89919999999999</v>
      </c>
      <c r="K17" s="324">
        <v>33.178000000000004</v>
      </c>
      <c r="L17" s="231">
        <v>122.71727</v>
      </c>
      <c r="M17" s="231">
        <v>122.71727</v>
      </c>
      <c r="N17" s="272">
        <v>122.71727000000003</v>
      </c>
      <c r="O17" s="233">
        <v>122.71727</v>
      </c>
      <c r="P17" s="231">
        <v>122.39305000000002</v>
      </c>
      <c r="Q17" s="231">
        <v>33.462861139999994</v>
      </c>
      <c r="R17" s="231">
        <v>122.06883000000001</v>
      </c>
      <c r="S17" s="232">
        <v>122.55516</v>
      </c>
      <c r="T17" s="234">
        <f t="shared" si="0"/>
        <v>1933.6731511400003</v>
      </c>
      <c r="U17" s="203"/>
      <c r="V17" s="392"/>
      <c r="W17" s="203"/>
      <c r="X17" s="203"/>
    </row>
    <row r="18" spans="1:47" ht="26.25" customHeight="1" thickBot="1" x14ac:dyDescent="0.3">
      <c r="A18" s="235" t="s">
        <v>10</v>
      </c>
      <c r="B18" s="236">
        <f>SUM(B11:B17)</f>
        <v>849.04410351999991</v>
      </c>
      <c r="C18" s="236">
        <f t="shared" ref="C18:S18" si="1">SUM(C11:C17)</f>
        <v>854.48181000000022</v>
      </c>
      <c r="D18" s="236">
        <f t="shared" si="1"/>
        <v>854.20789157000002</v>
      </c>
      <c r="E18" s="236">
        <f t="shared" si="1"/>
        <v>233.57991941999995</v>
      </c>
      <c r="F18" s="236">
        <f t="shared" si="1"/>
        <v>859.02089000000012</v>
      </c>
      <c r="G18" s="236">
        <f t="shared" si="1"/>
        <v>859.02089000000012</v>
      </c>
      <c r="H18" s="273">
        <f t="shared" si="1"/>
        <v>825.04764670000009</v>
      </c>
      <c r="I18" s="238">
        <f t="shared" si="1"/>
        <v>839.0258203599999</v>
      </c>
      <c r="J18" s="238">
        <f t="shared" si="1"/>
        <v>843.95683103999977</v>
      </c>
      <c r="K18" s="238">
        <f t="shared" si="1"/>
        <v>227.99041588</v>
      </c>
      <c r="L18" s="238">
        <f t="shared" si="1"/>
        <v>859.02089000000001</v>
      </c>
      <c r="M18" s="238">
        <f t="shared" si="1"/>
        <v>859.02089000000001</v>
      </c>
      <c r="N18" s="273">
        <f t="shared" si="1"/>
        <v>859.02089000000012</v>
      </c>
      <c r="O18" s="238">
        <f t="shared" si="1"/>
        <v>854.55421906999993</v>
      </c>
      <c r="P18" s="238">
        <f t="shared" si="1"/>
        <v>852.23645755000007</v>
      </c>
      <c r="Q18" s="238">
        <f t="shared" si="1"/>
        <v>234.24002797999998</v>
      </c>
      <c r="R18" s="238">
        <f t="shared" si="1"/>
        <v>854.80603000000008</v>
      </c>
      <c r="S18" s="333">
        <f t="shared" si="1"/>
        <v>857.88612000000001</v>
      </c>
      <c r="T18" s="239">
        <f>SUM(T11:T17)</f>
        <v>13476.161743090004</v>
      </c>
      <c r="U18" s="203"/>
      <c r="V18" s="392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3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3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437" t="s">
        <v>8</v>
      </c>
      <c r="C21" s="438"/>
      <c r="D21" s="438"/>
      <c r="E21" s="438"/>
      <c r="F21" s="438"/>
      <c r="G21" s="442"/>
      <c r="H21" s="437" t="s">
        <v>51</v>
      </c>
      <c r="I21" s="438"/>
      <c r="J21" s="438"/>
      <c r="K21" s="438"/>
      <c r="L21" s="438"/>
      <c r="M21" s="442"/>
      <c r="N21" s="438" t="s">
        <v>50</v>
      </c>
      <c r="O21" s="438"/>
      <c r="P21" s="438"/>
      <c r="Q21" s="438"/>
      <c r="R21" s="438"/>
      <c r="S21" s="442"/>
      <c r="T21" s="246"/>
      <c r="U21" s="242"/>
      <c r="V21" s="393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3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8.9</v>
      </c>
      <c r="C23" s="254">
        <v>8.9</v>
      </c>
      <c r="D23" s="263">
        <v>8.8000000000000007</v>
      </c>
      <c r="E23" s="263">
        <v>2.2000000000000002</v>
      </c>
      <c r="F23" s="263">
        <v>8.8000000000000007</v>
      </c>
      <c r="G23" s="319">
        <v>8.8000000000000007</v>
      </c>
      <c r="H23" s="277">
        <v>8.8000000000000007</v>
      </c>
      <c r="I23" s="263">
        <v>8.8000000000000007</v>
      </c>
      <c r="J23" s="263">
        <v>8.8000000000000007</v>
      </c>
      <c r="K23" s="263">
        <v>2.2000000000000002</v>
      </c>
      <c r="L23" s="263">
        <v>8.6999999999999993</v>
      </c>
      <c r="M23" s="319">
        <v>8.8000000000000007</v>
      </c>
      <c r="N23" s="277">
        <v>8.9</v>
      </c>
      <c r="O23" s="263">
        <v>8.9</v>
      </c>
      <c r="P23" s="263">
        <v>8.9</v>
      </c>
      <c r="Q23" s="263">
        <v>2.2000000000000002</v>
      </c>
      <c r="R23" s="263">
        <v>8.8000000000000007</v>
      </c>
      <c r="S23" s="319">
        <v>8.8000000000000007</v>
      </c>
      <c r="T23" s="262">
        <f t="shared" ref="T23:T30" si="2">SUM(B23:S23)</f>
        <v>139.00000000000003</v>
      </c>
      <c r="U23" s="242"/>
      <c r="V23" s="393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8.9</v>
      </c>
      <c r="C24" s="224">
        <v>8.9</v>
      </c>
      <c r="D24" s="224">
        <v>8.8000000000000007</v>
      </c>
      <c r="E24" s="224">
        <v>2.2000000000000002</v>
      </c>
      <c r="F24" s="224">
        <v>8.8000000000000007</v>
      </c>
      <c r="G24" s="225">
        <v>8.8000000000000007</v>
      </c>
      <c r="H24" s="271">
        <v>8.8000000000000007</v>
      </c>
      <c r="I24" s="224">
        <v>8.8000000000000007</v>
      </c>
      <c r="J24" s="224">
        <v>8.8000000000000007</v>
      </c>
      <c r="K24" s="224">
        <v>2.2000000000000002</v>
      </c>
      <c r="L24" s="224">
        <v>8.6999999999999993</v>
      </c>
      <c r="M24" s="225">
        <v>8.8000000000000007</v>
      </c>
      <c r="N24" s="271">
        <v>8.9</v>
      </c>
      <c r="O24" s="224">
        <v>8.9</v>
      </c>
      <c r="P24" s="224">
        <v>8.9</v>
      </c>
      <c r="Q24" s="224">
        <v>2.2000000000000002</v>
      </c>
      <c r="R24" s="224">
        <v>8.8000000000000007</v>
      </c>
      <c r="S24" s="225">
        <v>8.8000000000000007</v>
      </c>
      <c r="T24" s="262">
        <f t="shared" si="2"/>
        <v>139.00000000000003</v>
      </c>
      <c r="U24" s="242"/>
      <c r="V24" s="393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8.9</v>
      </c>
      <c r="C25" s="224">
        <v>8.9</v>
      </c>
      <c r="D25" s="224">
        <v>8.8000000000000007</v>
      </c>
      <c r="E25" s="224">
        <v>2.2000000000000002</v>
      </c>
      <c r="F25" s="224">
        <v>8.8000000000000007</v>
      </c>
      <c r="G25" s="225">
        <v>8.8000000000000007</v>
      </c>
      <c r="H25" s="271">
        <v>8.8000000000000007</v>
      </c>
      <c r="I25" s="224">
        <v>8.8000000000000007</v>
      </c>
      <c r="J25" s="224">
        <v>8.8000000000000007</v>
      </c>
      <c r="K25" s="224">
        <v>2.2000000000000002</v>
      </c>
      <c r="L25" s="224">
        <v>8.6999999999999993</v>
      </c>
      <c r="M25" s="225">
        <v>8.8000000000000007</v>
      </c>
      <c r="N25" s="271">
        <v>8.9</v>
      </c>
      <c r="O25" s="224">
        <v>8.9</v>
      </c>
      <c r="P25" s="224">
        <v>8.9</v>
      </c>
      <c r="Q25" s="224">
        <v>2.2000000000000002</v>
      </c>
      <c r="R25" s="224">
        <v>8.8000000000000007</v>
      </c>
      <c r="S25" s="225">
        <v>8.8000000000000007</v>
      </c>
      <c r="T25" s="262">
        <f t="shared" si="2"/>
        <v>139.00000000000003</v>
      </c>
      <c r="U25" s="248"/>
      <c r="V25" s="394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8.9</v>
      </c>
      <c r="C26" s="254">
        <v>8.9</v>
      </c>
      <c r="D26" s="224">
        <v>8.9</v>
      </c>
      <c r="E26" s="224">
        <v>2.2000000000000002</v>
      </c>
      <c r="F26" s="224">
        <v>8.9</v>
      </c>
      <c r="G26" s="225">
        <v>8.6999999999999993</v>
      </c>
      <c r="H26" s="271">
        <v>8.9</v>
      </c>
      <c r="I26" s="224">
        <v>8.9</v>
      </c>
      <c r="J26" s="224">
        <v>8.6999999999999993</v>
      </c>
      <c r="K26" s="224">
        <v>2.2000000000000002</v>
      </c>
      <c r="L26" s="224">
        <v>8.6999999999999993</v>
      </c>
      <c r="M26" s="225">
        <v>8.5</v>
      </c>
      <c r="N26" s="271">
        <v>8.9</v>
      </c>
      <c r="O26" s="224">
        <v>8.9</v>
      </c>
      <c r="P26" s="224">
        <v>8.9</v>
      </c>
      <c r="Q26" s="224">
        <v>2.2000000000000002</v>
      </c>
      <c r="R26" s="224">
        <v>8.6999999999999993</v>
      </c>
      <c r="S26" s="225">
        <v>8.6999999999999993</v>
      </c>
      <c r="T26" s="262">
        <f t="shared" si="2"/>
        <v>138.70000000000002</v>
      </c>
      <c r="U26" s="248"/>
      <c r="V26" s="394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8.9</v>
      </c>
      <c r="C27" s="224">
        <v>8.9</v>
      </c>
      <c r="D27" s="224">
        <v>8.9</v>
      </c>
      <c r="E27" s="224">
        <v>2.2000000000000002</v>
      </c>
      <c r="F27" s="224">
        <v>8.9</v>
      </c>
      <c r="G27" s="225">
        <v>8.6999999999999993</v>
      </c>
      <c r="H27" s="271">
        <v>8.9</v>
      </c>
      <c r="I27" s="224">
        <v>8.9</v>
      </c>
      <c r="J27" s="224">
        <v>8.6999999999999993</v>
      </c>
      <c r="K27" s="224">
        <v>2.2000000000000002</v>
      </c>
      <c r="L27" s="224">
        <v>8.6999999999999993</v>
      </c>
      <c r="M27" s="225">
        <v>8.5</v>
      </c>
      <c r="N27" s="271">
        <v>8.9</v>
      </c>
      <c r="O27" s="224">
        <v>8.9</v>
      </c>
      <c r="P27" s="224">
        <v>8.9</v>
      </c>
      <c r="Q27" s="224">
        <v>2.2000000000000002</v>
      </c>
      <c r="R27" s="224">
        <v>8.6999999999999993</v>
      </c>
      <c r="S27" s="225">
        <v>8.6999999999999993</v>
      </c>
      <c r="T27" s="262">
        <f t="shared" si="2"/>
        <v>138.70000000000002</v>
      </c>
      <c r="U27" s="248"/>
      <c r="V27" s="394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9</v>
      </c>
      <c r="C28" s="224">
        <v>9</v>
      </c>
      <c r="D28" s="224">
        <v>8.9</v>
      </c>
      <c r="E28" s="224">
        <v>2.2000000000000002</v>
      </c>
      <c r="F28" s="224">
        <v>8.9</v>
      </c>
      <c r="G28" s="225">
        <v>8.8000000000000007</v>
      </c>
      <c r="H28" s="271">
        <v>8.9</v>
      </c>
      <c r="I28" s="224">
        <v>8.9</v>
      </c>
      <c r="J28" s="224">
        <v>8.8000000000000007</v>
      </c>
      <c r="K28" s="224">
        <v>2.2000000000000002</v>
      </c>
      <c r="L28" s="224">
        <v>8.6999999999999993</v>
      </c>
      <c r="M28" s="225">
        <v>8.5</v>
      </c>
      <c r="N28" s="271">
        <v>9</v>
      </c>
      <c r="O28" s="224">
        <v>9</v>
      </c>
      <c r="P28" s="224">
        <v>8.9</v>
      </c>
      <c r="Q28" s="224">
        <v>2.2000000000000002</v>
      </c>
      <c r="R28" s="224">
        <v>8.6999999999999993</v>
      </c>
      <c r="S28" s="225">
        <v>8.8000000000000007</v>
      </c>
      <c r="T28" s="262">
        <f t="shared" si="2"/>
        <v>139.4</v>
      </c>
      <c r="U28" s="248"/>
      <c r="V28" s="394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9</v>
      </c>
      <c r="C29" s="263">
        <v>9</v>
      </c>
      <c r="D29" s="263">
        <v>9</v>
      </c>
      <c r="E29" s="263">
        <v>2.2000000000000002</v>
      </c>
      <c r="F29" s="263">
        <v>9</v>
      </c>
      <c r="G29" s="319">
        <v>8.8000000000000007</v>
      </c>
      <c r="H29" s="277">
        <v>9</v>
      </c>
      <c r="I29" s="263">
        <v>9</v>
      </c>
      <c r="J29" s="263">
        <v>8.8000000000000007</v>
      </c>
      <c r="K29" s="263">
        <v>2.2000000000000002</v>
      </c>
      <c r="L29" s="263">
        <v>8.8000000000000007</v>
      </c>
      <c r="M29" s="319">
        <v>8.6</v>
      </c>
      <c r="N29" s="277">
        <v>9</v>
      </c>
      <c r="O29" s="263">
        <v>9</v>
      </c>
      <c r="P29" s="263">
        <v>8.9</v>
      </c>
      <c r="Q29" s="263">
        <v>2.2000000000000002</v>
      </c>
      <c r="R29" s="263">
        <v>8.6999999999999993</v>
      </c>
      <c r="S29" s="319">
        <v>8.8000000000000007</v>
      </c>
      <c r="T29" s="265">
        <f t="shared" si="2"/>
        <v>140</v>
      </c>
      <c r="U29" s="248"/>
      <c r="V29" s="394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62.5</v>
      </c>
      <c r="C30" s="268">
        <f t="shared" ref="C30:S30" si="3">SUM(C23:C29)</f>
        <v>62.5</v>
      </c>
      <c r="D30" s="268">
        <f t="shared" si="3"/>
        <v>62.1</v>
      </c>
      <c r="E30" s="268">
        <f t="shared" si="3"/>
        <v>15.399999999999999</v>
      </c>
      <c r="F30" s="268">
        <f t="shared" si="3"/>
        <v>62.1</v>
      </c>
      <c r="G30" s="320">
        <f t="shared" si="3"/>
        <v>61.399999999999991</v>
      </c>
      <c r="H30" s="237">
        <f t="shared" si="3"/>
        <v>62.1</v>
      </c>
      <c r="I30" s="268">
        <f t="shared" si="3"/>
        <v>62.1</v>
      </c>
      <c r="J30" s="268">
        <f t="shared" si="3"/>
        <v>61.399999999999991</v>
      </c>
      <c r="K30" s="268">
        <f t="shared" si="3"/>
        <v>15.399999999999999</v>
      </c>
      <c r="L30" s="268">
        <f t="shared" si="3"/>
        <v>61</v>
      </c>
      <c r="M30" s="320">
        <f t="shared" si="3"/>
        <v>60.500000000000007</v>
      </c>
      <c r="N30" s="237">
        <f t="shared" si="3"/>
        <v>62.5</v>
      </c>
      <c r="O30" s="268">
        <f t="shared" si="3"/>
        <v>62.5</v>
      </c>
      <c r="P30" s="268">
        <f t="shared" si="3"/>
        <v>62.3</v>
      </c>
      <c r="Q30" s="268">
        <f t="shared" si="3"/>
        <v>15.399999999999999</v>
      </c>
      <c r="R30" s="268">
        <f t="shared" si="3"/>
        <v>61.2</v>
      </c>
      <c r="S30" s="320">
        <f t="shared" si="3"/>
        <v>61.399999999999991</v>
      </c>
      <c r="T30" s="267">
        <f t="shared" si="2"/>
        <v>973.8</v>
      </c>
      <c r="U30" s="248"/>
      <c r="V30" s="394"/>
      <c r="W30" s="248"/>
      <c r="X30" s="203"/>
      <c r="Y30" s="203"/>
      <c r="Z30" s="203"/>
    </row>
    <row r="31" spans="1:47" ht="26.2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65</v>
      </c>
      <c r="I31" s="241">
        <v>65</v>
      </c>
      <c r="J31" s="241">
        <v>65</v>
      </c>
      <c r="K31" s="241">
        <v>16</v>
      </c>
      <c r="L31" s="241">
        <v>65</v>
      </c>
      <c r="M31" s="241">
        <v>64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5"/>
      <c r="V31" s="395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5"/>
      <c r="V32" s="395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437" t="s">
        <v>25</v>
      </c>
      <c r="C33" s="438"/>
      <c r="D33" s="438"/>
      <c r="E33" s="438"/>
      <c r="F33" s="438"/>
      <c r="G33" s="438"/>
      <c r="H33" s="246"/>
      <c r="I33" s="247"/>
      <c r="J33" s="437" t="s">
        <v>78</v>
      </c>
      <c r="K33" s="438"/>
      <c r="L33" s="438"/>
      <c r="M33" s="438"/>
      <c r="N33" s="438"/>
      <c r="O33" s="438"/>
      <c r="P33" s="246"/>
      <c r="Q33" s="248"/>
      <c r="R33" s="447" t="s">
        <v>143</v>
      </c>
      <c r="S33" s="447"/>
      <c r="T33" s="447"/>
      <c r="U33" s="447"/>
      <c r="V33" s="448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248"/>
      <c r="R34" s="447"/>
      <c r="S34" s="447"/>
      <c r="T34" s="447"/>
      <c r="U34" s="447"/>
      <c r="V34" s="448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86.755200000000016</v>
      </c>
      <c r="C35" s="254">
        <v>88.506999999999991</v>
      </c>
      <c r="D35" s="254">
        <v>87.888722400000006</v>
      </c>
      <c r="E35" s="254">
        <v>27.740619199999998</v>
      </c>
      <c r="F35" s="254">
        <v>91.631076000000007</v>
      </c>
      <c r="G35" s="255">
        <v>90.882226799999998</v>
      </c>
      <c r="H35" s="227">
        <f t="shared" ref="H35:H42" si="4">SUM(B35:G35)</f>
        <v>473.4048444</v>
      </c>
      <c r="I35" s="208"/>
      <c r="J35" s="223">
        <v>7.4</v>
      </c>
      <c r="K35" s="261">
        <v>7.2</v>
      </c>
      <c r="L35" s="261">
        <v>6.8</v>
      </c>
      <c r="M35" s="261">
        <v>2.2999999999999998</v>
      </c>
      <c r="N35" s="261">
        <v>7.4</v>
      </c>
      <c r="O35" s="261">
        <v>7.1</v>
      </c>
      <c r="P35" s="262">
        <f t="shared" ref="P35:P42" si="5">SUM(J35:O35)</f>
        <v>38.200000000000003</v>
      </c>
      <c r="Q35" s="248"/>
      <c r="R35" s="447"/>
      <c r="S35" s="447"/>
      <c r="T35" s="447"/>
      <c r="U35" s="447"/>
      <c r="V35" s="448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89.175899999999999</v>
      </c>
      <c r="C36" s="254">
        <v>88.506999999999991</v>
      </c>
      <c r="D36" s="254">
        <v>87.888722400000006</v>
      </c>
      <c r="E36" s="254">
        <v>27.740619199999998</v>
      </c>
      <c r="F36" s="254">
        <v>91.631076000000007</v>
      </c>
      <c r="G36" s="255">
        <v>94.105800000000002</v>
      </c>
      <c r="H36" s="227">
        <f t="shared" si="4"/>
        <v>479.04911759999999</v>
      </c>
      <c r="I36" s="212"/>
      <c r="J36" s="223">
        <v>7.4</v>
      </c>
      <c r="K36" s="261">
        <v>7.2</v>
      </c>
      <c r="L36" s="261">
        <v>6.8</v>
      </c>
      <c r="M36" s="261">
        <v>2.2999999999999998</v>
      </c>
      <c r="N36" s="261">
        <v>7.4</v>
      </c>
      <c r="O36" s="261">
        <v>7.1</v>
      </c>
      <c r="P36" s="262">
        <f t="shared" si="5"/>
        <v>38.200000000000003</v>
      </c>
      <c r="Q36" s="248"/>
      <c r="R36" s="447"/>
      <c r="S36" s="447"/>
      <c r="T36" s="447"/>
      <c r="U36" s="447"/>
      <c r="V36" s="448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89.175899999999999</v>
      </c>
      <c r="C37" s="254">
        <v>91.454999999999998</v>
      </c>
      <c r="D37" s="254">
        <v>90.70920000000001</v>
      </c>
      <c r="E37" s="254">
        <v>27.740619199999998</v>
      </c>
      <c r="F37" s="254">
        <v>94.804999999999993</v>
      </c>
      <c r="G37" s="255">
        <v>94.105800000000002</v>
      </c>
      <c r="H37" s="227">
        <f t="shared" si="4"/>
        <v>487.99151919999997</v>
      </c>
      <c r="I37" s="212"/>
      <c r="J37" s="223">
        <v>7.4</v>
      </c>
      <c r="K37" s="261">
        <v>7.2</v>
      </c>
      <c r="L37" s="261">
        <v>6.8</v>
      </c>
      <c r="M37" s="261">
        <v>2.2999999999999998</v>
      </c>
      <c r="N37" s="261">
        <v>7.4</v>
      </c>
      <c r="O37" s="261">
        <v>7.1</v>
      </c>
      <c r="P37" s="262">
        <f t="shared" si="5"/>
        <v>38.200000000000003</v>
      </c>
      <c r="Q37" s="248"/>
      <c r="R37" s="447"/>
      <c r="S37" s="447"/>
      <c r="T37" s="447"/>
      <c r="U37" s="447"/>
      <c r="V37" s="448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89.175899999999999</v>
      </c>
      <c r="C38" s="254">
        <v>91.454999999999998</v>
      </c>
      <c r="D38" s="254">
        <v>90.70920000000001</v>
      </c>
      <c r="E38" s="254">
        <v>28.551600000000001</v>
      </c>
      <c r="F38" s="254">
        <v>94.804999999999993</v>
      </c>
      <c r="G38" s="255">
        <v>97.635599999999982</v>
      </c>
      <c r="H38" s="227">
        <f t="shared" si="4"/>
        <v>492.33230000000003</v>
      </c>
      <c r="I38" s="212"/>
      <c r="J38" s="223">
        <v>7.4</v>
      </c>
      <c r="K38" s="261">
        <v>7.2</v>
      </c>
      <c r="L38" s="261">
        <v>7.1</v>
      </c>
      <c r="M38" s="261">
        <v>2.1</v>
      </c>
      <c r="N38" s="261">
        <v>7.2</v>
      </c>
      <c r="O38" s="261">
        <v>7</v>
      </c>
      <c r="P38" s="262">
        <f t="shared" si="5"/>
        <v>38</v>
      </c>
      <c r="Q38" s="248"/>
      <c r="R38" s="447"/>
      <c r="S38" s="447"/>
      <c r="T38" s="447"/>
      <c r="U38" s="447"/>
      <c r="V38" s="448"/>
    </row>
    <row r="39" spans="1:26" s="203" customFormat="1" ht="26.25" customHeight="1" x14ac:dyDescent="0.25">
      <c r="A39" s="88" t="s">
        <v>46</v>
      </c>
      <c r="B39" s="223">
        <v>91.994099999999989</v>
      </c>
      <c r="C39" s="254">
        <v>91.454999999999998</v>
      </c>
      <c r="D39" s="254">
        <v>90.70920000000001</v>
      </c>
      <c r="E39" s="254">
        <v>28.551600000000001</v>
      </c>
      <c r="F39" s="254">
        <v>98.356000000000009</v>
      </c>
      <c r="G39" s="255">
        <v>97.635599999999982</v>
      </c>
      <c r="H39" s="227">
        <f t="shared" si="4"/>
        <v>498.70150000000001</v>
      </c>
      <c r="I39" s="212"/>
      <c r="J39" s="223">
        <v>7.4</v>
      </c>
      <c r="K39" s="261">
        <v>7.2</v>
      </c>
      <c r="L39" s="261">
        <v>7.1</v>
      </c>
      <c r="M39" s="261">
        <v>2.2000000000000002</v>
      </c>
      <c r="N39" s="261">
        <v>7.3</v>
      </c>
      <c r="O39" s="261">
        <v>7</v>
      </c>
      <c r="P39" s="262">
        <f t="shared" si="5"/>
        <v>38.200000000000003</v>
      </c>
      <c r="Q39" s="248"/>
      <c r="R39" s="447"/>
      <c r="S39" s="447"/>
      <c r="T39" s="447"/>
      <c r="U39" s="447"/>
      <c r="V39" s="448"/>
    </row>
    <row r="40" spans="1:26" s="203" customFormat="1" ht="26.25" customHeight="1" x14ac:dyDescent="0.25">
      <c r="A40" s="88" t="s">
        <v>47</v>
      </c>
      <c r="B40" s="223">
        <v>91.994099999999989</v>
      </c>
      <c r="C40" s="254">
        <v>91.454999999999998</v>
      </c>
      <c r="D40" s="254">
        <v>90.70920000000001</v>
      </c>
      <c r="E40" s="254">
        <v>28.551600000000001</v>
      </c>
      <c r="F40" s="254">
        <v>98.356000000000009</v>
      </c>
      <c r="G40" s="255">
        <v>97.635599999999982</v>
      </c>
      <c r="H40" s="227">
        <f t="shared" si="4"/>
        <v>498.70150000000001</v>
      </c>
      <c r="I40" s="212"/>
      <c r="J40" s="223">
        <v>7.4</v>
      </c>
      <c r="K40" s="261">
        <v>7.3</v>
      </c>
      <c r="L40" s="261">
        <v>7.1</v>
      </c>
      <c r="M40" s="261">
        <v>2.2000000000000002</v>
      </c>
      <c r="N40" s="261">
        <v>7.3</v>
      </c>
      <c r="O40" s="261">
        <v>7.1</v>
      </c>
      <c r="P40" s="262">
        <f t="shared" si="5"/>
        <v>38.4</v>
      </c>
      <c r="Q40" s="248"/>
      <c r="R40" s="447"/>
      <c r="S40" s="447"/>
      <c r="T40" s="447"/>
      <c r="U40" s="447"/>
      <c r="V40" s="448"/>
    </row>
    <row r="41" spans="1:26" s="203" customFormat="1" ht="26.25" customHeight="1" thickBot="1" x14ac:dyDescent="0.3">
      <c r="A41" s="228" t="s">
        <v>48</v>
      </c>
      <c r="B41" s="275">
        <v>91.994099999999989</v>
      </c>
      <c r="C41" s="256">
        <v>94.671000000000021</v>
      </c>
      <c r="D41" s="256">
        <v>93.972599999999986</v>
      </c>
      <c r="E41" s="256">
        <v>29.457999999999998</v>
      </c>
      <c r="F41" s="256">
        <v>102.175</v>
      </c>
      <c r="G41" s="379">
        <v>101.49840000000002</v>
      </c>
      <c r="H41" s="234">
        <f t="shared" si="4"/>
        <v>513.76909999999998</v>
      </c>
      <c r="I41" s="212"/>
      <c r="J41" s="230">
        <v>7.4</v>
      </c>
      <c r="K41" s="264">
        <v>7.3</v>
      </c>
      <c r="L41" s="264">
        <v>7.1</v>
      </c>
      <c r="M41" s="264">
        <v>2.2000000000000002</v>
      </c>
      <c r="N41" s="264">
        <v>7.3</v>
      </c>
      <c r="O41" s="264">
        <v>7.1</v>
      </c>
      <c r="P41" s="265">
        <f t="shared" si="5"/>
        <v>38.4</v>
      </c>
      <c r="Q41" s="248"/>
      <c r="R41" s="447"/>
      <c r="S41" s="447"/>
      <c r="T41" s="447"/>
      <c r="U41" s="447"/>
      <c r="V41" s="448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630.26520000000005</v>
      </c>
      <c r="C42" s="274">
        <f t="shared" si="6"/>
        <v>637.505</v>
      </c>
      <c r="D42" s="274">
        <f t="shared" si="6"/>
        <v>632.58684479999999</v>
      </c>
      <c r="E42" s="274">
        <f t="shared" si="6"/>
        <v>198.33465760000001</v>
      </c>
      <c r="F42" s="274">
        <f t="shared" si="6"/>
        <v>671.75915199999997</v>
      </c>
      <c r="G42" s="329">
        <f t="shared" si="6"/>
        <v>673.49902679999991</v>
      </c>
      <c r="H42" s="239">
        <f t="shared" si="4"/>
        <v>3443.9498812000002</v>
      </c>
      <c r="I42" s="208"/>
      <c r="J42" s="321">
        <f>SUM(J35:J41)</f>
        <v>51.8</v>
      </c>
      <c r="K42" s="266">
        <f>SUM(K35:K41)</f>
        <v>50.599999999999994</v>
      </c>
      <c r="L42" s="266">
        <f t="shared" ref="L42:O42" si="7">SUM(L35:L41)</f>
        <v>48.800000000000004</v>
      </c>
      <c r="M42" s="266">
        <f t="shared" si="7"/>
        <v>15.599999999999998</v>
      </c>
      <c r="N42" s="266">
        <f t="shared" si="7"/>
        <v>51.3</v>
      </c>
      <c r="O42" s="266">
        <f t="shared" si="7"/>
        <v>49.5</v>
      </c>
      <c r="P42" s="267">
        <f t="shared" si="5"/>
        <v>267.59999999999997</v>
      </c>
      <c r="Q42" s="248"/>
      <c r="R42" s="447"/>
      <c r="S42" s="447"/>
      <c r="T42" s="447"/>
      <c r="U42" s="447"/>
      <c r="V42" s="448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56</v>
      </c>
      <c r="K43" s="241">
        <v>55</v>
      </c>
      <c r="L43" s="241">
        <v>53</v>
      </c>
      <c r="M43" s="241">
        <v>17</v>
      </c>
      <c r="N43" s="241">
        <v>56</v>
      </c>
      <c r="O43" s="241">
        <v>54</v>
      </c>
      <c r="P43" s="241"/>
      <c r="Q43" s="241"/>
      <c r="R43" s="208"/>
      <c r="S43" s="241"/>
      <c r="T43" s="241"/>
      <c r="U43" s="241"/>
      <c r="V43" s="391"/>
    </row>
    <row r="44" spans="1:26" s="203" customFormat="1" ht="26.25" customHeight="1" thickBot="1" x14ac:dyDescent="0.3">
      <c r="A44" s="396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8"/>
      <c r="R44" s="398"/>
      <c r="S44" s="398"/>
      <c r="T44" s="398"/>
      <c r="U44" s="398"/>
      <c r="V44" s="399"/>
    </row>
  </sheetData>
  <mergeCells count="22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R33:V42"/>
    <mergeCell ref="B33:G33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zoomScaleNormal="100" zoomScaleSheetLayoutView="100" workbookViewId="0">
      <selection activeCell="F14" sqref="F14"/>
    </sheetView>
  </sheetViews>
  <sheetFormatPr baseColWidth="10" defaultRowHeight="23.25" x14ac:dyDescent="0.25"/>
  <cols>
    <col min="1" max="1" width="17.42578125" style="381" customWidth="1"/>
    <col min="2" max="2" width="15.28515625" style="381" customWidth="1"/>
    <col min="3" max="3" width="17.42578125" style="381" customWidth="1"/>
    <col min="4" max="4" width="15.28515625" style="381" customWidth="1"/>
    <col min="5" max="5" width="2.5703125" style="380" customWidth="1"/>
    <col min="6" max="16384" width="11.42578125" style="381"/>
  </cols>
  <sheetData>
    <row r="1" spans="1:5" ht="24" thickBot="1" x14ac:dyDescent="0.3">
      <c r="A1" s="459" t="s">
        <v>115</v>
      </c>
      <c r="B1" s="460"/>
      <c r="C1" s="460"/>
      <c r="D1" s="461"/>
    </row>
    <row r="2" spans="1:5" ht="47.25" thickBot="1" x14ac:dyDescent="0.3">
      <c r="A2" s="382" t="s">
        <v>113</v>
      </c>
      <c r="B2" s="383" t="s">
        <v>114</v>
      </c>
      <c r="C2" s="382" t="s">
        <v>113</v>
      </c>
      <c r="D2" s="383" t="s">
        <v>114</v>
      </c>
      <c r="E2" s="384"/>
    </row>
    <row r="3" spans="1:5" x14ac:dyDescent="0.25">
      <c r="A3" s="385" t="s">
        <v>116</v>
      </c>
      <c r="B3" s="386">
        <v>1.9683000000000002</v>
      </c>
      <c r="C3" s="385" t="s">
        <v>128</v>
      </c>
      <c r="D3" s="386">
        <v>0.82299999999999995</v>
      </c>
      <c r="E3" s="387"/>
    </row>
    <row r="4" spans="1:5" x14ac:dyDescent="0.25">
      <c r="A4" s="388" t="s">
        <v>117</v>
      </c>
      <c r="B4" s="389">
        <v>1.9629000000000001</v>
      </c>
      <c r="C4" s="388" t="s">
        <v>129</v>
      </c>
      <c r="D4" s="389">
        <v>0.82399999999999995</v>
      </c>
      <c r="E4" s="387"/>
    </row>
    <row r="5" spans="1:5" x14ac:dyDescent="0.25">
      <c r="A5" s="388" t="s">
        <v>118</v>
      </c>
      <c r="B5" s="389">
        <v>1.9629000000000001</v>
      </c>
      <c r="C5" s="388" t="s">
        <v>130</v>
      </c>
      <c r="D5" s="389">
        <v>0.82199999999999995</v>
      </c>
      <c r="E5" s="387"/>
    </row>
    <row r="6" spans="1:5" x14ac:dyDescent="0.25">
      <c r="A6" s="388" t="s">
        <v>119</v>
      </c>
      <c r="B6" s="389">
        <v>0.61020000000000008</v>
      </c>
      <c r="C6" s="388" t="s">
        <v>131</v>
      </c>
      <c r="D6" s="389">
        <v>0.23100000000000001</v>
      </c>
      <c r="E6" s="387"/>
    </row>
    <row r="7" spans="1:5" x14ac:dyDescent="0.25">
      <c r="A7" s="388" t="s">
        <v>120</v>
      </c>
      <c r="B7" s="389">
        <v>1.9737</v>
      </c>
      <c r="C7" s="388" t="s">
        <v>132</v>
      </c>
      <c r="D7" s="389">
        <v>0.82299999999999995</v>
      </c>
      <c r="E7" s="387"/>
    </row>
    <row r="8" spans="1:5" ht="24" thickBot="1" x14ac:dyDescent="0.3">
      <c r="A8" s="388" t="s">
        <v>121</v>
      </c>
      <c r="B8" s="390">
        <v>1.9656000000000002</v>
      </c>
      <c r="C8" s="388" t="s">
        <v>133</v>
      </c>
      <c r="D8" s="390">
        <v>0.82299999999999995</v>
      </c>
      <c r="E8" s="387"/>
    </row>
    <row r="9" spans="1:5" x14ac:dyDescent="0.25">
      <c r="A9" s="385" t="s">
        <v>122</v>
      </c>
      <c r="B9" s="386">
        <v>0.82099999999999995</v>
      </c>
      <c r="C9" s="385" t="s">
        <v>134</v>
      </c>
      <c r="D9" s="386">
        <v>0.82299999999999995</v>
      </c>
      <c r="E9" s="387"/>
    </row>
    <row r="10" spans="1:5" x14ac:dyDescent="0.25">
      <c r="A10" s="388" t="s">
        <v>123</v>
      </c>
      <c r="B10" s="389">
        <v>0.82399999999999995</v>
      </c>
      <c r="C10" s="388" t="s">
        <v>135</v>
      </c>
      <c r="D10" s="389">
        <v>0.82299999999999995</v>
      </c>
      <c r="E10" s="387"/>
    </row>
    <row r="11" spans="1:5" x14ac:dyDescent="0.25">
      <c r="A11" s="388" t="s">
        <v>124</v>
      </c>
      <c r="B11" s="389">
        <v>0.82399999999999995</v>
      </c>
      <c r="C11" s="388" t="s">
        <v>136</v>
      </c>
      <c r="D11" s="389">
        <v>0.82199999999999995</v>
      </c>
      <c r="E11" s="387"/>
    </row>
    <row r="12" spans="1:5" x14ac:dyDescent="0.25">
      <c r="A12" s="388" t="s">
        <v>125</v>
      </c>
      <c r="B12" s="389">
        <v>0.23300000000000001</v>
      </c>
      <c r="C12" s="388" t="s">
        <v>137</v>
      </c>
      <c r="D12" s="389">
        <v>0.23400000000000001</v>
      </c>
      <c r="E12" s="387"/>
    </row>
    <row r="13" spans="1:5" x14ac:dyDescent="0.25">
      <c r="A13" s="388" t="s">
        <v>126</v>
      </c>
      <c r="B13" s="389">
        <v>0.82199999999999995</v>
      </c>
      <c r="C13" s="388" t="s">
        <v>138</v>
      </c>
      <c r="D13" s="389">
        <v>0.82099999999999995</v>
      </c>
      <c r="E13" s="387"/>
    </row>
    <row r="14" spans="1:5" ht="24" thickBot="1" x14ac:dyDescent="0.3">
      <c r="A14" s="388" t="s">
        <v>127</v>
      </c>
      <c r="B14" s="390">
        <v>0.82299999999999995</v>
      </c>
      <c r="C14" s="388" t="s">
        <v>139</v>
      </c>
      <c r="D14" s="390">
        <v>0.82199999999999995</v>
      </c>
      <c r="E14" s="387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K25"/>
  <sheetViews>
    <sheetView view="pageBreakPreview" topLeftCell="A10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6" width="11.42578125" style="366"/>
    <col min="7" max="7" width="13.42578125" style="366" hidden="1" customWidth="1"/>
    <col min="8" max="9" width="0" style="366" hidden="1" customWidth="1"/>
    <col min="10" max="10" width="9.140625" style="366" hidden="1" customWidth="1"/>
    <col min="11" max="11" width="12.5703125" style="366" hidden="1" customWidth="1"/>
    <col min="12" max="16384" width="11.42578125" style="366"/>
  </cols>
  <sheetData>
    <row r="1" spans="1:11" ht="37.5" x14ac:dyDescent="0.25">
      <c r="A1" s="363"/>
      <c r="B1" s="364" t="s">
        <v>104</v>
      </c>
      <c r="C1" s="364" t="s">
        <v>105</v>
      </c>
      <c r="D1" s="364" t="s">
        <v>106</v>
      </c>
      <c r="E1" s="365" t="s">
        <v>107</v>
      </c>
      <c r="G1" s="363"/>
      <c r="H1" s="364" t="s">
        <v>104</v>
      </c>
      <c r="I1" s="364" t="s">
        <v>105</v>
      </c>
      <c r="J1" s="364" t="s">
        <v>106</v>
      </c>
      <c r="K1" s="365" t="s">
        <v>107</v>
      </c>
    </row>
    <row r="2" spans="1:11" x14ac:dyDescent="0.25">
      <c r="A2" s="465" t="s">
        <v>111</v>
      </c>
      <c r="B2" s="367">
        <v>673</v>
      </c>
      <c r="C2" s="367">
        <v>56</v>
      </c>
      <c r="D2" s="368">
        <v>2.7</v>
      </c>
      <c r="E2" s="369">
        <f t="shared" ref="E2:E7" si="0">SUM(B2:C2)*D2/1000</f>
        <v>1.9683000000000002</v>
      </c>
      <c r="G2" s="465" t="s">
        <v>108</v>
      </c>
      <c r="H2" s="367">
        <v>671</v>
      </c>
      <c r="I2" s="367">
        <v>57</v>
      </c>
      <c r="J2" s="368">
        <v>2.5</v>
      </c>
      <c r="K2" s="369">
        <f>SUM(H2:I2)*J2/1000</f>
        <v>1.82</v>
      </c>
    </row>
    <row r="3" spans="1:11" x14ac:dyDescent="0.25">
      <c r="A3" s="466"/>
      <c r="B3" s="367">
        <v>672</v>
      </c>
      <c r="C3" s="367">
        <v>55</v>
      </c>
      <c r="D3" s="368">
        <v>2.7</v>
      </c>
      <c r="E3" s="369">
        <f t="shared" si="0"/>
        <v>1.9629000000000001</v>
      </c>
      <c r="G3" s="466"/>
      <c r="H3" s="367">
        <v>678</v>
      </c>
      <c r="I3" s="367">
        <v>57</v>
      </c>
      <c r="J3" s="368">
        <v>2.5</v>
      </c>
      <c r="K3" s="369">
        <f t="shared" ref="K3:K6" si="1">SUM(H3:I3)*J3/1000</f>
        <v>1.8374999999999999</v>
      </c>
    </row>
    <row r="4" spans="1:11" x14ac:dyDescent="0.25">
      <c r="A4" s="466"/>
      <c r="B4" s="367">
        <v>672</v>
      </c>
      <c r="C4" s="367">
        <v>55</v>
      </c>
      <c r="D4" s="368">
        <v>2.7</v>
      </c>
      <c r="E4" s="369">
        <f t="shared" si="0"/>
        <v>1.9629000000000001</v>
      </c>
      <c r="G4" s="466"/>
      <c r="H4" s="367">
        <v>215</v>
      </c>
      <c r="I4" s="367">
        <v>18</v>
      </c>
      <c r="J4" s="368">
        <v>2.5</v>
      </c>
      <c r="K4" s="369">
        <f t="shared" si="1"/>
        <v>0.58250000000000002</v>
      </c>
    </row>
    <row r="5" spans="1:11" x14ac:dyDescent="0.25">
      <c r="A5" s="466"/>
      <c r="B5" s="367">
        <v>209</v>
      </c>
      <c r="C5" s="367">
        <v>17</v>
      </c>
      <c r="D5" s="368">
        <v>2.7</v>
      </c>
      <c r="E5" s="369">
        <f t="shared" si="0"/>
        <v>0.61020000000000008</v>
      </c>
      <c r="G5" s="466"/>
      <c r="H5" s="367">
        <v>678</v>
      </c>
      <c r="I5" s="367">
        <v>56</v>
      </c>
      <c r="J5" s="368">
        <v>2.5</v>
      </c>
      <c r="K5" s="369">
        <f t="shared" si="1"/>
        <v>1.835</v>
      </c>
    </row>
    <row r="6" spans="1:11" x14ac:dyDescent="0.25">
      <c r="A6" s="466"/>
      <c r="B6" s="367">
        <v>674</v>
      </c>
      <c r="C6" s="367">
        <v>57</v>
      </c>
      <c r="D6" s="368">
        <v>2.7</v>
      </c>
      <c r="E6" s="369">
        <f t="shared" si="0"/>
        <v>1.9737</v>
      </c>
      <c r="G6" s="466"/>
      <c r="H6" s="367">
        <v>677</v>
      </c>
      <c r="I6" s="367">
        <v>57</v>
      </c>
      <c r="J6" s="368">
        <v>2.5</v>
      </c>
      <c r="K6" s="369">
        <f t="shared" si="1"/>
        <v>1.835</v>
      </c>
    </row>
    <row r="7" spans="1:11" x14ac:dyDescent="0.25">
      <c r="A7" s="467"/>
      <c r="B7" s="367">
        <v>672</v>
      </c>
      <c r="C7" s="367">
        <v>56</v>
      </c>
      <c r="D7" s="368">
        <v>2.7</v>
      </c>
      <c r="E7" s="369">
        <f t="shared" si="0"/>
        <v>1.9656000000000002</v>
      </c>
      <c r="G7" s="467"/>
      <c r="H7" s="367">
        <v>676</v>
      </c>
      <c r="I7" s="367">
        <v>57</v>
      </c>
      <c r="J7" s="368">
        <v>2.5</v>
      </c>
      <c r="K7" s="369">
        <f>SUM(H7:I7)*J7/1000</f>
        <v>1.8325</v>
      </c>
    </row>
    <row r="8" spans="1:11" x14ac:dyDescent="0.25">
      <c r="A8" s="462" t="s">
        <v>8</v>
      </c>
      <c r="B8" s="367">
        <v>756</v>
      </c>
      <c r="C8" s="367">
        <v>65</v>
      </c>
      <c r="D8" s="368">
        <v>1</v>
      </c>
      <c r="E8" s="369">
        <f t="shared" ref="E8:E25" si="2">SUM(B8:C8)*D8/1000</f>
        <v>0.82099999999999995</v>
      </c>
      <c r="G8" s="462" t="s">
        <v>109</v>
      </c>
      <c r="H8" s="367">
        <v>761</v>
      </c>
      <c r="I8" s="367">
        <v>65</v>
      </c>
      <c r="J8" s="368">
        <v>1</v>
      </c>
      <c r="K8" s="369">
        <f t="shared" ref="K8:K25" si="3">SUM(H8:I8)*J8/1000</f>
        <v>0.82599999999999996</v>
      </c>
    </row>
    <row r="9" spans="1:11" x14ac:dyDescent="0.25">
      <c r="A9" s="463"/>
      <c r="B9" s="367">
        <v>759</v>
      </c>
      <c r="C9" s="367">
        <v>65</v>
      </c>
      <c r="D9" s="368">
        <v>1</v>
      </c>
      <c r="E9" s="369">
        <f t="shared" si="2"/>
        <v>0.82399999999999995</v>
      </c>
      <c r="G9" s="463"/>
      <c r="H9" s="367">
        <v>763</v>
      </c>
      <c r="I9" s="367">
        <v>65</v>
      </c>
      <c r="J9" s="368">
        <v>1</v>
      </c>
      <c r="K9" s="369">
        <f t="shared" si="3"/>
        <v>0.82799999999999996</v>
      </c>
    </row>
    <row r="10" spans="1:11" x14ac:dyDescent="0.25">
      <c r="A10" s="463"/>
      <c r="B10" s="367">
        <v>759</v>
      </c>
      <c r="C10" s="367">
        <v>65</v>
      </c>
      <c r="D10" s="368">
        <v>1</v>
      </c>
      <c r="E10" s="369">
        <f t="shared" si="2"/>
        <v>0.82399999999999995</v>
      </c>
      <c r="G10" s="463"/>
      <c r="H10" s="367">
        <v>216</v>
      </c>
      <c r="I10" s="367">
        <v>18</v>
      </c>
      <c r="J10" s="368">
        <v>1</v>
      </c>
      <c r="K10" s="369">
        <f t="shared" si="3"/>
        <v>0.23400000000000001</v>
      </c>
    </row>
    <row r="11" spans="1:11" x14ac:dyDescent="0.25">
      <c r="A11" s="463"/>
      <c r="B11" s="367">
        <v>217</v>
      </c>
      <c r="C11" s="367">
        <v>16</v>
      </c>
      <c r="D11" s="368">
        <v>1</v>
      </c>
      <c r="E11" s="369">
        <f t="shared" si="2"/>
        <v>0.23300000000000001</v>
      </c>
      <c r="G11" s="463"/>
      <c r="H11" s="367">
        <v>763</v>
      </c>
      <c r="I11" s="367">
        <v>65</v>
      </c>
      <c r="J11" s="368">
        <v>1</v>
      </c>
      <c r="K11" s="369">
        <f t="shared" si="3"/>
        <v>0.82799999999999996</v>
      </c>
    </row>
    <row r="12" spans="1:11" x14ac:dyDescent="0.25">
      <c r="A12" s="463"/>
      <c r="B12" s="367">
        <v>757</v>
      </c>
      <c r="C12" s="367">
        <v>65</v>
      </c>
      <c r="D12" s="368">
        <v>1</v>
      </c>
      <c r="E12" s="369">
        <f t="shared" si="2"/>
        <v>0.82199999999999995</v>
      </c>
      <c r="G12" s="463"/>
      <c r="H12" s="367">
        <v>763</v>
      </c>
      <c r="I12" s="367">
        <v>65</v>
      </c>
      <c r="J12" s="368">
        <v>1</v>
      </c>
      <c r="K12" s="369">
        <f t="shared" si="3"/>
        <v>0.82799999999999996</v>
      </c>
    </row>
    <row r="13" spans="1:11" x14ac:dyDescent="0.25">
      <c r="A13" s="468"/>
      <c r="B13" s="367">
        <v>758</v>
      </c>
      <c r="C13" s="367">
        <v>65</v>
      </c>
      <c r="D13" s="368">
        <v>1</v>
      </c>
      <c r="E13" s="369">
        <f t="shared" si="2"/>
        <v>0.82299999999999995</v>
      </c>
      <c r="G13" s="468"/>
      <c r="H13" s="367">
        <v>763</v>
      </c>
      <c r="I13" s="367">
        <v>64</v>
      </c>
      <c r="J13" s="368">
        <v>1</v>
      </c>
      <c r="K13" s="369">
        <f t="shared" si="3"/>
        <v>0.82699999999999996</v>
      </c>
    </row>
    <row r="14" spans="1:11" x14ac:dyDescent="0.25">
      <c r="A14" s="462" t="s">
        <v>51</v>
      </c>
      <c r="B14" s="367">
        <v>758</v>
      </c>
      <c r="C14" s="367">
        <v>65</v>
      </c>
      <c r="D14" s="368">
        <v>1</v>
      </c>
      <c r="E14" s="369">
        <f t="shared" si="2"/>
        <v>0.82299999999999995</v>
      </c>
      <c r="G14" s="462" t="s">
        <v>110</v>
      </c>
      <c r="H14" s="367">
        <v>762</v>
      </c>
      <c r="I14" s="367">
        <v>65</v>
      </c>
      <c r="J14" s="368">
        <v>1</v>
      </c>
      <c r="K14" s="369">
        <f t="shared" si="3"/>
        <v>0.82699999999999996</v>
      </c>
    </row>
    <row r="15" spans="1:11" x14ac:dyDescent="0.25">
      <c r="A15" s="463"/>
      <c r="B15" s="367">
        <v>759</v>
      </c>
      <c r="C15" s="367">
        <v>65</v>
      </c>
      <c r="D15" s="368">
        <v>1</v>
      </c>
      <c r="E15" s="369">
        <f t="shared" si="2"/>
        <v>0.82399999999999995</v>
      </c>
      <c r="G15" s="463"/>
      <c r="H15" s="367">
        <v>761</v>
      </c>
      <c r="I15" s="367">
        <v>65</v>
      </c>
      <c r="J15" s="368">
        <v>1</v>
      </c>
      <c r="K15" s="369">
        <f t="shared" si="3"/>
        <v>0.82599999999999996</v>
      </c>
    </row>
    <row r="16" spans="1:11" x14ac:dyDescent="0.25">
      <c r="A16" s="463"/>
      <c r="B16" s="367">
        <v>757</v>
      </c>
      <c r="C16" s="367">
        <v>65</v>
      </c>
      <c r="D16" s="368">
        <v>1</v>
      </c>
      <c r="E16" s="369">
        <f t="shared" si="2"/>
        <v>0.82199999999999995</v>
      </c>
      <c r="G16" s="463"/>
      <c r="H16" s="367">
        <v>219</v>
      </c>
      <c r="I16" s="367">
        <v>18</v>
      </c>
      <c r="J16" s="368">
        <v>1</v>
      </c>
      <c r="K16" s="369">
        <f t="shared" si="3"/>
        <v>0.23699999999999999</v>
      </c>
    </row>
    <row r="17" spans="1:11" x14ac:dyDescent="0.25">
      <c r="A17" s="463"/>
      <c r="B17" s="367">
        <v>215</v>
      </c>
      <c r="C17" s="367">
        <v>16</v>
      </c>
      <c r="D17" s="368">
        <v>1</v>
      </c>
      <c r="E17" s="369">
        <f t="shared" si="2"/>
        <v>0.23100000000000001</v>
      </c>
      <c r="G17" s="463"/>
      <c r="H17" s="367">
        <v>761</v>
      </c>
      <c r="I17" s="367">
        <v>65</v>
      </c>
      <c r="J17" s="368">
        <v>1</v>
      </c>
      <c r="K17" s="369">
        <f t="shared" si="3"/>
        <v>0.82599999999999996</v>
      </c>
    </row>
    <row r="18" spans="1:11" x14ac:dyDescent="0.25">
      <c r="A18" s="463"/>
      <c r="B18" s="367">
        <v>758</v>
      </c>
      <c r="C18" s="367">
        <v>65</v>
      </c>
      <c r="D18" s="368">
        <v>1</v>
      </c>
      <c r="E18" s="369">
        <f t="shared" si="2"/>
        <v>0.82299999999999995</v>
      </c>
      <c r="G18" s="463"/>
      <c r="H18" s="367">
        <v>762</v>
      </c>
      <c r="I18" s="367">
        <v>65</v>
      </c>
      <c r="J18" s="368">
        <v>1</v>
      </c>
      <c r="K18" s="369">
        <f t="shared" si="3"/>
        <v>0.82699999999999996</v>
      </c>
    </row>
    <row r="19" spans="1:11" x14ac:dyDescent="0.25">
      <c r="A19" s="468"/>
      <c r="B19" s="367">
        <v>758</v>
      </c>
      <c r="C19" s="367">
        <v>65</v>
      </c>
      <c r="D19" s="368">
        <v>1</v>
      </c>
      <c r="E19" s="369">
        <f t="shared" si="2"/>
        <v>0.82299999999999995</v>
      </c>
      <c r="G19" s="468"/>
      <c r="H19" s="367">
        <v>762</v>
      </c>
      <c r="I19" s="367">
        <v>65</v>
      </c>
      <c r="J19" s="368">
        <v>1</v>
      </c>
      <c r="K19" s="369">
        <f t="shared" si="3"/>
        <v>0.82699999999999996</v>
      </c>
    </row>
    <row r="20" spans="1:11" x14ac:dyDescent="0.25">
      <c r="A20" s="462" t="s">
        <v>50</v>
      </c>
      <c r="B20" s="367">
        <v>758</v>
      </c>
      <c r="C20" s="367">
        <v>65</v>
      </c>
      <c r="D20" s="368">
        <v>1</v>
      </c>
      <c r="E20" s="369">
        <f t="shared" si="2"/>
        <v>0.82299999999999995</v>
      </c>
      <c r="G20" s="462" t="s">
        <v>8</v>
      </c>
      <c r="H20" s="367">
        <v>762</v>
      </c>
      <c r="I20" s="367">
        <v>65</v>
      </c>
      <c r="J20" s="368">
        <v>1</v>
      </c>
      <c r="K20" s="369">
        <f t="shared" si="3"/>
        <v>0.82699999999999996</v>
      </c>
    </row>
    <row r="21" spans="1:11" x14ac:dyDescent="0.25">
      <c r="A21" s="463"/>
      <c r="B21" s="367">
        <v>758</v>
      </c>
      <c r="C21" s="367">
        <v>65</v>
      </c>
      <c r="D21" s="368">
        <v>1</v>
      </c>
      <c r="E21" s="369">
        <f t="shared" si="2"/>
        <v>0.82299999999999995</v>
      </c>
      <c r="G21" s="463"/>
      <c r="H21" s="367">
        <v>763</v>
      </c>
      <c r="I21" s="367">
        <v>65</v>
      </c>
      <c r="J21" s="368">
        <v>1</v>
      </c>
      <c r="K21" s="369">
        <f t="shared" si="3"/>
        <v>0.82799999999999996</v>
      </c>
    </row>
    <row r="22" spans="1:11" x14ac:dyDescent="0.25">
      <c r="A22" s="463"/>
      <c r="B22" s="367">
        <v>757</v>
      </c>
      <c r="C22" s="367">
        <v>65</v>
      </c>
      <c r="D22" s="368">
        <v>1</v>
      </c>
      <c r="E22" s="369">
        <f t="shared" si="2"/>
        <v>0.82199999999999995</v>
      </c>
      <c r="G22" s="463"/>
      <c r="H22" s="367">
        <v>216</v>
      </c>
      <c r="I22" s="367">
        <v>18</v>
      </c>
      <c r="J22" s="368">
        <v>1</v>
      </c>
      <c r="K22" s="369">
        <f t="shared" si="3"/>
        <v>0.23400000000000001</v>
      </c>
    </row>
    <row r="23" spans="1:11" x14ac:dyDescent="0.25">
      <c r="A23" s="463"/>
      <c r="B23" s="367">
        <v>218</v>
      </c>
      <c r="C23" s="367">
        <v>16</v>
      </c>
      <c r="D23" s="368">
        <v>1</v>
      </c>
      <c r="E23" s="369">
        <f t="shared" si="2"/>
        <v>0.23400000000000001</v>
      </c>
      <c r="G23" s="463"/>
      <c r="H23" s="367">
        <v>762</v>
      </c>
      <c r="I23" s="367">
        <v>65</v>
      </c>
      <c r="J23" s="368">
        <v>1</v>
      </c>
      <c r="K23" s="369">
        <f t="shared" si="3"/>
        <v>0.82699999999999996</v>
      </c>
    </row>
    <row r="24" spans="1:11" x14ac:dyDescent="0.25">
      <c r="A24" s="463"/>
      <c r="B24" s="370">
        <v>756</v>
      </c>
      <c r="C24" s="370">
        <v>65</v>
      </c>
      <c r="D24" s="371">
        <v>1</v>
      </c>
      <c r="E24" s="372">
        <f t="shared" si="2"/>
        <v>0.82099999999999995</v>
      </c>
      <c r="G24" s="463"/>
      <c r="H24" s="370">
        <v>762</v>
      </c>
      <c r="I24" s="370">
        <v>65</v>
      </c>
      <c r="J24" s="371">
        <v>1</v>
      </c>
      <c r="K24" s="372"/>
    </row>
    <row r="25" spans="1:11" ht="19.5" thickBot="1" x14ac:dyDescent="0.3">
      <c r="A25" s="464"/>
      <c r="B25" s="373">
        <v>757</v>
      </c>
      <c r="C25" s="373">
        <v>65</v>
      </c>
      <c r="D25" s="374">
        <v>1</v>
      </c>
      <c r="E25" s="375">
        <f t="shared" si="2"/>
        <v>0.82199999999999995</v>
      </c>
      <c r="G25" s="464"/>
      <c r="H25" s="373">
        <v>762</v>
      </c>
      <c r="I25" s="373">
        <v>65</v>
      </c>
      <c r="J25" s="374">
        <v>1</v>
      </c>
      <c r="K25" s="375">
        <f t="shared" si="3"/>
        <v>0.82699999999999996</v>
      </c>
    </row>
  </sheetData>
  <mergeCells count="8">
    <mergeCell ref="A20:A25"/>
    <mergeCell ref="G20:G25"/>
    <mergeCell ref="A2:A7"/>
    <mergeCell ref="G2:G7"/>
    <mergeCell ref="A8:A13"/>
    <mergeCell ref="G8:G13"/>
    <mergeCell ref="A14:A19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3" sqref="B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69" t="s">
        <v>83</v>
      </c>
      <c r="B1" s="470"/>
      <c r="C1" s="470"/>
      <c r="D1" s="471"/>
    </row>
    <row r="2" spans="1:6" ht="20.25" x14ac:dyDescent="0.25">
      <c r="A2" s="337" t="s">
        <v>84</v>
      </c>
      <c r="B2" s="338">
        <v>59.1</v>
      </c>
      <c r="C2" s="339" t="s">
        <v>85</v>
      </c>
      <c r="D2" s="340" t="s">
        <v>86</v>
      </c>
    </row>
    <row r="3" spans="1:6" ht="20.25" x14ac:dyDescent="0.25">
      <c r="A3" s="341" t="s">
        <v>87</v>
      </c>
      <c r="B3" s="342">
        <f>B2*3.72%</f>
        <v>2.1985200000000003</v>
      </c>
      <c r="C3" s="343"/>
      <c r="D3" s="344" t="s">
        <v>88</v>
      </c>
    </row>
    <row r="4" spans="1:6" ht="20.25" x14ac:dyDescent="0.25">
      <c r="A4" s="341" t="s">
        <v>89</v>
      </c>
      <c r="B4" s="342">
        <f>B3*2</f>
        <v>4.3970400000000005</v>
      </c>
      <c r="C4" s="343"/>
      <c r="D4" s="344" t="s">
        <v>90</v>
      </c>
    </row>
    <row r="5" spans="1:6" ht="20.25" x14ac:dyDescent="0.25">
      <c r="A5" s="345" t="s">
        <v>91</v>
      </c>
      <c r="B5" s="346">
        <v>2.5000000000000001E-2</v>
      </c>
      <c r="C5" s="343" t="s">
        <v>85</v>
      </c>
      <c r="D5" s="344" t="s">
        <v>92</v>
      </c>
    </row>
    <row r="6" spans="1:6" ht="20.25" x14ac:dyDescent="0.25">
      <c r="A6" s="345" t="s">
        <v>93</v>
      </c>
      <c r="B6" s="347">
        <v>136</v>
      </c>
      <c r="C6" s="343" t="s">
        <v>85</v>
      </c>
      <c r="D6" s="344" t="s">
        <v>86</v>
      </c>
    </row>
    <row r="7" spans="1:6" ht="20.25" x14ac:dyDescent="0.25">
      <c r="A7" s="341" t="s">
        <v>94</v>
      </c>
      <c r="B7" s="342">
        <f>B5*B6</f>
        <v>3.4000000000000004</v>
      </c>
      <c r="C7" s="343"/>
      <c r="D7" s="344" t="s">
        <v>95</v>
      </c>
    </row>
    <row r="8" spans="1:6" ht="20.25" x14ac:dyDescent="0.25">
      <c r="A8" s="341" t="s">
        <v>96</v>
      </c>
      <c r="B8" s="348">
        <v>0.36</v>
      </c>
      <c r="C8" s="343"/>
      <c r="D8" s="112" t="s">
        <v>97</v>
      </c>
    </row>
    <row r="9" spans="1:6" ht="21" thickBot="1" x14ac:dyDescent="0.3">
      <c r="A9" s="341" t="s">
        <v>98</v>
      </c>
      <c r="B9" s="349">
        <f>B4-B7</f>
        <v>0.99704000000000015</v>
      </c>
      <c r="C9" s="343"/>
      <c r="D9" s="344" t="s">
        <v>99</v>
      </c>
    </row>
    <row r="10" spans="1:6" ht="21" thickBot="1" x14ac:dyDescent="0.3">
      <c r="A10" s="350" t="s">
        <v>100</v>
      </c>
      <c r="B10" s="351">
        <f>B9/B8</f>
        <v>2.7695555555555562</v>
      </c>
      <c r="C10" s="352"/>
      <c r="D10" s="353" t="s">
        <v>101</v>
      </c>
      <c r="E10" s="17" t="s">
        <v>102</v>
      </c>
      <c r="F10" s="17" t="s">
        <v>103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20" t="s">
        <v>54</v>
      </c>
      <c r="L11" s="420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5" t="s">
        <v>8</v>
      </c>
      <c r="C15" s="416"/>
      <c r="D15" s="416"/>
      <c r="E15" s="416"/>
      <c r="F15" s="416"/>
      <c r="G15" s="416"/>
      <c r="H15" s="416"/>
      <c r="I15" s="416"/>
      <c r="J15" s="416"/>
      <c r="K15" s="417"/>
      <c r="L15" s="422" t="s">
        <v>50</v>
      </c>
      <c r="M15" s="423"/>
      <c r="N15" s="423"/>
      <c r="O15" s="423"/>
      <c r="P15" s="423"/>
      <c r="Q15" s="423"/>
      <c r="R15" s="423"/>
      <c r="S15" s="424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20" t="s">
        <v>55</v>
      </c>
      <c r="L11" s="420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5" t="s">
        <v>8</v>
      </c>
      <c r="C15" s="416"/>
      <c r="D15" s="416"/>
      <c r="E15" s="416"/>
      <c r="F15" s="416"/>
      <c r="G15" s="416"/>
      <c r="H15" s="416"/>
      <c r="I15" s="416"/>
      <c r="J15" s="416"/>
      <c r="K15" s="417"/>
      <c r="L15" s="422" t="s">
        <v>50</v>
      </c>
      <c r="M15" s="423"/>
      <c r="N15" s="423"/>
      <c r="O15" s="423"/>
      <c r="P15" s="423"/>
      <c r="Q15" s="423"/>
      <c r="R15" s="423"/>
      <c r="S15" s="423"/>
      <c r="T15" s="423"/>
      <c r="U15" s="424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20" t="s">
        <v>55</v>
      </c>
      <c r="L11" s="420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5" t="s">
        <v>8</v>
      </c>
      <c r="C15" s="416"/>
      <c r="D15" s="416"/>
      <c r="E15" s="416"/>
      <c r="F15" s="416"/>
      <c r="G15" s="416"/>
      <c r="H15" s="416"/>
      <c r="I15" s="416"/>
      <c r="J15" s="416"/>
      <c r="K15" s="417"/>
      <c r="L15" s="422" t="s">
        <v>50</v>
      </c>
      <c r="M15" s="423"/>
      <c r="N15" s="423"/>
      <c r="O15" s="423"/>
      <c r="P15" s="423"/>
      <c r="Q15" s="423"/>
      <c r="R15" s="423"/>
      <c r="S15" s="423"/>
      <c r="T15" s="423"/>
      <c r="U15" s="424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20" t="s">
        <v>56</v>
      </c>
      <c r="L11" s="420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7"/>
      <c r="J15" s="428" t="s">
        <v>51</v>
      </c>
      <c r="K15" s="429"/>
      <c r="L15" s="429"/>
      <c r="M15" s="430"/>
      <c r="N15" s="431" t="s">
        <v>50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20" t="s">
        <v>57</v>
      </c>
      <c r="L11" s="420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6"/>
      <c r="J15" s="427"/>
      <c r="K15" s="428" t="s">
        <v>51</v>
      </c>
      <c r="L15" s="429"/>
      <c r="M15" s="429"/>
      <c r="N15" s="430"/>
      <c r="O15" s="433" t="s">
        <v>50</v>
      </c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8" t="s">
        <v>0</v>
      </c>
      <c r="B3" s="418"/>
      <c r="C3" s="418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19" t="s">
        <v>2</v>
      </c>
      <c r="F9" s="419"/>
      <c r="G9" s="41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9"/>
      <c r="S9" s="41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20" t="s">
        <v>58</v>
      </c>
      <c r="L11" s="420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5" t="s">
        <v>8</v>
      </c>
      <c r="C15" s="426"/>
      <c r="D15" s="426"/>
      <c r="E15" s="426"/>
      <c r="F15" s="426"/>
      <c r="G15" s="426"/>
      <c r="H15" s="426"/>
      <c r="I15" s="426"/>
      <c r="J15" s="427"/>
      <c r="K15" s="428" t="s">
        <v>51</v>
      </c>
      <c r="L15" s="429"/>
      <c r="M15" s="429"/>
      <c r="N15" s="430"/>
      <c r="O15" s="433" t="s">
        <v>50</v>
      </c>
      <c r="P15" s="431"/>
      <c r="Q15" s="431"/>
      <c r="R15" s="431"/>
      <c r="S15" s="431"/>
      <c r="T15" s="431"/>
      <c r="U15" s="431"/>
      <c r="V15" s="431"/>
      <c r="W15" s="43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1" t="s">
        <v>25</v>
      </c>
      <c r="C36" s="412"/>
      <c r="D36" s="412"/>
      <c r="E36" s="412"/>
      <c r="F36" s="412"/>
      <c r="G36" s="412"/>
      <c r="H36" s="413"/>
      <c r="I36" s="97"/>
      <c r="J36" s="52" t="s">
        <v>26</v>
      </c>
      <c r="K36" s="105"/>
      <c r="L36" s="412" t="s">
        <v>25</v>
      </c>
      <c r="M36" s="412"/>
      <c r="N36" s="412"/>
      <c r="O36" s="412"/>
      <c r="P36" s="41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14"/>
      <c r="K54" s="41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11" t="s">
        <v>8</v>
      </c>
      <c r="C55" s="412"/>
      <c r="D55" s="412"/>
      <c r="E55" s="412"/>
      <c r="F55" s="41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9</vt:i4>
      </vt:variant>
    </vt:vector>
  </HeadingPairs>
  <TitlesOfParts>
    <vt:vector size="4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2021-12-03T15:28:06Z</cp:lastPrinted>
  <dcterms:created xsi:type="dcterms:W3CDTF">2021-03-04T08:17:33Z</dcterms:created>
  <dcterms:modified xsi:type="dcterms:W3CDTF">2021-12-09T00:55:18Z</dcterms:modified>
</cp:coreProperties>
</file>