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vicol\Documents\Scanned Documents\Documents\lotes alabama\mod-3\pesajes\liquidador sem-36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J476" i="251" l="1"/>
  <c r="G476" i="251"/>
  <c r="F476" i="251"/>
  <c r="E476" i="251"/>
  <c r="D476" i="251"/>
  <c r="C476" i="251"/>
  <c r="B476" i="251"/>
  <c r="H474" i="251"/>
  <c r="J474" i="251" s="1"/>
  <c r="K474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K528" i="250"/>
  <c r="H528" i="250"/>
  <c r="G528" i="250"/>
  <c r="F528" i="250"/>
  <c r="E528" i="250"/>
  <c r="D528" i="250"/>
  <c r="C528" i="250"/>
  <c r="B528" i="250"/>
  <c r="I526" i="250"/>
  <c r="K526" i="250" s="1"/>
  <c r="L526" i="250" s="1"/>
  <c r="I525" i="250"/>
  <c r="H525" i="250"/>
  <c r="G525" i="250"/>
  <c r="F525" i="250"/>
  <c r="E525" i="250"/>
  <c r="D525" i="250"/>
  <c r="C525" i="250"/>
  <c r="B525" i="250"/>
  <c r="I524" i="250"/>
  <c r="H524" i="250"/>
  <c r="G524" i="250"/>
  <c r="F524" i="250"/>
  <c r="E524" i="250"/>
  <c r="D524" i="250"/>
  <c r="C524" i="250"/>
  <c r="B524" i="250"/>
  <c r="V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T473" i="249"/>
  <c r="V473" i="249" s="1"/>
  <c r="W473" i="249" s="1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B471" i="249"/>
  <c r="V526" i="248"/>
  <c r="S526" i="248"/>
  <c r="R526" i="248"/>
  <c r="Q526" i="248"/>
  <c r="P526" i="248"/>
  <c r="O526" i="248"/>
  <c r="N526" i="248"/>
  <c r="M526" i="248"/>
  <c r="L526" i="248"/>
  <c r="K526" i="248"/>
  <c r="J526" i="248"/>
  <c r="I526" i="248"/>
  <c r="H526" i="248"/>
  <c r="G526" i="248"/>
  <c r="F526" i="248"/>
  <c r="E526" i="248"/>
  <c r="D526" i="248"/>
  <c r="C526" i="248"/>
  <c r="B526" i="248"/>
  <c r="T524" i="248"/>
  <c r="V524" i="248" s="1"/>
  <c r="W524" i="248" s="1"/>
  <c r="T523" i="248"/>
  <c r="S523" i="248"/>
  <c r="R523" i="248"/>
  <c r="Q523" i="248"/>
  <c r="P523" i="248"/>
  <c r="O523" i="248"/>
  <c r="N523" i="248"/>
  <c r="M523" i="248"/>
  <c r="L523" i="248"/>
  <c r="K523" i="248"/>
  <c r="J523" i="248"/>
  <c r="I523" i="248"/>
  <c r="H523" i="248"/>
  <c r="G523" i="248"/>
  <c r="F523" i="248"/>
  <c r="E523" i="248"/>
  <c r="D523" i="248"/>
  <c r="C523" i="248"/>
  <c r="B523" i="248"/>
  <c r="T522" i="248"/>
  <c r="S522" i="248"/>
  <c r="R522" i="248"/>
  <c r="Q522" i="248"/>
  <c r="P522" i="248"/>
  <c r="O522" i="248"/>
  <c r="N522" i="248"/>
  <c r="M522" i="248"/>
  <c r="L522" i="248"/>
  <c r="K522" i="248"/>
  <c r="J522" i="248"/>
  <c r="I522" i="248"/>
  <c r="H522" i="248"/>
  <c r="G522" i="248"/>
  <c r="F522" i="248"/>
  <c r="E522" i="248"/>
  <c r="D522" i="248"/>
  <c r="C522" i="248"/>
  <c r="B522" i="248"/>
  <c r="T511" i="248" l="1"/>
  <c r="J463" i="251" l="1"/>
  <c r="G463" i="251"/>
  <c r="F463" i="251"/>
  <c r="E463" i="251"/>
  <c r="D463" i="251"/>
  <c r="C463" i="251"/>
  <c r="B463" i="251"/>
  <c r="H461" i="251"/>
  <c r="J461" i="251" s="1"/>
  <c r="K461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K515" i="250"/>
  <c r="H515" i="250"/>
  <c r="G515" i="250"/>
  <c r="F515" i="250"/>
  <c r="E515" i="250"/>
  <c r="D515" i="250"/>
  <c r="C515" i="250"/>
  <c r="B515" i="250"/>
  <c r="I513" i="250"/>
  <c r="K513" i="250" s="1"/>
  <c r="L513" i="250" s="1"/>
  <c r="I512" i="250"/>
  <c r="H512" i="250"/>
  <c r="G512" i="250"/>
  <c r="F512" i="250"/>
  <c r="E512" i="250"/>
  <c r="D512" i="250"/>
  <c r="C512" i="250"/>
  <c r="B512" i="250"/>
  <c r="I511" i="250"/>
  <c r="H511" i="250"/>
  <c r="G511" i="250"/>
  <c r="F511" i="250"/>
  <c r="E511" i="250"/>
  <c r="D511" i="250"/>
  <c r="C511" i="250"/>
  <c r="B511" i="250"/>
  <c r="R462" i="249"/>
  <c r="N462" i="249"/>
  <c r="L462" i="249"/>
  <c r="J462" i="249"/>
  <c r="F462" i="249"/>
  <c r="D462" i="249"/>
  <c r="V462" i="249"/>
  <c r="Q462" i="249"/>
  <c r="P462" i="249"/>
  <c r="O462" i="249"/>
  <c r="M462" i="249"/>
  <c r="I462" i="249"/>
  <c r="H462" i="249"/>
  <c r="G462" i="249"/>
  <c r="E462" i="249"/>
  <c r="T460" i="249"/>
  <c r="V460" i="249" s="1"/>
  <c r="W460" i="249" s="1"/>
  <c r="T459" i="249"/>
  <c r="S459" i="249"/>
  <c r="R459" i="249"/>
  <c r="Q459" i="249"/>
  <c r="P459" i="249"/>
  <c r="O459" i="249"/>
  <c r="N459" i="249"/>
  <c r="M459" i="249"/>
  <c r="L459" i="249"/>
  <c r="K459" i="249"/>
  <c r="J459" i="249"/>
  <c r="I459" i="249"/>
  <c r="H459" i="249"/>
  <c r="G459" i="249"/>
  <c r="F459" i="249"/>
  <c r="E459" i="249"/>
  <c r="D459" i="249"/>
  <c r="C459" i="249"/>
  <c r="B459" i="249"/>
  <c r="T458" i="249"/>
  <c r="S458" i="249"/>
  <c r="R458" i="249"/>
  <c r="Q458" i="249"/>
  <c r="P458" i="249"/>
  <c r="O458" i="249"/>
  <c r="N458" i="249"/>
  <c r="M458" i="249"/>
  <c r="L458" i="249"/>
  <c r="K458" i="249"/>
  <c r="J458" i="249"/>
  <c r="I458" i="249"/>
  <c r="H458" i="249"/>
  <c r="G458" i="249"/>
  <c r="F458" i="249"/>
  <c r="E458" i="249"/>
  <c r="D458" i="249"/>
  <c r="C458" i="249"/>
  <c r="B458" i="249"/>
  <c r="V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V511" i="248"/>
  <c r="W511" i="248" s="1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B510" i="248"/>
  <c r="T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B462" i="249" l="1"/>
  <c r="C462" i="249"/>
  <c r="K462" i="249"/>
  <c r="S462" i="249"/>
  <c r="J450" i="251"/>
  <c r="G450" i="251"/>
  <c r="F450" i="251"/>
  <c r="E450" i="251"/>
  <c r="D450" i="251"/>
  <c r="C450" i="251"/>
  <c r="B450" i="251"/>
  <c r="H448" i="251"/>
  <c r="J448" i="251" s="1"/>
  <c r="K448" i="251" s="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K502" i="250"/>
  <c r="H502" i="250"/>
  <c r="G502" i="250"/>
  <c r="F502" i="250"/>
  <c r="E502" i="250"/>
  <c r="D502" i="250"/>
  <c r="C502" i="250"/>
  <c r="B502" i="250"/>
  <c r="I500" i="250"/>
  <c r="K500" i="250" s="1"/>
  <c r="L500" i="250" s="1"/>
  <c r="I499" i="250"/>
  <c r="H499" i="250"/>
  <c r="G499" i="250"/>
  <c r="F499" i="250"/>
  <c r="E499" i="250"/>
  <c r="D499" i="250"/>
  <c r="C499" i="250"/>
  <c r="B499" i="250"/>
  <c r="I498" i="250"/>
  <c r="H498" i="250"/>
  <c r="G498" i="250"/>
  <c r="F498" i="250"/>
  <c r="E498" i="250"/>
  <c r="D498" i="250"/>
  <c r="C498" i="250"/>
  <c r="B498" i="250"/>
  <c r="V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T447" i="249"/>
  <c r="V447" i="249" s="1"/>
  <c r="W447" i="249" s="1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B445" i="249"/>
  <c r="V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T498" i="248"/>
  <c r="V498" i="248" s="1"/>
  <c r="W498" i="248" s="1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B497" i="248"/>
  <c r="T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J437" i="251" l="1"/>
  <c r="G437" i="251"/>
  <c r="F437" i="251"/>
  <c r="E437" i="251"/>
  <c r="D437" i="251"/>
  <c r="C437" i="251"/>
  <c r="B437" i="251"/>
  <c r="H435" i="251"/>
  <c r="J435" i="251" s="1"/>
  <c r="K435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K489" i="250"/>
  <c r="H489" i="250"/>
  <c r="G489" i="250"/>
  <c r="F489" i="250"/>
  <c r="E489" i="250"/>
  <c r="D489" i="250"/>
  <c r="C489" i="250"/>
  <c r="B489" i="250"/>
  <c r="I487" i="250"/>
  <c r="K487" i="250" s="1"/>
  <c r="L487" i="250" s="1"/>
  <c r="I486" i="250"/>
  <c r="H486" i="250"/>
  <c r="G486" i="250"/>
  <c r="F486" i="250"/>
  <c r="E486" i="250"/>
  <c r="D486" i="250"/>
  <c r="C486" i="250"/>
  <c r="B486" i="250"/>
  <c r="I485" i="250"/>
  <c r="H485" i="250"/>
  <c r="G485" i="250"/>
  <c r="F485" i="250"/>
  <c r="E485" i="250"/>
  <c r="D485" i="250"/>
  <c r="C485" i="250"/>
  <c r="B485" i="250"/>
  <c r="V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T434" i="249"/>
  <c r="V434" i="249" s="1"/>
  <c r="W434" i="249" s="1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D432" i="249"/>
  <c r="C432" i="249"/>
  <c r="B432" i="249"/>
  <c r="V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T485" i="248"/>
  <c r="V485" i="248" s="1"/>
  <c r="W485" i="248" s="1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B484" i="248"/>
  <c r="T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J424" i="251" l="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K476" i="250"/>
  <c r="H476" i="250"/>
  <c r="G476" i="250"/>
  <c r="F476" i="250"/>
  <c r="E476" i="250"/>
  <c r="D476" i="250"/>
  <c r="C476" i="250"/>
  <c r="B476" i="250"/>
  <c r="I474" i="250"/>
  <c r="I473" i="250"/>
  <c r="H473" i="250"/>
  <c r="G473" i="250"/>
  <c r="F473" i="250"/>
  <c r="E473" i="250"/>
  <c r="D473" i="250"/>
  <c r="C473" i="250"/>
  <c r="B473" i="250"/>
  <c r="I472" i="250"/>
  <c r="H472" i="250"/>
  <c r="G472" i="250"/>
  <c r="F472" i="250"/>
  <c r="E472" i="250"/>
  <c r="D472" i="250"/>
  <c r="C472" i="250"/>
  <c r="B472" i="250"/>
  <c r="V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T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B419" i="249"/>
  <c r="V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B474" i="248"/>
  <c r="T472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T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J422" i="251" l="1"/>
  <c r="K422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K463" i="250"/>
  <c r="H463" i="250"/>
  <c r="G463" i="250"/>
  <c r="F463" i="250"/>
  <c r="E463" i="250"/>
  <c r="D463" i="250"/>
  <c r="C463" i="250"/>
  <c r="B463" i="250"/>
  <c r="I461" i="250"/>
  <c r="I460" i="250"/>
  <c r="H460" i="250"/>
  <c r="G460" i="250"/>
  <c r="F460" i="250"/>
  <c r="E460" i="250"/>
  <c r="D460" i="250"/>
  <c r="C460" i="250"/>
  <c r="B460" i="250"/>
  <c r="I459" i="250"/>
  <c r="H459" i="250"/>
  <c r="G459" i="250"/>
  <c r="F459" i="250"/>
  <c r="E459" i="250"/>
  <c r="D459" i="250"/>
  <c r="C459" i="250"/>
  <c r="B459" i="250"/>
  <c r="V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T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T406" i="249"/>
  <c r="S406" i="249"/>
  <c r="R406" i="249"/>
  <c r="Q406" i="249"/>
  <c r="P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B406" i="249"/>
  <c r="V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T459" i="248"/>
  <c r="V472" i="248" s="1"/>
  <c r="W472" i="248" s="1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V421" i="249" l="1"/>
  <c r="W421" i="249" s="1"/>
  <c r="K461" i="250"/>
  <c r="L461" i="250" s="1"/>
  <c r="K474" i="250"/>
  <c r="L474" i="250" s="1"/>
  <c r="J398" i="251"/>
  <c r="G398" i="251"/>
  <c r="F398" i="251"/>
  <c r="E398" i="251"/>
  <c r="D398" i="251"/>
  <c r="C398" i="251"/>
  <c r="B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K450" i="250"/>
  <c r="H450" i="250"/>
  <c r="G450" i="250"/>
  <c r="F450" i="250"/>
  <c r="E450" i="250"/>
  <c r="D450" i="250"/>
  <c r="C450" i="250"/>
  <c r="B450" i="250"/>
  <c r="I448" i="250"/>
  <c r="I447" i="250"/>
  <c r="H447" i="250"/>
  <c r="G447" i="250"/>
  <c r="F447" i="250"/>
  <c r="E447" i="250"/>
  <c r="D447" i="250"/>
  <c r="C447" i="250"/>
  <c r="B447" i="250"/>
  <c r="I446" i="250"/>
  <c r="H446" i="250"/>
  <c r="G446" i="250"/>
  <c r="F446" i="250"/>
  <c r="E446" i="250"/>
  <c r="D446" i="250"/>
  <c r="C446" i="250"/>
  <c r="B446" i="250"/>
  <c r="V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T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V448" i="248"/>
  <c r="S448" i="248"/>
  <c r="R448" i="248"/>
  <c r="Q448" i="248"/>
  <c r="P448" i="248"/>
  <c r="O448" i="248"/>
  <c r="N448" i="248"/>
  <c r="M448" i="248"/>
  <c r="L448" i="248"/>
  <c r="K448" i="248"/>
  <c r="J448" i="248"/>
  <c r="I448" i="248"/>
  <c r="H448" i="248"/>
  <c r="G448" i="248"/>
  <c r="F448" i="248"/>
  <c r="E448" i="248"/>
  <c r="D448" i="248"/>
  <c r="C448" i="248"/>
  <c r="B448" i="248"/>
  <c r="T446" i="248"/>
  <c r="V459" i="248" s="1"/>
  <c r="W459" i="248" s="1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J396" i="251" l="1"/>
  <c r="K396" i="251" s="1"/>
  <c r="J409" i="251"/>
  <c r="K409" i="251" s="1"/>
  <c r="V408" i="249"/>
  <c r="W408" i="249" s="1"/>
  <c r="J385" i="25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K437" i="250"/>
  <c r="H437" i="250"/>
  <c r="G437" i="250"/>
  <c r="F437" i="250"/>
  <c r="E437" i="250"/>
  <c r="D437" i="250"/>
  <c r="C437" i="250"/>
  <c r="B437" i="250"/>
  <c r="I435" i="250"/>
  <c r="I434" i="250"/>
  <c r="H434" i="250"/>
  <c r="G434" i="250"/>
  <c r="F434" i="250"/>
  <c r="E434" i="250"/>
  <c r="D434" i="250"/>
  <c r="C434" i="250"/>
  <c r="B434" i="250"/>
  <c r="I433" i="250"/>
  <c r="H433" i="250"/>
  <c r="G433" i="250"/>
  <c r="F433" i="250"/>
  <c r="E433" i="250"/>
  <c r="D433" i="250"/>
  <c r="C433" i="250"/>
  <c r="B433" i="250"/>
  <c r="V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T382" i="249"/>
  <c r="V395" i="249" s="1"/>
  <c r="W395" i="249" s="1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V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T433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V446" i="248" l="1"/>
  <c r="W446" i="248" s="1"/>
  <c r="K448" i="250"/>
  <c r="L448" i="250" s="1"/>
  <c r="G372" i="251"/>
  <c r="E372" i="251"/>
  <c r="C372" i="251"/>
  <c r="B372" i="251"/>
  <c r="J372" i="251"/>
  <c r="F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K424" i="250"/>
  <c r="H424" i="250"/>
  <c r="G424" i="250"/>
  <c r="F424" i="250"/>
  <c r="E424" i="250"/>
  <c r="D424" i="250"/>
  <c r="C424" i="250"/>
  <c r="B424" i="250"/>
  <c r="I422" i="250"/>
  <c r="K435" i="250" s="1"/>
  <c r="L435" i="250" s="1"/>
  <c r="I421" i="250"/>
  <c r="H421" i="250"/>
  <c r="G421" i="250"/>
  <c r="F421" i="250"/>
  <c r="E421" i="250"/>
  <c r="D421" i="250"/>
  <c r="C421" i="250"/>
  <c r="B421" i="250"/>
  <c r="I420" i="250"/>
  <c r="H420" i="250"/>
  <c r="G420" i="250"/>
  <c r="F420" i="250"/>
  <c r="E420" i="250"/>
  <c r="D420" i="250"/>
  <c r="C420" i="250"/>
  <c r="B420" i="250"/>
  <c r="S371" i="249"/>
  <c r="R371" i="249"/>
  <c r="Q371" i="249"/>
  <c r="K371" i="249"/>
  <c r="J371" i="249"/>
  <c r="I371" i="249"/>
  <c r="C371" i="249"/>
  <c r="B371" i="249"/>
  <c r="V371" i="249"/>
  <c r="P371" i="249"/>
  <c r="O371" i="249"/>
  <c r="N371" i="249"/>
  <c r="M371" i="249"/>
  <c r="L371" i="249"/>
  <c r="H371" i="249"/>
  <c r="G371" i="249"/>
  <c r="F371" i="249"/>
  <c r="E371" i="249"/>
  <c r="D371" i="249"/>
  <c r="T369" i="249"/>
  <c r="V382" i="249" s="1"/>
  <c r="W382" i="249" s="1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V422" i="248"/>
  <c r="S422" i="248"/>
  <c r="R422" i="248"/>
  <c r="Q422" i="248"/>
  <c r="P422" i="248"/>
  <c r="O422" i="248"/>
  <c r="N422" i="248"/>
  <c r="M422" i="248"/>
  <c r="L422" i="248"/>
  <c r="K422" i="248"/>
  <c r="J422" i="248"/>
  <c r="I422" i="248"/>
  <c r="H422" i="248"/>
  <c r="G422" i="248"/>
  <c r="F422" i="248"/>
  <c r="E422" i="248"/>
  <c r="D422" i="248"/>
  <c r="C422" i="248"/>
  <c r="B422" i="248"/>
  <c r="T420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V433" i="248" l="1"/>
  <c r="W433" i="248" s="1"/>
  <c r="J359" i="251"/>
  <c r="G359" i="251"/>
  <c r="F359" i="251"/>
  <c r="E359" i="251"/>
  <c r="D359" i="251"/>
  <c r="C359" i="251"/>
  <c r="B359" i="251"/>
  <c r="H357" i="25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K411" i="250"/>
  <c r="H411" i="250"/>
  <c r="G411" i="250"/>
  <c r="F411" i="250"/>
  <c r="E411" i="250"/>
  <c r="D411" i="250"/>
  <c r="C411" i="250"/>
  <c r="B411" i="250"/>
  <c r="I409" i="250"/>
  <c r="I408" i="250"/>
  <c r="H408" i="250"/>
  <c r="G408" i="250"/>
  <c r="F408" i="250"/>
  <c r="E408" i="250"/>
  <c r="D408" i="250"/>
  <c r="C408" i="250"/>
  <c r="B408" i="250"/>
  <c r="I407" i="250"/>
  <c r="H407" i="250"/>
  <c r="G407" i="250"/>
  <c r="F407" i="250"/>
  <c r="E407" i="250"/>
  <c r="D407" i="250"/>
  <c r="C407" i="250"/>
  <c r="B407" i="250"/>
  <c r="V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T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V409" i="248"/>
  <c r="S409" i="248"/>
  <c r="R409" i="248"/>
  <c r="Q409" i="248"/>
  <c r="P409" i="248"/>
  <c r="O409" i="248"/>
  <c r="N409" i="248"/>
  <c r="M409" i="248"/>
  <c r="L409" i="248"/>
  <c r="K409" i="248"/>
  <c r="J409" i="248"/>
  <c r="I409" i="248"/>
  <c r="H409" i="248"/>
  <c r="G409" i="248"/>
  <c r="F409" i="248"/>
  <c r="E409" i="248"/>
  <c r="D409" i="248"/>
  <c r="C409" i="248"/>
  <c r="B409" i="248"/>
  <c r="T407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J370" i="251" l="1"/>
  <c r="K370" i="251" s="1"/>
  <c r="V369" i="249"/>
  <c r="W369" i="249" s="1"/>
  <c r="V420" i="248"/>
  <c r="W420" i="248" s="1"/>
  <c r="K422" i="250"/>
  <c r="L422" i="250" s="1"/>
  <c r="J346" i="25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K397" i="250"/>
  <c r="H397" i="250"/>
  <c r="G397" i="250"/>
  <c r="F397" i="250"/>
  <c r="E397" i="250"/>
  <c r="D397" i="250"/>
  <c r="C397" i="250"/>
  <c r="B397" i="250"/>
  <c r="I395" i="250"/>
  <c r="K409" i="250" s="1"/>
  <c r="L409" i="250" s="1"/>
  <c r="I394" i="250"/>
  <c r="H394" i="250"/>
  <c r="G394" i="250"/>
  <c r="F394" i="250"/>
  <c r="E394" i="250"/>
  <c r="D394" i="250"/>
  <c r="C394" i="250"/>
  <c r="B394" i="250"/>
  <c r="I393" i="250"/>
  <c r="H393" i="250"/>
  <c r="G393" i="250"/>
  <c r="F393" i="250"/>
  <c r="E393" i="250"/>
  <c r="D393" i="250"/>
  <c r="C393" i="250"/>
  <c r="B393" i="250"/>
  <c r="V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T343" i="249"/>
  <c r="V356" i="249" s="1"/>
  <c r="W356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V396" i="248"/>
  <c r="S396" i="248"/>
  <c r="R396" i="248"/>
  <c r="Q396" i="248"/>
  <c r="P396" i="248"/>
  <c r="O396" i="248"/>
  <c r="N396" i="248"/>
  <c r="M396" i="248"/>
  <c r="L396" i="248"/>
  <c r="K396" i="248"/>
  <c r="J396" i="248"/>
  <c r="I396" i="248"/>
  <c r="H396" i="248"/>
  <c r="G396" i="248"/>
  <c r="F396" i="248"/>
  <c r="E396" i="248"/>
  <c r="D396" i="248"/>
  <c r="C396" i="248"/>
  <c r="B396" i="248"/>
  <c r="T394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T392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V407" i="248" l="1"/>
  <c r="W407" i="248" s="1"/>
  <c r="J333" i="251"/>
  <c r="G333" i="251"/>
  <c r="F333" i="251"/>
  <c r="E333" i="251"/>
  <c r="D333" i="251"/>
  <c r="C333" i="251"/>
  <c r="B333" i="251"/>
  <c r="H331" i="251"/>
  <c r="H330" i="251"/>
  <c r="G330" i="251"/>
  <c r="F330" i="251"/>
  <c r="E330" i="251"/>
  <c r="D330" i="251"/>
  <c r="C330" i="251"/>
  <c r="B330" i="251"/>
  <c r="H329" i="251"/>
  <c r="G329" i="251"/>
  <c r="F329" i="251"/>
  <c r="E329" i="251"/>
  <c r="D329" i="251"/>
  <c r="C329" i="251"/>
  <c r="B329" i="251"/>
  <c r="K383" i="250"/>
  <c r="H383" i="250"/>
  <c r="G383" i="250"/>
  <c r="F383" i="250"/>
  <c r="E383" i="250"/>
  <c r="D383" i="250"/>
  <c r="C383" i="250"/>
  <c r="B383" i="250"/>
  <c r="I381" i="250"/>
  <c r="K395" i="250" s="1"/>
  <c r="L395" i="250" s="1"/>
  <c r="I380" i="250"/>
  <c r="H380" i="250"/>
  <c r="G380" i="250"/>
  <c r="F380" i="250"/>
  <c r="E380" i="250"/>
  <c r="D380" i="250"/>
  <c r="C380" i="250"/>
  <c r="B380" i="250"/>
  <c r="I379" i="250"/>
  <c r="H379" i="250"/>
  <c r="G379" i="250"/>
  <c r="F379" i="250"/>
  <c r="E379" i="250"/>
  <c r="D379" i="250"/>
  <c r="C379" i="250"/>
  <c r="B379" i="250"/>
  <c r="V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T330" i="249"/>
  <c r="V343" i="249" s="1"/>
  <c r="W343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V383" i="248"/>
  <c r="S383" i="248"/>
  <c r="R383" i="248"/>
  <c r="Q383" i="248"/>
  <c r="P383" i="248"/>
  <c r="O383" i="248"/>
  <c r="N383" i="248"/>
  <c r="M383" i="248"/>
  <c r="L383" i="248"/>
  <c r="K383" i="248"/>
  <c r="J383" i="248"/>
  <c r="I383" i="248"/>
  <c r="H383" i="248"/>
  <c r="G383" i="248"/>
  <c r="F383" i="248"/>
  <c r="E383" i="248"/>
  <c r="D383" i="248"/>
  <c r="C383" i="248"/>
  <c r="B383" i="248"/>
  <c r="T381" i="248"/>
  <c r="T380" i="248"/>
  <c r="S380" i="248"/>
  <c r="R380" i="248"/>
  <c r="Q380" i="248"/>
  <c r="P380" i="248"/>
  <c r="O380" i="248"/>
  <c r="N380" i="248"/>
  <c r="M380" i="248"/>
  <c r="L380" i="248"/>
  <c r="K380" i="248"/>
  <c r="J380" i="248"/>
  <c r="I380" i="248"/>
  <c r="H380" i="248"/>
  <c r="G380" i="248"/>
  <c r="F380" i="248"/>
  <c r="E380" i="248"/>
  <c r="D380" i="248"/>
  <c r="C380" i="248"/>
  <c r="B380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V394" i="248" l="1"/>
  <c r="W394" i="248" s="1"/>
  <c r="J344" i="251"/>
  <c r="K344" i="251" s="1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T367" i="248" l="1"/>
  <c r="S367" i="248"/>
  <c r="R367" i="248"/>
  <c r="Q367" i="248"/>
  <c r="P367" i="248"/>
  <c r="O367" i="248"/>
  <c r="N367" i="248"/>
  <c r="M367" i="248"/>
  <c r="L367" i="248"/>
  <c r="K367" i="248"/>
  <c r="J367" i="248"/>
  <c r="I367" i="248"/>
  <c r="H367" i="248"/>
  <c r="G367" i="248"/>
  <c r="F367" i="248"/>
  <c r="E367" i="248"/>
  <c r="D367" i="248"/>
  <c r="C367" i="248"/>
  <c r="B367" i="248"/>
  <c r="V319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I365" i="250"/>
  <c r="H365" i="250"/>
  <c r="G365" i="250"/>
  <c r="F365" i="250"/>
  <c r="E365" i="250"/>
  <c r="D365" i="250"/>
  <c r="C365" i="250"/>
  <c r="B365" i="250"/>
  <c r="H317" i="251"/>
  <c r="G317" i="251"/>
  <c r="F317" i="251"/>
  <c r="E317" i="251"/>
  <c r="D317" i="251"/>
  <c r="C317" i="251"/>
  <c r="B317" i="251"/>
  <c r="G320" i="251"/>
  <c r="F320" i="251"/>
  <c r="E320" i="251"/>
  <c r="D320" i="251"/>
  <c r="C320" i="251"/>
  <c r="B320" i="251"/>
  <c r="H318" i="251"/>
  <c r="H316" i="251"/>
  <c r="G316" i="251"/>
  <c r="F316" i="251"/>
  <c r="E316" i="251"/>
  <c r="D316" i="251"/>
  <c r="C316" i="251"/>
  <c r="B316" i="251"/>
  <c r="H368" i="250"/>
  <c r="G368" i="250"/>
  <c r="F368" i="250"/>
  <c r="E368" i="250"/>
  <c r="D368" i="250"/>
  <c r="C368" i="250"/>
  <c r="B368" i="250"/>
  <c r="K368" i="250"/>
  <c r="I366" i="250"/>
  <c r="I364" i="250"/>
  <c r="H364" i="250"/>
  <c r="G364" i="250"/>
  <c r="F364" i="250"/>
  <c r="E364" i="250"/>
  <c r="D364" i="250"/>
  <c r="C364" i="250"/>
  <c r="B364" i="250"/>
  <c r="T317" i="249"/>
  <c r="V330" i="249" s="1"/>
  <c r="W330" i="249" s="1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V370" i="248"/>
  <c r="S370" i="248"/>
  <c r="R370" i="248"/>
  <c r="Q370" i="248"/>
  <c r="P370" i="248"/>
  <c r="O370" i="248"/>
  <c r="N370" i="248"/>
  <c r="M370" i="248"/>
  <c r="L370" i="248"/>
  <c r="K370" i="248"/>
  <c r="J370" i="248"/>
  <c r="I370" i="248"/>
  <c r="H370" i="248"/>
  <c r="G370" i="248"/>
  <c r="F370" i="248"/>
  <c r="E370" i="248"/>
  <c r="D370" i="248"/>
  <c r="C370" i="248"/>
  <c r="B370" i="248"/>
  <c r="T368" i="248"/>
  <c r="T366" i="248"/>
  <c r="S366" i="248"/>
  <c r="R366" i="248"/>
  <c r="Q366" i="248"/>
  <c r="P366" i="248"/>
  <c r="O366" i="248"/>
  <c r="N366" i="248"/>
  <c r="M366" i="248"/>
  <c r="L366" i="248"/>
  <c r="K366" i="248"/>
  <c r="J366" i="248"/>
  <c r="I366" i="248"/>
  <c r="H366" i="248"/>
  <c r="G366" i="248"/>
  <c r="F366" i="248"/>
  <c r="E366" i="248"/>
  <c r="D366" i="248"/>
  <c r="C366" i="248"/>
  <c r="B366" i="248"/>
  <c r="V381" i="248" l="1"/>
  <c r="W381" i="248" s="1"/>
  <c r="J331" i="251"/>
  <c r="K331" i="251" s="1"/>
  <c r="K381" i="250"/>
  <c r="L381" i="250" s="1"/>
  <c r="C354" i="250"/>
  <c r="D354" i="250"/>
  <c r="E354" i="250"/>
  <c r="F354" i="250"/>
  <c r="G354" i="250"/>
  <c r="B354" i="250"/>
  <c r="G307" i="251" l="1"/>
  <c r="F307" i="251"/>
  <c r="E307" i="251"/>
  <c r="D307" i="251"/>
  <c r="C307" i="251"/>
  <c r="B307" i="251"/>
  <c r="E303" i="251" l="1"/>
  <c r="E304" i="251"/>
  <c r="M357" i="248" l="1"/>
  <c r="E357" i="248"/>
  <c r="H354" i="250"/>
  <c r="I351" i="250"/>
  <c r="H351" i="250"/>
  <c r="G351" i="250"/>
  <c r="F351" i="250"/>
  <c r="E351" i="250"/>
  <c r="D351" i="250"/>
  <c r="C351" i="250"/>
  <c r="B351" i="250"/>
  <c r="S357" i="248"/>
  <c r="R357" i="248"/>
  <c r="Q357" i="248"/>
  <c r="P357" i="248"/>
  <c r="O357" i="248"/>
  <c r="N357" i="248"/>
  <c r="L357" i="248"/>
  <c r="K357" i="248"/>
  <c r="J357" i="248"/>
  <c r="I357" i="248"/>
  <c r="H357" i="248"/>
  <c r="G357" i="248"/>
  <c r="F357" i="248"/>
  <c r="D357" i="248"/>
  <c r="C357" i="248"/>
  <c r="B357" i="248"/>
  <c r="I353" i="248" l="1"/>
  <c r="J353" i="248"/>
  <c r="I354" i="248"/>
  <c r="J354" i="248"/>
  <c r="S306" i="249" l="1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F306" i="249"/>
  <c r="E306" i="249"/>
  <c r="D306" i="249"/>
  <c r="C306" i="249"/>
  <c r="B306" i="249"/>
  <c r="T303" i="249" l="1"/>
  <c r="S303" i="249"/>
  <c r="R303" i="249"/>
  <c r="Q303" i="249"/>
  <c r="P303" i="249"/>
  <c r="O303" i="249"/>
  <c r="N303" i="249"/>
  <c r="M303" i="249"/>
  <c r="L303" i="249"/>
  <c r="K303" i="249"/>
  <c r="J303" i="249"/>
  <c r="I303" i="249"/>
  <c r="H303" i="249"/>
  <c r="G303" i="249"/>
  <c r="F303" i="249"/>
  <c r="E303" i="249"/>
  <c r="D303" i="249"/>
  <c r="C303" i="249"/>
  <c r="B303" i="249"/>
  <c r="N302" i="249"/>
  <c r="O302" i="249"/>
  <c r="C302" i="249"/>
  <c r="D302" i="249"/>
  <c r="E302" i="249"/>
  <c r="F302" i="249"/>
  <c r="G302" i="249"/>
  <c r="H302" i="249"/>
  <c r="I302" i="249"/>
  <c r="J302" i="249"/>
  <c r="K302" i="249"/>
  <c r="L302" i="249"/>
  <c r="M302" i="249"/>
  <c r="J307" i="251"/>
  <c r="H305" i="251"/>
  <c r="J318" i="251" s="1"/>
  <c r="K318" i="251" s="1"/>
  <c r="H304" i="251"/>
  <c r="G304" i="251"/>
  <c r="F304" i="251"/>
  <c r="D304" i="251"/>
  <c r="C304" i="251"/>
  <c r="B304" i="251"/>
  <c r="H303" i="251"/>
  <c r="G303" i="251"/>
  <c r="F303" i="251"/>
  <c r="D303" i="251"/>
  <c r="C303" i="251"/>
  <c r="B303" i="251"/>
  <c r="K354" i="250"/>
  <c r="I352" i="250"/>
  <c r="I350" i="250"/>
  <c r="H350" i="250"/>
  <c r="G350" i="250"/>
  <c r="F350" i="250"/>
  <c r="E350" i="250"/>
  <c r="D350" i="250"/>
  <c r="C350" i="250"/>
  <c r="B350" i="250"/>
  <c r="V306" i="249"/>
  <c r="T304" i="249"/>
  <c r="V317" i="249" s="1"/>
  <c r="W317" i="249" s="1"/>
  <c r="T302" i="249"/>
  <c r="S302" i="249"/>
  <c r="R302" i="249"/>
  <c r="Q302" i="249"/>
  <c r="P302" i="249"/>
  <c r="B302" i="249"/>
  <c r="V357" i="248"/>
  <c r="T354" i="248"/>
  <c r="S354" i="248"/>
  <c r="R354" i="248"/>
  <c r="Q354" i="248"/>
  <c r="P354" i="248"/>
  <c r="O354" i="248"/>
  <c r="N354" i="248"/>
  <c r="M354" i="248"/>
  <c r="L354" i="248"/>
  <c r="K354" i="248"/>
  <c r="H354" i="248"/>
  <c r="G354" i="248"/>
  <c r="F354" i="248"/>
  <c r="E354" i="248"/>
  <c r="D354" i="248"/>
  <c r="C354" i="248"/>
  <c r="B354" i="248"/>
  <c r="T353" i="248"/>
  <c r="S353" i="248"/>
  <c r="R353" i="248"/>
  <c r="Q353" i="248"/>
  <c r="P353" i="248"/>
  <c r="O353" i="248"/>
  <c r="N353" i="248"/>
  <c r="M353" i="248"/>
  <c r="L353" i="248"/>
  <c r="K353" i="248"/>
  <c r="H353" i="248"/>
  <c r="G353" i="248"/>
  <c r="F353" i="248"/>
  <c r="E353" i="248"/>
  <c r="D353" i="248"/>
  <c r="C353" i="248"/>
  <c r="B353" i="248"/>
  <c r="K366" i="250" l="1"/>
  <c r="L366" i="250" s="1"/>
  <c r="T355" i="248"/>
  <c r="V368" i="248" s="1"/>
  <c r="W368" i="248" s="1"/>
  <c r="H339" i="250"/>
  <c r="F339" i="250"/>
  <c r="R344" i="248" l="1"/>
  <c r="AB343" i="248"/>
  <c r="H343" i="248"/>
  <c r="P341" i="248"/>
  <c r="F341" i="248"/>
  <c r="Z340" i="248"/>
  <c r="P339" i="248"/>
  <c r="F339" i="248"/>
  <c r="Z338" i="248"/>
  <c r="F336" i="248"/>
  <c r="Z335" i="248"/>
  <c r="P335" i="248"/>
  <c r="Z333" i="248"/>
  <c r="P333" i="248"/>
  <c r="F333" i="248"/>
  <c r="Z331" i="248"/>
  <c r="P331" i="248"/>
  <c r="F331" i="248"/>
  <c r="P344" i="248" l="1"/>
  <c r="Z343" i="248"/>
  <c r="F343" i="248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22" i="250"/>
  <c r="H322" i="250"/>
  <c r="G322" i="250"/>
  <c r="F322" i="250"/>
  <c r="E322" i="250"/>
  <c r="D322" i="250"/>
  <c r="C322" i="250"/>
  <c r="B322" i="250"/>
  <c r="I320" i="250"/>
  <c r="K352" i="250" s="1"/>
  <c r="L352" i="250" s="1"/>
  <c r="I319" i="250"/>
  <c r="H319" i="250"/>
  <c r="G319" i="250"/>
  <c r="F319" i="250"/>
  <c r="E319" i="250"/>
  <c r="D319" i="250"/>
  <c r="C319" i="250"/>
  <c r="B319" i="250"/>
  <c r="I318" i="250"/>
  <c r="H318" i="250"/>
  <c r="G318" i="250"/>
  <c r="F318" i="250"/>
  <c r="E318" i="250"/>
  <c r="D318" i="250"/>
  <c r="C318" i="250"/>
  <c r="B318" i="250"/>
  <c r="I292" i="249"/>
  <c r="F292" i="249"/>
  <c r="E292" i="249"/>
  <c r="D292" i="249"/>
  <c r="C292" i="249"/>
  <c r="B292" i="249"/>
  <c r="G290" i="249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X325" i="248"/>
  <c r="U325" i="248"/>
  <c r="T325" i="248"/>
  <c r="S325" i="248"/>
  <c r="R325" i="248"/>
  <c r="Q325" i="248"/>
  <c r="P325" i="248"/>
  <c r="O325" i="248"/>
  <c r="N325" i="248"/>
  <c r="M325" i="248"/>
  <c r="L325" i="248"/>
  <c r="K325" i="248"/>
  <c r="J325" i="248"/>
  <c r="I325" i="248"/>
  <c r="H325" i="248"/>
  <c r="G325" i="248"/>
  <c r="F325" i="248"/>
  <c r="E325" i="248"/>
  <c r="D325" i="248"/>
  <c r="C325" i="248"/>
  <c r="B325" i="248"/>
  <c r="V323" i="248"/>
  <c r="V355" i="248" s="1"/>
  <c r="W355" i="248" s="1"/>
  <c r="V322" i="248"/>
  <c r="U322" i="248"/>
  <c r="T322" i="248"/>
  <c r="S322" i="248"/>
  <c r="R322" i="248"/>
  <c r="Q322" i="248"/>
  <c r="P322" i="248"/>
  <c r="O322" i="248"/>
  <c r="N322" i="248"/>
  <c r="M322" i="248"/>
  <c r="L322" i="248"/>
  <c r="K322" i="248"/>
  <c r="J322" i="248"/>
  <c r="I322" i="248"/>
  <c r="H322" i="248"/>
  <c r="G322" i="248"/>
  <c r="F322" i="248"/>
  <c r="E322" i="248"/>
  <c r="D322" i="248"/>
  <c r="C322" i="248"/>
  <c r="B322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J305" i="251" l="1"/>
  <c r="K305" i="251" s="1"/>
  <c r="V304" i="249"/>
  <c r="W304" i="249" s="1"/>
  <c r="I304" i="250"/>
  <c r="F305" i="250"/>
  <c r="G305" i="250"/>
  <c r="F308" i="250"/>
  <c r="G308" i="250"/>
  <c r="F304" i="250"/>
  <c r="I279" i="251" l="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8" i="250"/>
  <c r="H308" i="250"/>
  <c r="E308" i="250"/>
  <c r="D308" i="250"/>
  <c r="C308" i="250"/>
  <c r="B308" i="250"/>
  <c r="I306" i="250"/>
  <c r="K320" i="250" s="1"/>
  <c r="L320" i="250" s="1"/>
  <c r="I305" i="250"/>
  <c r="H305" i="250"/>
  <c r="E305" i="250"/>
  <c r="D305" i="250"/>
  <c r="C305" i="250"/>
  <c r="B305" i="250"/>
  <c r="H304" i="250"/>
  <c r="G304" i="250"/>
  <c r="E304" i="250"/>
  <c r="D304" i="250"/>
  <c r="C304" i="250"/>
  <c r="B304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X311" i="248"/>
  <c r="U311" i="248"/>
  <c r="T311" i="248"/>
  <c r="S311" i="248"/>
  <c r="R311" i="248"/>
  <c r="Q311" i="248"/>
  <c r="P311" i="248"/>
  <c r="O311" i="248"/>
  <c r="N311" i="248"/>
  <c r="M311" i="248"/>
  <c r="L311" i="248"/>
  <c r="K311" i="248"/>
  <c r="J311" i="248"/>
  <c r="I311" i="248"/>
  <c r="H311" i="248"/>
  <c r="G311" i="248"/>
  <c r="F311" i="248"/>
  <c r="E311" i="248"/>
  <c r="D311" i="248"/>
  <c r="C311" i="248"/>
  <c r="B311" i="248"/>
  <c r="V309" i="248"/>
  <c r="X323" i="248" s="1"/>
  <c r="Y323" i="248" s="1"/>
  <c r="V308" i="248"/>
  <c r="U308" i="248"/>
  <c r="T308" i="248"/>
  <c r="S308" i="248"/>
  <c r="R308" i="248"/>
  <c r="Q308" i="248"/>
  <c r="P308" i="248"/>
  <c r="O308" i="248"/>
  <c r="N308" i="248"/>
  <c r="M308" i="248"/>
  <c r="L308" i="248"/>
  <c r="K308" i="248"/>
  <c r="J308" i="248"/>
  <c r="I308" i="248"/>
  <c r="H308" i="248"/>
  <c r="G308" i="248"/>
  <c r="F308" i="248"/>
  <c r="E308" i="248"/>
  <c r="D308" i="248"/>
  <c r="C308" i="248"/>
  <c r="B308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I266" i="251" l="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3" i="250"/>
  <c r="G293" i="250"/>
  <c r="F293" i="250"/>
  <c r="E293" i="250"/>
  <c r="D293" i="250"/>
  <c r="C293" i="250"/>
  <c r="B293" i="250"/>
  <c r="H291" i="250"/>
  <c r="H290" i="250"/>
  <c r="G290" i="250"/>
  <c r="F290" i="250"/>
  <c r="E290" i="250"/>
  <c r="D290" i="250"/>
  <c r="C290" i="250"/>
  <c r="B290" i="250"/>
  <c r="H289" i="250"/>
  <c r="G289" i="250"/>
  <c r="F289" i="250"/>
  <c r="E289" i="250"/>
  <c r="D289" i="250"/>
  <c r="C289" i="250"/>
  <c r="B289" i="250"/>
  <c r="I266" i="249"/>
  <c r="F266" i="249"/>
  <c r="E266" i="249"/>
  <c r="D266" i="249"/>
  <c r="C266" i="249"/>
  <c r="B266" i="249"/>
  <c r="G264" i="249"/>
  <c r="I277" i="249" s="1"/>
  <c r="J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X297" i="248"/>
  <c r="U297" i="248"/>
  <c r="T297" i="248"/>
  <c r="S297" i="248"/>
  <c r="R297" i="248"/>
  <c r="Q297" i="248"/>
  <c r="P297" i="248"/>
  <c r="O297" i="248"/>
  <c r="N297" i="248"/>
  <c r="M297" i="248"/>
  <c r="L297" i="248"/>
  <c r="K297" i="248"/>
  <c r="J297" i="248"/>
  <c r="I297" i="248"/>
  <c r="H297" i="248"/>
  <c r="G297" i="248"/>
  <c r="F297" i="248"/>
  <c r="E297" i="248"/>
  <c r="D297" i="248"/>
  <c r="C297" i="248"/>
  <c r="B297" i="248"/>
  <c r="V295" i="248"/>
  <c r="X309" i="248" s="1"/>
  <c r="Y309" i="248" s="1"/>
  <c r="V294" i="248"/>
  <c r="U294" i="248"/>
  <c r="T294" i="248"/>
  <c r="S294" i="248"/>
  <c r="R294" i="248"/>
  <c r="Q294" i="248"/>
  <c r="P294" i="248"/>
  <c r="O294" i="248"/>
  <c r="N294" i="248"/>
  <c r="M294" i="248"/>
  <c r="L294" i="248"/>
  <c r="K294" i="248"/>
  <c r="J294" i="248"/>
  <c r="I294" i="248"/>
  <c r="H294" i="248"/>
  <c r="G294" i="248"/>
  <c r="F294" i="248"/>
  <c r="E294" i="248"/>
  <c r="D294" i="248"/>
  <c r="C294" i="248"/>
  <c r="B294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I277" i="251" l="1"/>
  <c r="J277" i="251" s="1"/>
  <c r="K306" i="250"/>
  <c r="L306" i="250" s="1"/>
  <c r="B279" i="250"/>
  <c r="I253" i="251" l="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I264" i="251" l="1"/>
  <c r="J264" i="251" s="1"/>
  <c r="J279" i="250"/>
  <c r="G279" i="250"/>
  <c r="F279" i="250"/>
  <c r="E279" i="250"/>
  <c r="D279" i="250"/>
  <c r="C279" i="250"/>
  <c r="H277" i="250"/>
  <c r="J291" i="250" s="1"/>
  <c r="K291" i="250" s="1"/>
  <c r="H276" i="250"/>
  <c r="G276" i="250"/>
  <c r="F276" i="250"/>
  <c r="E276" i="250"/>
  <c r="D276" i="250"/>
  <c r="C276" i="250"/>
  <c r="B276" i="250"/>
  <c r="H275" i="250"/>
  <c r="G275" i="250"/>
  <c r="F275" i="250"/>
  <c r="E275" i="250"/>
  <c r="D275" i="250"/>
  <c r="C275" i="250"/>
  <c r="B275" i="250"/>
  <c r="I253" i="249"/>
  <c r="F253" i="249"/>
  <c r="E253" i="249"/>
  <c r="D253" i="249"/>
  <c r="C253" i="249"/>
  <c r="B253" i="249"/>
  <c r="G251" i="249"/>
  <c r="I264" i="249" s="1"/>
  <c r="J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X283" i="248"/>
  <c r="U283" i="248"/>
  <c r="T283" i="248"/>
  <c r="S283" i="248"/>
  <c r="R283" i="248"/>
  <c r="Q283" i="248"/>
  <c r="P283" i="248"/>
  <c r="O283" i="248"/>
  <c r="N283" i="248"/>
  <c r="M283" i="248"/>
  <c r="L283" i="248"/>
  <c r="K283" i="248"/>
  <c r="J283" i="248"/>
  <c r="I283" i="248"/>
  <c r="H283" i="248"/>
  <c r="G283" i="248"/>
  <c r="F283" i="248"/>
  <c r="E283" i="248"/>
  <c r="D283" i="248"/>
  <c r="C283" i="248"/>
  <c r="B283" i="248"/>
  <c r="V281" i="248"/>
  <c r="X295" i="248" s="1"/>
  <c r="Y295" i="248" s="1"/>
  <c r="V280" i="248"/>
  <c r="U280" i="248"/>
  <c r="T280" i="248"/>
  <c r="S280" i="248"/>
  <c r="R280" i="248"/>
  <c r="Q280" i="248"/>
  <c r="P280" i="248"/>
  <c r="O280" i="248"/>
  <c r="N280" i="248"/>
  <c r="M280" i="248"/>
  <c r="L280" i="248"/>
  <c r="K280" i="248"/>
  <c r="J280" i="248"/>
  <c r="I280" i="248"/>
  <c r="H280" i="248"/>
  <c r="G280" i="248"/>
  <c r="F280" i="248"/>
  <c r="E280" i="248"/>
  <c r="D280" i="248"/>
  <c r="C280" i="248"/>
  <c r="B280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I240" i="251" l="1"/>
  <c r="F240" i="251"/>
  <c r="E240" i="251"/>
  <c r="D240" i="251"/>
  <c r="C240" i="251"/>
  <c r="B240" i="251"/>
  <c r="G238" i="251"/>
  <c r="I251" i="251" s="1"/>
  <c r="J251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5" i="250"/>
  <c r="G265" i="250"/>
  <c r="F265" i="250"/>
  <c r="E265" i="250"/>
  <c r="D265" i="250"/>
  <c r="C265" i="250"/>
  <c r="B265" i="250"/>
  <c r="H263" i="250"/>
  <c r="H262" i="250"/>
  <c r="G262" i="250"/>
  <c r="F262" i="250"/>
  <c r="E262" i="250"/>
  <c r="D262" i="250"/>
  <c r="C262" i="250"/>
  <c r="B262" i="250"/>
  <c r="H261" i="250"/>
  <c r="G261" i="250"/>
  <c r="F261" i="250"/>
  <c r="E261" i="250"/>
  <c r="D261" i="250"/>
  <c r="C261" i="250"/>
  <c r="B261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X269" i="248"/>
  <c r="U269" i="248"/>
  <c r="T269" i="248"/>
  <c r="S269" i="248"/>
  <c r="R269" i="248"/>
  <c r="Q269" i="248"/>
  <c r="P269" i="248"/>
  <c r="O269" i="248"/>
  <c r="N269" i="248"/>
  <c r="M269" i="248"/>
  <c r="L269" i="248"/>
  <c r="K269" i="248"/>
  <c r="J269" i="248"/>
  <c r="I269" i="248"/>
  <c r="H269" i="248"/>
  <c r="G269" i="248"/>
  <c r="F269" i="248"/>
  <c r="E269" i="248"/>
  <c r="D269" i="248"/>
  <c r="C269" i="248"/>
  <c r="B269" i="248"/>
  <c r="V267" i="248"/>
  <c r="X281" i="248" s="1"/>
  <c r="Y281" i="248" s="1"/>
  <c r="V266" i="248"/>
  <c r="U266" i="248"/>
  <c r="T266" i="248"/>
  <c r="S266" i="248"/>
  <c r="R266" i="248"/>
  <c r="Q266" i="248"/>
  <c r="P266" i="248"/>
  <c r="O266" i="248"/>
  <c r="N266" i="248"/>
  <c r="M266" i="248"/>
  <c r="L266" i="248"/>
  <c r="K266" i="248"/>
  <c r="J266" i="248"/>
  <c r="I266" i="248"/>
  <c r="H266" i="248"/>
  <c r="G266" i="248"/>
  <c r="F266" i="248"/>
  <c r="E266" i="248"/>
  <c r="D266" i="248"/>
  <c r="C266" i="248"/>
  <c r="B266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J277" i="250" l="1"/>
  <c r="K277" i="250" s="1"/>
  <c r="I251" i="249"/>
  <c r="J251" i="249" s="1"/>
  <c r="I227" i="251"/>
  <c r="F227" i="251"/>
  <c r="E227" i="251"/>
  <c r="D227" i="251"/>
  <c r="C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G251" i="250"/>
  <c r="F251" i="250"/>
  <c r="E251" i="250"/>
  <c r="D251" i="250"/>
  <c r="C251" i="250"/>
  <c r="B251" i="250"/>
  <c r="J251" i="250"/>
  <c r="H248" i="250"/>
  <c r="G248" i="250"/>
  <c r="F248" i="250"/>
  <c r="E248" i="250"/>
  <c r="D248" i="250"/>
  <c r="C248" i="250"/>
  <c r="B248" i="250"/>
  <c r="H249" i="250"/>
  <c r="J263" i="250" s="1"/>
  <c r="K263" i="250" s="1"/>
  <c r="H247" i="250"/>
  <c r="G247" i="250"/>
  <c r="F247" i="250"/>
  <c r="E247" i="250"/>
  <c r="D247" i="250"/>
  <c r="C247" i="250"/>
  <c r="B247" i="250"/>
  <c r="I227" i="249"/>
  <c r="F227" i="249"/>
  <c r="E227" i="249"/>
  <c r="D227" i="249"/>
  <c r="C227" i="249"/>
  <c r="B227" i="249"/>
  <c r="G225" i="249"/>
  <c r="I238" i="249" s="1"/>
  <c r="J238" i="249" s="1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U255" i="248"/>
  <c r="T255" i="248"/>
  <c r="S255" i="248"/>
  <c r="R255" i="248"/>
  <c r="Q255" i="248"/>
  <c r="P255" i="248"/>
  <c r="O255" i="248"/>
  <c r="N255" i="248"/>
  <c r="M255" i="248"/>
  <c r="L255" i="248"/>
  <c r="K255" i="248"/>
  <c r="J255" i="248"/>
  <c r="I255" i="248"/>
  <c r="H255" i="248"/>
  <c r="G255" i="248"/>
  <c r="F255" i="248"/>
  <c r="E255" i="248"/>
  <c r="D255" i="248"/>
  <c r="C255" i="248"/>
  <c r="B255" i="248"/>
  <c r="X255" i="248"/>
  <c r="V252" i="248"/>
  <c r="U252" i="248"/>
  <c r="T252" i="248"/>
  <c r="S252" i="248"/>
  <c r="R252" i="248"/>
  <c r="Q252" i="248"/>
  <c r="P252" i="248"/>
  <c r="O252" i="248"/>
  <c r="N252" i="248"/>
  <c r="M252" i="248"/>
  <c r="L252" i="248"/>
  <c r="K252" i="248"/>
  <c r="J252" i="248"/>
  <c r="I252" i="248"/>
  <c r="H252" i="248"/>
  <c r="G252" i="248"/>
  <c r="F252" i="248"/>
  <c r="E252" i="248"/>
  <c r="D252" i="248"/>
  <c r="C252" i="248"/>
  <c r="B252" i="248"/>
  <c r="V253" i="248"/>
  <c r="X267" i="248" s="1"/>
  <c r="Y267" i="248" s="1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I238" i="251" l="1"/>
  <c r="J238" i="251" s="1"/>
  <c r="G237" i="250"/>
  <c r="F237" i="250"/>
  <c r="E237" i="250"/>
  <c r="D237" i="250"/>
  <c r="C237" i="250"/>
  <c r="B237" i="250"/>
  <c r="I214" i="251" l="1"/>
  <c r="F214" i="251"/>
  <c r="E214" i="251"/>
  <c r="D214" i="251"/>
  <c r="C214" i="251"/>
  <c r="B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7" i="250"/>
  <c r="H235" i="250"/>
  <c r="J249" i="250" s="1"/>
  <c r="K249" i="250" s="1"/>
  <c r="H234" i="250"/>
  <c r="G234" i="250"/>
  <c r="F234" i="250"/>
  <c r="E234" i="250"/>
  <c r="D234" i="250"/>
  <c r="C234" i="250"/>
  <c r="B234" i="250"/>
  <c r="H233" i="250"/>
  <c r="G233" i="250"/>
  <c r="F233" i="250"/>
  <c r="E233" i="250"/>
  <c r="D233" i="250"/>
  <c r="C233" i="250"/>
  <c r="B233" i="250"/>
  <c r="I214" i="249"/>
  <c r="F214" i="249"/>
  <c r="E214" i="249"/>
  <c r="D214" i="249"/>
  <c r="C214" i="249"/>
  <c r="B214" i="249"/>
  <c r="G212" i="249"/>
  <c r="I225" i="249" s="1"/>
  <c r="J225" i="249" s="1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U238" i="248"/>
  <c r="T238" i="248"/>
  <c r="S238" i="248"/>
  <c r="R238" i="248"/>
  <c r="Q238" i="248"/>
  <c r="P238" i="248"/>
  <c r="O238" i="248"/>
  <c r="N238" i="248"/>
  <c r="U241" i="248"/>
  <c r="T241" i="248"/>
  <c r="S241" i="248"/>
  <c r="R241" i="248"/>
  <c r="Q241" i="248"/>
  <c r="P241" i="248"/>
  <c r="O241" i="248"/>
  <c r="N241" i="248"/>
  <c r="X241" i="248" l="1"/>
  <c r="M241" i="248"/>
  <c r="L241" i="248"/>
  <c r="K241" i="248"/>
  <c r="J241" i="248"/>
  <c r="I241" i="248"/>
  <c r="H241" i="248"/>
  <c r="G241" i="248"/>
  <c r="F241" i="248"/>
  <c r="E241" i="248"/>
  <c r="D241" i="248"/>
  <c r="C241" i="248"/>
  <c r="B241" i="248"/>
  <c r="V239" i="248"/>
  <c r="X253" i="248" s="1"/>
  <c r="Y253" i="248" s="1"/>
  <c r="V238" i="248"/>
  <c r="M238" i="248"/>
  <c r="L238" i="248"/>
  <c r="K238" i="248"/>
  <c r="J238" i="248"/>
  <c r="I238" i="248"/>
  <c r="H238" i="248"/>
  <c r="G238" i="248"/>
  <c r="F238" i="248"/>
  <c r="E238" i="248"/>
  <c r="D238" i="248"/>
  <c r="C238" i="248"/>
  <c r="B238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I201" i="251" l="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L222" i="250"/>
  <c r="I222" i="250"/>
  <c r="H222" i="250"/>
  <c r="G222" i="250"/>
  <c r="F222" i="250"/>
  <c r="E222" i="250"/>
  <c r="D222" i="250"/>
  <c r="C222" i="250"/>
  <c r="B222" i="250"/>
  <c r="J220" i="250"/>
  <c r="J219" i="250"/>
  <c r="I219" i="250"/>
  <c r="H219" i="250"/>
  <c r="G219" i="250"/>
  <c r="F219" i="250"/>
  <c r="E219" i="250"/>
  <c r="D219" i="250"/>
  <c r="C219" i="250"/>
  <c r="B219" i="250"/>
  <c r="J218" i="250"/>
  <c r="I218" i="250"/>
  <c r="H218" i="250"/>
  <c r="G218" i="250"/>
  <c r="F218" i="250"/>
  <c r="E218" i="250"/>
  <c r="D218" i="250"/>
  <c r="C218" i="250"/>
  <c r="B218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Z226" i="248"/>
  <c r="W226" i="248"/>
  <c r="V226" i="248"/>
  <c r="U226" i="248"/>
  <c r="T226" i="248"/>
  <c r="S226" i="248"/>
  <c r="R226" i="248"/>
  <c r="Q226" i="248"/>
  <c r="P226" i="248"/>
  <c r="O226" i="248"/>
  <c r="N226" i="248"/>
  <c r="M226" i="248"/>
  <c r="L226" i="248"/>
  <c r="K226" i="248"/>
  <c r="J226" i="248"/>
  <c r="I226" i="248"/>
  <c r="H226" i="248"/>
  <c r="G226" i="248"/>
  <c r="F226" i="248"/>
  <c r="E226" i="248"/>
  <c r="D226" i="248"/>
  <c r="C226" i="248"/>
  <c r="B226" i="248"/>
  <c r="X224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I212" i="249" l="1"/>
  <c r="J212" i="249" s="1"/>
  <c r="I212" i="251"/>
  <c r="J212" i="251" s="1"/>
  <c r="J235" i="250"/>
  <c r="K235" i="250" s="1"/>
  <c r="X239" i="248"/>
  <c r="Y239" i="248" s="1"/>
  <c r="B172" i="249"/>
  <c r="B185" i="249"/>
  <c r="G184" i="251" l="1"/>
  <c r="F184" i="251"/>
  <c r="E184" i="251"/>
  <c r="D184" i="251"/>
  <c r="C184" i="251"/>
  <c r="B184" i="251"/>
  <c r="I188" i="251" l="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L208" i="250"/>
  <c r="I208" i="250"/>
  <c r="H208" i="250"/>
  <c r="G208" i="250"/>
  <c r="F208" i="250"/>
  <c r="E208" i="250"/>
  <c r="D208" i="250"/>
  <c r="C208" i="250"/>
  <c r="B208" i="250"/>
  <c r="J206" i="250"/>
  <c r="J205" i="250"/>
  <c r="I205" i="250"/>
  <c r="H205" i="250"/>
  <c r="G205" i="250"/>
  <c r="F205" i="250"/>
  <c r="E205" i="250"/>
  <c r="D205" i="250"/>
  <c r="C205" i="250"/>
  <c r="B205" i="250"/>
  <c r="J204" i="250"/>
  <c r="I204" i="250"/>
  <c r="H204" i="250"/>
  <c r="G204" i="250"/>
  <c r="F204" i="250"/>
  <c r="E204" i="250"/>
  <c r="D204" i="250"/>
  <c r="C204" i="250"/>
  <c r="B204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G184" i="249"/>
  <c r="F184" i="249"/>
  <c r="E184" i="249"/>
  <c r="D184" i="249"/>
  <c r="C184" i="249"/>
  <c r="B184" i="249"/>
  <c r="Z212" i="248"/>
  <c r="W212" i="248"/>
  <c r="V212" i="248"/>
  <c r="U212" i="248"/>
  <c r="T212" i="248"/>
  <c r="S212" i="248"/>
  <c r="R212" i="248"/>
  <c r="Q212" i="248"/>
  <c r="P212" i="248"/>
  <c r="O212" i="248"/>
  <c r="N212" i="248"/>
  <c r="M212" i="248"/>
  <c r="L212" i="248"/>
  <c r="K212" i="248"/>
  <c r="J212" i="248"/>
  <c r="I212" i="248"/>
  <c r="H212" i="248"/>
  <c r="G212" i="248"/>
  <c r="F212" i="248"/>
  <c r="E212" i="248"/>
  <c r="D212" i="248"/>
  <c r="C212" i="248"/>
  <c r="B212" i="248"/>
  <c r="X210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B208" i="248"/>
  <c r="I199" i="249" l="1"/>
  <c r="J199" i="249" s="1"/>
  <c r="I199" i="251"/>
  <c r="J199" i="251" s="1"/>
  <c r="L220" i="250"/>
  <c r="M220" i="250" s="1"/>
  <c r="Z224" i="248"/>
  <c r="AA224" i="248" s="1"/>
  <c r="F172" i="251"/>
  <c r="E172" i="251"/>
  <c r="D172" i="251"/>
  <c r="C172" i="251"/>
  <c r="B172" i="251"/>
  <c r="I175" i="251" l="1"/>
  <c r="F175" i="251"/>
  <c r="E175" i="251"/>
  <c r="D175" i="251"/>
  <c r="C175" i="251"/>
  <c r="B175" i="251"/>
  <c r="G173" i="251"/>
  <c r="G172" i="251"/>
  <c r="G171" i="251"/>
  <c r="F171" i="251"/>
  <c r="E171" i="251"/>
  <c r="D171" i="251"/>
  <c r="C171" i="251"/>
  <c r="B171" i="251"/>
  <c r="I194" i="250"/>
  <c r="H194" i="250"/>
  <c r="G194" i="250"/>
  <c r="F194" i="250"/>
  <c r="E194" i="250"/>
  <c r="D194" i="250"/>
  <c r="C194" i="250"/>
  <c r="B194" i="250"/>
  <c r="L194" i="250"/>
  <c r="J191" i="250"/>
  <c r="I191" i="250"/>
  <c r="H191" i="250"/>
  <c r="G191" i="250"/>
  <c r="F191" i="250"/>
  <c r="E191" i="250"/>
  <c r="D191" i="250"/>
  <c r="C191" i="250"/>
  <c r="B191" i="250"/>
  <c r="J192" i="250"/>
  <c r="J190" i="250"/>
  <c r="I190" i="250"/>
  <c r="H190" i="250"/>
  <c r="G190" i="250"/>
  <c r="F190" i="250"/>
  <c r="E190" i="250"/>
  <c r="D190" i="250"/>
  <c r="C190" i="250"/>
  <c r="B190" i="250"/>
  <c r="I175" i="249"/>
  <c r="F175" i="249"/>
  <c r="E175" i="249"/>
  <c r="D175" i="249"/>
  <c r="C175" i="249"/>
  <c r="B175" i="249"/>
  <c r="G173" i="249"/>
  <c r="G172" i="249"/>
  <c r="F172" i="249"/>
  <c r="E172" i="249"/>
  <c r="D172" i="249"/>
  <c r="C172" i="249"/>
  <c r="G171" i="249"/>
  <c r="F171" i="249"/>
  <c r="E171" i="249"/>
  <c r="D171" i="249"/>
  <c r="C171" i="249"/>
  <c r="B171" i="249"/>
  <c r="Z198" i="248"/>
  <c r="W198" i="248"/>
  <c r="V198" i="248"/>
  <c r="U198" i="248"/>
  <c r="T198" i="248"/>
  <c r="S198" i="248"/>
  <c r="R198" i="248"/>
  <c r="Q198" i="248"/>
  <c r="P198" i="248"/>
  <c r="O198" i="248"/>
  <c r="N198" i="248"/>
  <c r="M198" i="248"/>
  <c r="L198" i="248"/>
  <c r="K198" i="248"/>
  <c r="J198" i="248"/>
  <c r="I198" i="248"/>
  <c r="H198" i="248"/>
  <c r="G198" i="248"/>
  <c r="F198" i="248"/>
  <c r="E198" i="248"/>
  <c r="D198" i="248"/>
  <c r="C198" i="248"/>
  <c r="B198" i="248"/>
  <c r="X195" i="248"/>
  <c r="W195" i="248"/>
  <c r="V195" i="248"/>
  <c r="U195" i="248"/>
  <c r="T195" i="248"/>
  <c r="S195" i="248"/>
  <c r="R195" i="248"/>
  <c r="Q195" i="248"/>
  <c r="P195" i="248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X196" i="248"/>
  <c r="X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B194" i="248"/>
  <c r="I186" i="251" l="1"/>
  <c r="J186" i="251" s="1"/>
  <c r="I186" i="249"/>
  <c r="J186" i="249" s="1"/>
  <c r="L206" i="250"/>
  <c r="M206" i="250" s="1"/>
  <c r="Z210" i="248"/>
  <c r="AA210" i="248" s="1"/>
  <c r="I180" i="250"/>
  <c r="H180" i="250"/>
  <c r="G180" i="250"/>
  <c r="F180" i="250"/>
  <c r="E180" i="250"/>
  <c r="D180" i="250"/>
  <c r="C180" i="250"/>
  <c r="B180" i="250"/>
  <c r="I177" i="250"/>
  <c r="H177" i="250"/>
  <c r="G177" i="250"/>
  <c r="F177" i="250"/>
  <c r="E177" i="250"/>
  <c r="D177" i="250"/>
  <c r="C177" i="250"/>
  <c r="B177" i="250"/>
  <c r="U184" i="248"/>
  <c r="T184" i="248"/>
  <c r="Q184" i="248"/>
  <c r="P184" i="248"/>
  <c r="M184" i="248"/>
  <c r="L184" i="248"/>
  <c r="I184" i="248"/>
  <c r="H184" i="248"/>
  <c r="E184" i="248"/>
  <c r="D184" i="248"/>
  <c r="B184" i="248"/>
  <c r="W184" i="248"/>
  <c r="V184" i="248"/>
  <c r="S184" i="248"/>
  <c r="R184" i="248"/>
  <c r="O184" i="248"/>
  <c r="N184" i="248"/>
  <c r="K184" i="248"/>
  <c r="J184" i="248"/>
  <c r="G184" i="248"/>
  <c r="F184" i="248"/>
  <c r="C184" i="248"/>
  <c r="W181" i="248"/>
  <c r="V181" i="248"/>
  <c r="U181" i="248"/>
  <c r="T181" i="248"/>
  <c r="S181" i="248"/>
  <c r="R181" i="248"/>
  <c r="Q181" i="248"/>
  <c r="P181" i="248"/>
  <c r="O181" i="248"/>
  <c r="N181" i="248"/>
  <c r="M181" i="248"/>
  <c r="L181" i="248"/>
  <c r="K181" i="248"/>
  <c r="J181" i="248"/>
  <c r="I181" i="248"/>
  <c r="H181" i="248"/>
  <c r="G181" i="248"/>
  <c r="F181" i="248"/>
  <c r="E181" i="248"/>
  <c r="D181" i="248"/>
  <c r="C181" i="248"/>
  <c r="B181" i="248"/>
  <c r="U180" i="248" l="1"/>
  <c r="Z184" i="248" l="1"/>
  <c r="X182" i="248"/>
  <c r="Z196" i="248" s="1"/>
  <c r="AA196" i="248" s="1"/>
  <c r="X181" i="248"/>
  <c r="X180" i="248"/>
  <c r="W180" i="248"/>
  <c r="V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G176" i="250"/>
  <c r="L180" i="250"/>
  <c r="J178" i="250"/>
  <c r="L192" i="250" s="1"/>
  <c r="M192" i="250" s="1"/>
  <c r="J177" i="250"/>
  <c r="J176" i="250"/>
  <c r="I176" i="250"/>
  <c r="H176" i="250"/>
  <c r="F176" i="250"/>
  <c r="E176" i="250"/>
  <c r="D176" i="250"/>
  <c r="C176" i="250"/>
  <c r="B176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I162" i="251"/>
  <c r="F162" i="251"/>
  <c r="E162" i="251"/>
  <c r="D162" i="251"/>
  <c r="C162" i="251"/>
  <c r="B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I149" i="251" l="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5" i="250"/>
  <c r="H165" i="250"/>
  <c r="G165" i="250"/>
  <c r="F165" i="250"/>
  <c r="E165" i="250"/>
  <c r="D165" i="250"/>
  <c r="C165" i="250"/>
  <c r="B165" i="250"/>
  <c r="I163" i="250"/>
  <c r="L178" i="250" s="1"/>
  <c r="M178" i="250" s="1"/>
  <c r="I162" i="250"/>
  <c r="H162" i="250"/>
  <c r="G162" i="250"/>
  <c r="F162" i="250"/>
  <c r="E162" i="250"/>
  <c r="D162" i="250"/>
  <c r="C162" i="250"/>
  <c r="B162" i="250"/>
  <c r="I161" i="250"/>
  <c r="H161" i="250"/>
  <c r="G161" i="250"/>
  <c r="F161" i="250"/>
  <c r="E161" i="250"/>
  <c r="D161" i="250"/>
  <c r="C161" i="250"/>
  <c r="B161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8" i="248"/>
  <c r="W168" i="248"/>
  <c r="V168" i="248"/>
  <c r="U168" i="248"/>
  <c r="T168" i="248"/>
  <c r="S168" i="248"/>
  <c r="R168" i="248"/>
  <c r="Q168" i="248"/>
  <c r="P168" i="248"/>
  <c r="O168" i="248"/>
  <c r="N168" i="248"/>
  <c r="M168" i="248"/>
  <c r="L168" i="248"/>
  <c r="K168" i="248"/>
  <c r="J168" i="248"/>
  <c r="I168" i="248"/>
  <c r="H168" i="248"/>
  <c r="G168" i="248"/>
  <c r="F168" i="248"/>
  <c r="E168" i="248"/>
  <c r="D168" i="248"/>
  <c r="C168" i="248"/>
  <c r="B168" i="248"/>
  <c r="X166" i="248"/>
  <c r="X165" i="248"/>
  <c r="W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60" i="249" l="1"/>
  <c r="J160" i="249" s="1"/>
  <c r="Z182" i="248"/>
  <c r="AA182" i="248" s="1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51" i="250"/>
  <c r="H151" i="250"/>
  <c r="G151" i="250"/>
  <c r="F151" i="250"/>
  <c r="E151" i="250"/>
  <c r="D151" i="250"/>
  <c r="C151" i="250"/>
  <c r="B151" i="250"/>
  <c r="I149" i="250"/>
  <c r="K163" i="250" s="1"/>
  <c r="L163" i="250" s="1"/>
  <c r="I148" i="250"/>
  <c r="H148" i="250"/>
  <c r="G148" i="250"/>
  <c r="F148" i="250"/>
  <c r="E148" i="250"/>
  <c r="D148" i="250"/>
  <c r="C148" i="250"/>
  <c r="B148" i="250"/>
  <c r="I147" i="250"/>
  <c r="H147" i="250"/>
  <c r="G147" i="250"/>
  <c r="F147" i="250"/>
  <c r="E147" i="250"/>
  <c r="D147" i="250"/>
  <c r="C147" i="250"/>
  <c r="B147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4" i="248"/>
  <c r="W154" i="248"/>
  <c r="V154" i="248"/>
  <c r="U154" i="248"/>
  <c r="T154" i="248"/>
  <c r="S154" i="248"/>
  <c r="R154" i="248"/>
  <c r="Q154" i="248"/>
  <c r="P154" i="248"/>
  <c r="O154" i="248"/>
  <c r="N154" i="248"/>
  <c r="M154" i="248"/>
  <c r="L154" i="248"/>
  <c r="K154" i="248"/>
  <c r="J154" i="248"/>
  <c r="I154" i="248"/>
  <c r="H154" i="248"/>
  <c r="G154" i="248"/>
  <c r="F154" i="248"/>
  <c r="E154" i="248"/>
  <c r="D154" i="248"/>
  <c r="C154" i="248"/>
  <c r="B154" i="248"/>
  <c r="X152" i="248"/>
  <c r="Z166" i="248" s="1"/>
  <c r="AA166" i="248" s="1"/>
  <c r="X151" i="248"/>
  <c r="W151" i="248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49" i="250" s="1"/>
  <c r="L149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52" i="248" s="1"/>
  <c r="AA152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Z138" i="248" s="1"/>
  <c r="AA138" i="248" s="1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35" i="250" s="1"/>
  <c r="L135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Z5" i="236" l="1"/>
  <c r="B4" i="239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5" i="239"/>
  <c r="H4" i="239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G7" i="239"/>
  <c r="H6" i="239"/>
  <c r="D5" i="239" l="1"/>
  <c r="D6" i="239"/>
  <c r="D6" i="240"/>
  <c r="B8" i="239"/>
  <c r="D8" i="239" s="1"/>
  <c r="D5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<sst xmlns="http://schemas.openxmlformats.org/spreadsheetml/2006/main" count="3026" uniqueCount="162">
  <si>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</si>
  <si>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</si>
  <si>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</si>
  <si>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</si>
  <si>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</si>
  <si>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</si>
  <si>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</si>
  <si>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</si>
  <si>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</si>
  <si>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</si>
  <si>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</si>
  <si>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</si>
  <si>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</si>
  <si>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</si>
  <si>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</si>
  <si>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</si>
  <si>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</si>
  <si>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</si>
  <si>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</si>
  <si>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</si>
  <si>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</si>
  <si>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</si>
  <si>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</si>
  <si>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</si>
  <si>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</si>
  <si>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</si>
  <si>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</si>
  <si>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</si>
  <si>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</si>
  <si>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</si>
  <si>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</si>
  <si>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</si>
  <si>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</si>
  <si>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</si>
  <si>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</si>
  <si>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</si>
  <si>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</si>
  <si>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</si>
  <si>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</si>
  <si>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</si>
  <si>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</si>
  <si>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</si>
  <si>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</si>
  <si>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</si>
  <si>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</si>
  <si>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</si>
  <si>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</si>
  <si>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</si>
  <si>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</si>
  <si>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</si>
  <si>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</si>
  <si>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</si>
  <si>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</si>
  <si>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</si>
  <si>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</si>
  <si>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</si>
  <si>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</si>
  <si>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</si>
  <si>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</si>
  <si>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</si>
  <si>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</si>
  <si>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</si>
  <si>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</si>
  <si>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</si>
  <si>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</si>
  <si>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</si>
  <si>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</si>
  <si>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</si>
  <si>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</si>
  <si>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</si>
  <si>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</si>
  <si>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</si>
  <si>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</si>
  <si>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</si>
  <si>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</si>
  <si>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</si>
  <si>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</si>
  <si>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</si>
  <si>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</si>
  <si>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</si>
  <si>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</si>
  <si>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</si>
  <si>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</si>
  <si>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</si>
  <si>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</si>
  <si>
    <t>Semana 10</t>
  </si>
  <si>
    <t>contar y revisar liquidador</t>
  </si>
  <si>
    <t>Semana 11</t>
  </si>
  <si>
    <t>Grading el dia de hoy</t>
  </si>
  <si>
    <t>Rango</t>
  </si>
  <si>
    <t>Grs</t>
  </si>
  <si>
    <t>Semana 12</t>
  </si>
  <si>
    <t>Esatn muy pesadas. Toca acercarlas lo mas que se pueda hasta semana 15.</t>
  </si>
  <si>
    <t>Semana 13</t>
  </si>
  <si>
    <t>Semana 14</t>
  </si>
  <si>
    <t>Perdio peso?</t>
  </si>
  <si>
    <t>No sra… Estaba mal la formula y habian aves pasadas</t>
  </si>
  <si>
    <t>Semana 15</t>
  </si>
  <si>
    <t>La caseta B hicimos grading el dia de ayer</t>
  </si>
  <si>
    <t>El dia de hoy estamos en la caseta D</t>
  </si>
  <si>
    <t>Semana 16</t>
  </si>
  <si>
    <t>Se realizo grading esta semana y sacamos descartes</t>
  </si>
  <si>
    <t>Semana 17</t>
  </si>
  <si>
    <t>Contar</t>
  </si>
  <si>
    <t>Semana 18</t>
  </si>
  <si>
    <t>Semana 19</t>
  </si>
  <si>
    <t>contar y revisar</t>
  </si>
  <si>
    <t>Semana 20</t>
  </si>
  <si>
    <t>Descartes por grading</t>
  </si>
  <si>
    <t>Dra Monica la semana pasada no le dimos el incremento que dice nuestra tabla (6,5 grs) y solo incrementamos 5 grs; por tal razón esta semana doy 7 grs como dice nuestra tabla</t>
  </si>
  <si>
    <t>Semana 21</t>
  </si>
  <si>
    <t>Dra Monica realice grading al corral 6 y lo dividi en 2 corrales, el corral 1 lo pesamos y sacamos las aves que estaban mas pesadas y las ubicamos en el rango 2, dejando en el 1 las verdaderamente mas flacas para intentar recuperarlas.</t>
  </si>
  <si>
    <t>107 errores de sexaje y 5 descartes</t>
  </si>
  <si>
    <t>Grading preapareo</t>
  </si>
  <si>
    <t xml:space="preserve">El pesaje del corral 1 que esta en este formato no es con las aves que quedaron despues del grading de extremos, pues al corral 1 le hice ese manejo hoy despues del peso. </t>
  </si>
  <si>
    <t>13 errores de sexaje y 2 descartes</t>
  </si>
  <si>
    <t>Semana 22</t>
  </si>
  <si>
    <t xml:space="preserve">Estos maschos rango 3 creo que ganaron poco peso debido a que se encuentran en el area de panel humedo, vamos a agilizar el traslado de ellos a los corrales de hembra y los contaremos </t>
  </si>
  <si>
    <t>Estamos con ganancias menores a tabla. No podemos perder diferncia porque podemos perder grasa y  tenemos inicios tardios.</t>
  </si>
  <si>
    <t>Tipo ave</t>
  </si>
  <si>
    <t>Aves H</t>
  </si>
  <si>
    <t>Grs H</t>
  </si>
  <si>
    <t>Aves M</t>
  </si>
  <si>
    <t>Grs M</t>
  </si>
  <si>
    <t>RESTO</t>
  </si>
  <si>
    <t>GORDAS</t>
  </si>
  <si>
    <t>1 y 2</t>
  </si>
  <si>
    <t>TODAS</t>
  </si>
  <si>
    <t>FLACAS</t>
  </si>
  <si>
    <t>6D</t>
  </si>
  <si>
    <t>4 REC</t>
  </si>
  <si>
    <t>7D</t>
  </si>
  <si>
    <t>8D</t>
  </si>
  <si>
    <t>7B</t>
  </si>
  <si>
    <t>8B</t>
  </si>
  <si>
    <t>2 y 3</t>
  </si>
  <si>
    <t>Semana 23</t>
  </si>
  <si>
    <t>El ultimo corral se ve afectado por el frio de los paneles humedos</t>
  </si>
  <si>
    <t>Semana 24</t>
  </si>
  <si>
    <t>Semana 25</t>
  </si>
  <si>
    <t>Produccion diaria</t>
  </si>
  <si>
    <t>Semana 26</t>
  </si>
  <si>
    <t>Ya iniciamos con incrementos en esta linea en los corrales 5 y 6</t>
  </si>
  <si>
    <t>Dra Monica doy este incremento porque quiero seguir llevando los machos por debajo de tabla</t>
  </si>
  <si>
    <t>Semana 27</t>
  </si>
  <si>
    <t>Semana 28</t>
  </si>
  <si>
    <t>Semana 29</t>
  </si>
  <si>
    <t>No programo incremento para semana 30</t>
  </si>
  <si>
    <t>Semana 30</t>
  </si>
  <si>
    <t>Semana 31</t>
  </si>
  <si>
    <t>En semana 31 y 32 se realizara el estimulo de consumo en la caseta C - D</t>
  </si>
  <si>
    <t>Semana 32</t>
  </si>
  <si>
    <t>Durante la semana 31 y 32 la caseta C y D comieron 7 grs adicionales dos dia de la semana</t>
  </si>
  <si>
    <t>Para semana 34 iniciare los retiros de comida</t>
  </si>
  <si>
    <t>Semana 33</t>
  </si>
  <si>
    <t>Semana 34</t>
  </si>
  <si>
    <t>Semana 35</t>
  </si>
  <si>
    <t>Se realizo manejo de machos el dia 20 de enero</t>
  </si>
  <si>
    <t>Se realizara manejo esta semana</t>
  </si>
  <si>
    <t>Semana 36</t>
  </si>
  <si>
    <t>Dra Monica para la proxima semana si sumerce me autoriza enviare aves para el laboratorio</t>
  </si>
  <si>
    <t>En las ultimas necropsias realizadas sigo encontrando aves contaminadas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</si>
</sst>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0.0"/>
    <numFmt numFmtId="166" formatCode="0.0%"/>
    <numFmt numFmtId="167" formatCode="_-* #,##0.00\ [$€]_-;\-* #,##0.00\ [$€]_-;_-* &quot;-&quot;??\ [$€]_-;_-@_-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1">
    <xf numFmtId="0" fontId="0" fillId="0" borderId="0"/>
    <xf numFmtId="167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539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5" fontId="4" fillId="2" borderId="5" xfId="0" applyNumberFormat="1" applyFont="1" applyFill="1" applyBorder="1" applyAlignment="1">
      <alignment horizontal="center"/>
    </xf>
    <xf numFmtId="165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6" fontId="0" fillId="0" borderId="17" xfId="3" applyNumberFormat="1" applyFont="1" applyBorder="1" applyAlignment="1">
      <alignment horizontal="center" vertical="center"/>
    </xf>
    <xf numFmtId="166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6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6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5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5" fontId="1" fillId="0" borderId="2" xfId="0" applyNumberFormat="1" applyFont="1" applyFill="1" applyBorder="1" applyAlignment="1">
      <alignment horizontal="center" vertical="center"/>
    </xf>
    <xf numFmtId="165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5" fontId="1" fillId="0" borderId="4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6" xfId="0" applyNumberFormat="1" applyFont="1" applyFill="1" applyBorder="1" applyAlignment="1">
      <alignment horizontal="center" vertical="center"/>
    </xf>
    <xf numFmtId="165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20" borderId="5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4" fillId="18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3" xfId="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26" xfId="0" applyFont="1" applyFill="1" applyBorder="1" applyAlignment="1">
      <alignment horizontal="center" vertical="center"/>
    </xf>
    <xf numFmtId="0" fontId="29" fillId="0" borderId="38" xfId="0" applyFont="1" applyFill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/>
    <xf numFmtId="0" fontId="29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54" xfId="0" applyFont="1" applyFill="1" applyBorder="1" applyAlignment="1">
      <alignment vertical="center"/>
    </xf>
    <xf numFmtId="0" fontId="29" fillId="0" borderId="63" xfId="0" applyFont="1" applyFill="1" applyBorder="1" applyAlignment="1">
      <alignment vertical="center"/>
    </xf>
    <xf numFmtId="0" fontId="29" fillId="0" borderId="64" xfId="0" applyFont="1" applyFill="1" applyBorder="1" applyAlignment="1">
      <alignment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165" fontId="1" fillId="0" borderId="20" xfId="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5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0" borderId="66" xfId="0" applyFont="1" applyFill="1" applyBorder="1" applyAlignment="1">
      <alignment horizontal="center" vertical="center"/>
    </xf>
    <xf numFmtId="2" fontId="12" fillId="0" borderId="67" xfId="0" applyNumberFormat="1" applyFont="1" applyFill="1" applyBorder="1" applyAlignment="1">
      <alignment horizontal="center" vertical="center"/>
    </xf>
    <xf numFmtId="2" fontId="1" fillId="3" borderId="67" xfId="0" applyNumberFormat="1" applyFont="1" applyFill="1" applyBorder="1" applyAlignment="1">
      <alignment horizontal="center" vertical="center"/>
    </xf>
    <xf numFmtId="165" fontId="1" fillId="0" borderId="67" xfId="0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1" fontId="1" fillId="0" borderId="66" xfId="0" applyNumberFormat="1" applyFont="1" applyFill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/>
    </xf>
    <xf numFmtId="165" fontId="1" fillId="3" borderId="20" xfId="0" applyNumberFormat="1" applyFont="1" applyFill="1" applyBorder="1" applyAlignment="1">
      <alignment horizontal="center" vertical="center"/>
    </xf>
    <xf numFmtId="165" fontId="1" fillId="3" borderId="67" xfId="0" applyNumberFormat="1" applyFont="1" applyFill="1" applyBorder="1" applyAlignment="1">
      <alignment horizontal="center" vertical="center"/>
    </xf>
    <xf numFmtId="165" fontId="1" fillId="3" borderId="5" xfId="0" applyNumberFormat="1" applyFont="1" applyFill="1" applyBorder="1" applyAlignment="1">
      <alignment horizontal="center" vertical="center"/>
    </xf>
    <xf numFmtId="165" fontId="1" fillId="0" borderId="3" xfId="0" applyNumberFormat="1" applyFont="1" applyFill="1" applyBorder="1" applyAlignment="1">
      <alignment horizontal="center" vertical="center"/>
    </xf>
    <xf numFmtId="165" fontId="1" fillId="0" borderId="13" xfId="0" applyNumberFormat="1" applyFont="1" applyFill="1" applyBorder="1" applyAlignment="1">
      <alignment horizontal="center" vertical="center"/>
    </xf>
    <xf numFmtId="165" fontId="1" fillId="0" borderId="54" xfId="0" applyNumberFormat="1" applyFont="1" applyFill="1" applyBorder="1" applyAlignment="1">
      <alignment horizontal="center" vertical="center"/>
    </xf>
    <xf numFmtId="165" fontId="1" fillId="0" borderId="65" xfId="0" applyNumberFormat="1" applyFont="1" applyFill="1" applyBorder="1" applyAlignment="1">
      <alignment horizontal="center" vertical="center"/>
    </xf>
    <xf numFmtId="165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9" fillId="0" borderId="54" xfId="0" applyFont="1" applyFill="1" applyBorder="1" applyAlignment="1">
      <alignment horizontal="center" vertical="center"/>
    </xf>
    <xf numFmtId="0" fontId="29" fillId="0" borderId="63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29" fillId="0" borderId="1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8" fillId="21" borderId="11" xfId="0" applyFont="1" applyFill="1" applyBorder="1" applyAlignment="1">
      <alignment horizontal="center" vertical="center"/>
    </xf>
    <xf numFmtId="0" fontId="28" fillId="21" borderId="44" xfId="0" applyFont="1" applyFill="1" applyBorder="1" applyAlignment="1">
      <alignment horizontal="center" vertical="center"/>
    </xf>
    <xf numFmtId="0" fontId="28" fillId="21" borderId="34" xfId="0" applyFont="1" applyFill="1" applyBorder="1" applyAlignment="1">
      <alignment horizontal="center" vertical="center"/>
    </xf>
    <xf numFmtId="0" fontId="28" fillId="18" borderId="23" xfId="0" applyFont="1" applyFill="1" applyBorder="1" applyAlignment="1">
      <alignment horizontal="center" vertical="center"/>
    </xf>
    <xf numFmtId="0" fontId="28" fillId="18" borderId="59" xfId="0" applyFont="1" applyFill="1" applyBorder="1" applyAlignment="1">
      <alignment horizontal="center" vertical="center"/>
    </xf>
    <xf numFmtId="0" fontId="28" fillId="18" borderId="35" xfId="0" applyFont="1" applyFill="1" applyBorder="1" applyAlignment="1">
      <alignment horizontal="center" vertical="center"/>
    </xf>
    <xf numFmtId="0" fontId="28" fillId="22" borderId="11" xfId="0" applyFont="1" applyFill="1" applyBorder="1" applyAlignment="1">
      <alignment horizontal="center" vertical="center"/>
    </xf>
    <xf numFmtId="0" fontId="28" fillId="22" borderId="44" xfId="0" applyFont="1" applyFill="1" applyBorder="1" applyAlignment="1">
      <alignment horizontal="center" vertical="center"/>
    </xf>
    <xf numFmtId="0" fontId="28" fillId="22" borderId="34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27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9" fillId="0" borderId="60" xfId="0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31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0" fontId="29" fillId="0" borderId="64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left" vertical="center" wrapText="1"/>
    </xf>
    <xf numFmtId="0" fontId="1" fillId="20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16" fontId="29" fillId="0" borderId="13" xfId="0" applyNumberFormat="1" applyFont="1" applyFill="1" applyBorder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28192"/>
        <c:axId val="203134080"/>
      </c:barChart>
      <c:catAx>
        <c:axId val="20312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34080"/>
        <c:crosses val="autoZero"/>
        <c:auto val="1"/>
        <c:lblAlgn val="ctr"/>
        <c:lblOffset val="100"/>
        <c:noMultiLvlLbl val="0"/>
      </c:catAx>
      <c:valAx>
        <c:axId val="2031340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28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56928"/>
        <c:axId val="204158464"/>
      </c:barChart>
      <c:catAx>
        <c:axId val="20415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58464"/>
        <c:crosses val="autoZero"/>
        <c:auto val="1"/>
        <c:lblAlgn val="ctr"/>
        <c:lblOffset val="100"/>
        <c:noMultiLvlLbl val="0"/>
      </c:catAx>
      <c:valAx>
        <c:axId val="20415846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56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94944"/>
        <c:axId val="204196480"/>
      </c:lineChart>
      <c:catAx>
        <c:axId val="20419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96480"/>
        <c:crosses val="autoZero"/>
        <c:auto val="1"/>
        <c:lblAlgn val="ctr"/>
        <c:lblOffset val="100"/>
        <c:noMultiLvlLbl val="0"/>
      </c:catAx>
      <c:valAx>
        <c:axId val="2041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94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31040"/>
        <c:axId val="204232576"/>
      </c:lineChart>
      <c:catAx>
        <c:axId val="2042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32576"/>
        <c:crosses val="autoZero"/>
        <c:auto val="1"/>
        <c:lblAlgn val="ctr"/>
        <c:lblOffset val="100"/>
        <c:noMultiLvlLbl val="0"/>
      </c:catAx>
      <c:valAx>
        <c:axId val="20423257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31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88896"/>
        <c:axId val="203894784"/>
      </c:lineChart>
      <c:catAx>
        <c:axId val="2038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94784"/>
        <c:crosses val="autoZero"/>
        <c:auto val="1"/>
        <c:lblAlgn val="ctr"/>
        <c:lblOffset val="100"/>
        <c:noMultiLvlLbl val="0"/>
      </c:catAx>
      <c:valAx>
        <c:axId val="20389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88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91520"/>
        <c:axId val="203693056"/>
      </c:lineChart>
      <c:catAx>
        <c:axId val="20369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93056"/>
        <c:crosses val="autoZero"/>
        <c:auto val="1"/>
        <c:lblAlgn val="ctr"/>
        <c:lblOffset val="100"/>
        <c:noMultiLvlLbl val="0"/>
      </c:catAx>
      <c:valAx>
        <c:axId val="2036930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91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20192"/>
        <c:axId val="203721728"/>
      </c:barChart>
      <c:catAx>
        <c:axId val="20372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21728"/>
        <c:crosses val="autoZero"/>
        <c:auto val="1"/>
        <c:lblAlgn val="ctr"/>
        <c:lblOffset val="100"/>
        <c:noMultiLvlLbl val="0"/>
      </c:catAx>
      <c:valAx>
        <c:axId val="2037217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20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22976"/>
        <c:axId val="203824512"/>
      </c:lineChart>
      <c:catAx>
        <c:axId val="2038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24512"/>
        <c:crosses val="autoZero"/>
        <c:auto val="1"/>
        <c:lblAlgn val="ctr"/>
        <c:lblOffset val="100"/>
        <c:noMultiLvlLbl val="0"/>
      </c:catAx>
      <c:valAx>
        <c:axId val="2038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22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71744"/>
        <c:axId val="203873280"/>
      </c:lineChart>
      <c:catAx>
        <c:axId val="20387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73280"/>
        <c:crosses val="autoZero"/>
        <c:auto val="1"/>
        <c:lblAlgn val="ctr"/>
        <c:lblOffset val="100"/>
        <c:noMultiLvlLbl val="0"/>
      </c:catAx>
      <c:valAx>
        <c:axId val="2038732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71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86208"/>
        <c:axId val="204288000"/>
      </c:barChart>
      <c:catAx>
        <c:axId val="20428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88000"/>
        <c:crosses val="autoZero"/>
        <c:auto val="1"/>
        <c:lblAlgn val="ctr"/>
        <c:lblOffset val="100"/>
        <c:noMultiLvlLbl val="0"/>
      </c:catAx>
      <c:valAx>
        <c:axId val="20428800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862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30112"/>
        <c:axId val="204331648"/>
      </c:lineChart>
      <c:catAx>
        <c:axId val="20433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31648"/>
        <c:crosses val="autoZero"/>
        <c:auto val="1"/>
        <c:lblAlgn val="ctr"/>
        <c:lblOffset val="100"/>
        <c:noMultiLvlLbl val="0"/>
      </c:catAx>
      <c:valAx>
        <c:axId val="2043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30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99968"/>
        <c:axId val="204101504"/>
      </c:lineChart>
      <c:catAx>
        <c:axId val="2040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01504"/>
        <c:crosses val="autoZero"/>
        <c:auto val="1"/>
        <c:lblAlgn val="ctr"/>
        <c:lblOffset val="100"/>
        <c:noMultiLvlLbl val="0"/>
      </c:catAx>
      <c:valAx>
        <c:axId val="2041015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999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01" t="s">
        <v>18</v>
      </c>
      <c r="C4" s="502"/>
      <c r="D4" s="502"/>
      <c r="E4" s="502"/>
      <c r="F4" s="502"/>
      <c r="G4" s="502"/>
      <c r="H4" s="502"/>
      <c r="I4" s="502"/>
      <c r="J4" s="503"/>
      <c r="K4" s="501" t="s">
        <v>21</v>
      </c>
      <c r="L4" s="502"/>
      <c r="M4" s="502"/>
      <c r="N4" s="502"/>
      <c r="O4" s="502"/>
      <c r="P4" s="502"/>
      <c r="Q4" s="502"/>
      <c r="R4" s="502"/>
      <c r="S4" s="502"/>
      <c r="T4" s="503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01" t="s">
        <v>23</v>
      </c>
      <c r="C17" s="502"/>
      <c r="D17" s="502"/>
      <c r="E17" s="502"/>
      <c r="F17" s="503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475"/>
  <sheetViews>
    <sheetView showGridLines="0" topLeftCell="A448" zoomScale="75" zoomScaleNormal="75" workbookViewId="0">
      <selection activeCell="T468" sqref="T468:T470"/>
    </sheetView>
  </sheetViews>
  <sheetFormatPr baseColWidth="10" defaultColWidth="19.85546875" defaultRowHeight="12.75" x14ac:dyDescent="0.2"/>
  <cols>
    <col min="1" max="1" width="16.85546875" style="288" customWidth="1"/>
    <col min="2" max="7" width="9.140625" style="288" customWidth="1"/>
    <col min="8" max="8" width="12.85546875" style="288" bestFit="1" customWidth="1"/>
    <col min="9" max="20" width="9.140625" style="288" customWidth="1"/>
    <col min="21" max="21" width="11.140625" style="288" bestFit="1" customWidth="1"/>
    <col min="22" max="22" width="9.42578125" style="288" customWidth="1"/>
    <col min="23" max="23" width="10.28515625" style="288" customWidth="1"/>
    <col min="24" max="26" width="6.5703125" style="288" customWidth="1"/>
    <col min="2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06" t="s">
        <v>53</v>
      </c>
      <c r="C9" s="507"/>
      <c r="D9" s="507"/>
      <c r="E9" s="507"/>
      <c r="F9" s="508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06" t="s">
        <v>53</v>
      </c>
      <c r="C22" s="507"/>
      <c r="D22" s="507"/>
      <c r="E22" s="507"/>
      <c r="F22" s="508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06" t="s">
        <v>53</v>
      </c>
      <c r="C35" s="507"/>
      <c r="D35" s="507"/>
      <c r="E35" s="507"/>
      <c r="F35" s="508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06" t="s">
        <v>53</v>
      </c>
      <c r="C48" s="507"/>
      <c r="D48" s="507"/>
      <c r="E48" s="507"/>
      <c r="F48" s="508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06" t="s">
        <v>53</v>
      </c>
      <c r="C61" s="507"/>
      <c r="D61" s="507"/>
      <c r="E61" s="507"/>
      <c r="F61" s="508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06" t="s">
        <v>53</v>
      </c>
      <c r="C74" s="507"/>
      <c r="D74" s="507"/>
      <c r="E74" s="507"/>
      <c r="F74" s="508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.5" thickBot="1" x14ac:dyDescent="0.25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06" t="s">
        <v>53</v>
      </c>
      <c r="C87" s="507"/>
      <c r="D87" s="507"/>
      <c r="E87" s="507"/>
      <c r="F87" s="508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.5" thickBot="1" x14ac:dyDescent="0.25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.5" thickBot="1" x14ac:dyDescent="0.25"/>
    <row r="100" spans="1:10" s="382" customFormat="1" ht="13.5" thickBot="1" x14ac:dyDescent="0.25">
      <c r="A100" s="295" t="s">
        <v>82</v>
      </c>
      <c r="B100" s="506" t="s">
        <v>53</v>
      </c>
      <c r="C100" s="507"/>
      <c r="D100" s="507"/>
      <c r="E100" s="507"/>
      <c r="F100" s="508"/>
      <c r="G100" s="313" t="s">
        <v>0</v>
      </c>
    </row>
    <row r="101" spans="1:10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.5" thickBot="1" x14ac:dyDescent="0.25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.5" thickBot="1" x14ac:dyDescent="0.25"/>
    <row r="113" spans="1:10" s="384" customFormat="1" ht="13.5" thickBot="1" x14ac:dyDescent="0.25">
      <c r="A113" s="295" t="s">
        <v>84</v>
      </c>
      <c r="B113" s="506" t="s">
        <v>53</v>
      </c>
      <c r="C113" s="507"/>
      <c r="D113" s="507"/>
      <c r="E113" s="507"/>
      <c r="F113" s="508"/>
      <c r="G113" s="313" t="s">
        <v>0</v>
      </c>
    </row>
    <row r="114" spans="1:10" s="384" customFormat="1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.5" thickBot="1" x14ac:dyDescent="0.25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.5" thickBot="1" x14ac:dyDescent="0.25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  <row r="125" spans="1:10" ht="13.5" thickBot="1" x14ac:dyDescent="0.25"/>
    <row r="126" spans="1:10" s="385" customFormat="1" ht="13.5" thickBot="1" x14ac:dyDescent="0.25">
      <c r="A126" s="295" t="s">
        <v>85</v>
      </c>
      <c r="B126" s="506" t="s">
        <v>53</v>
      </c>
      <c r="C126" s="507"/>
      <c r="D126" s="507"/>
      <c r="E126" s="507"/>
      <c r="F126" s="508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1851.61</v>
      </c>
      <c r="C129" s="321">
        <v>1918.6</v>
      </c>
      <c r="D129" s="321">
        <v>1938.13</v>
      </c>
      <c r="E129" s="321">
        <v>2036.67</v>
      </c>
      <c r="F129" s="321"/>
      <c r="G129" s="261">
        <v>1940.12</v>
      </c>
    </row>
    <row r="130" spans="1:10" s="385" customFormat="1" x14ac:dyDescent="0.2">
      <c r="A130" s="226" t="s">
        <v>7</v>
      </c>
      <c r="B130" s="322">
        <v>100</v>
      </c>
      <c r="C130" s="323">
        <v>100</v>
      </c>
      <c r="D130" s="324">
        <v>97.9</v>
      </c>
      <c r="E130" s="324">
        <v>97.4</v>
      </c>
      <c r="F130" s="324"/>
      <c r="G130" s="325">
        <v>96.27</v>
      </c>
    </row>
    <row r="131" spans="1:10" s="385" customFormat="1" x14ac:dyDescent="0.2">
      <c r="A131" s="226" t="s">
        <v>8</v>
      </c>
      <c r="B131" s="266">
        <v>2.7300000000000001E-2</v>
      </c>
      <c r="C131" s="267">
        <v>3.2599999999999997E-2</v>
      </c>
      <c r="D131" s="326">
        <v>4.1200000000000001E-2</v>
      </c>
      <c r="E131" s="326">
        <v>4.2099999999999999E-2</v>
      </c>
      <c r="F131" s="326"/>
      <c r="G131" s="327">
        <v>4.9200000000000001E-2</v>
      </c>
    </row>
    <row r="132" spans="1:10" s="385" customFormat="1" x14ac:dyDescent="0.2">
      <c r="A132" s="303" t="s">
        <v>1</v>
      </c>
      <c r="B132" s="270">
        <f t="shared" ref="B132:G132" si="28">B129/B128*100-100</f>
        <v>10.874850299401189</v>
      </c>
      <c r="C132" s="271">
        <f t="shared" si="28"/>
        <v>14.886227544910184</v>
      </c>
      <c r="D132" s="271">
        <f t="shared" si="28"/>
        <v>16.055688622754502</v>
      </c>
      <c r="E132" s="271">
        <f t="shared" si="28"/>
        <v>21.956287425149696</v>
      </c>
      <c r="F132" s="271">
        <f t="shared" si="28"/>
        <v>-100</v>
      </c>
      <c r="G132" s="273">
        <f t="shared" si="28"/>
        <v>16.1748502994012</v>
      </c>
    </row>
    <row r="133" spans="1:10" s="385" customFormat="1" ht="13.5" thickBot="1" x14ac:dyDescent="0.25">
      <c r="A133" s="226" t="s">
        <v>27</v>
      </c>
      <c r="B133" s="275">
        <f>B129-G116</f>
        <v>39.539999999999964</v>
      </c>
      <c r="C133" s="276">
        <f t="shared" ref="C133:G133" si="29">C129-C116</f>
        <v>148.14999999999986</v>
      </c>
      <c r="D133" s="276">
        <f t="shared" si="29"/>
        <v>101.5300000000002</v>
      </c>
      <c r="E133" s="276">
        <f t="shared" si="29"/>
        <v>141.55000000000018</v>
      </c>
      <c r="F133" s="276">
        <f t="shared" si="29"/>
        <v>0</v>
      </c>
      <c r="G133" s="278">
        <f t="shared" si="29"/>
        <v>128.04999999999995</v>
      </c>
    </row>
    <row r="134" spans="1:10" s="385" customFormat="1" x14ac:dyDescent="0.2">
      <c r="A134" s="308" t="s">
        <v>52</v>
      </c>
      <c r="B134" s="280">
        <v>297</v>
      </c>
      <c r="C134" s="281">
        <v>424</v>
      </c>
      <c r="D134" s="281">
        <v>470</v>
      </c>
      <c r="E134" s="281">
        <v>403</v>
      </c>
      <c r="F134" s="328"/>
      <c r="G134" s="329">
        <f>SUM(B134:F134)</f>
        <v>1594</v>
      </c>
      <c r="H134" s="385" t="s">
        <v>56</v>
      </c>
      <c r="I134" s="330">
        <f>G121-G134</f>
        <v>1</v>
      </c>
      <c r="J134" s="331">
        <f>I134/G121</f>
        <v>6.2695924764890286E-4</v>
      </c>
    </row>
    <row r="135" spans="1:10" s="385" customFormat="1" x14ac:dyDescent="0.2">
      <c r="A135" s="308" t="s">
        <v>28</v>
      </c>
      <c r="B135" s="231">
        <v>72</v>
      </c>
      <c r="C135" s="289">
        <v>72</v>
      </c>
      <c r="D135" s="289">
        <v>72</v>
      </c>
      <c r="E135" s="289">
        <v>72</v>
      </c>
      <c r="F135" s="289"/>
      <c r="G135" s="235"/>
      <c r="H135" s="385" t="s">
        <v>57</v>
      </c>
      <c r="I135" s="385">
        <v>71.010000000000005</v>
      </c>
    </row>
    <row r="136" spans="1:10" s="385" customFormat="1" ht="13.5" thickBot="1" x14ac:dyDescent="0.25">
      <c r="A136" s="311" t="s">
        <v>26</v>
      </c>
      <c r="B136" s="229">
        <f>B135-B122</f>
        <v>1</v>
      </c>
      <c r="C136" s="230">
        <f t="shared" ref="C136:F136" si="30">C135-C122</f>
        <v>1</v>
      </c>
      <c r="D136" s="230">
        <f t="shared" si="30"/>
        <v>1</v>
      </c>
      <c r="E136" s="230">
        <f t="shared" si="30"/>
        <v>1</v>
      </c>
      <c r="F136" s="230">
        <f t="shared" si="30"/>
        <v>0</v>
      </c>
      <c r="G136" s="236"/>
      <c r="H136" s="385" t="s">
        <v>26</v>
      </c>
      <c r="I136" s="385">
        <f>I135-I122</f>
        <v>3.0400000000000063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06" t="s">
        <v>53</v>
      </c>
      <c r="C139" s="507"/>
      <c r="D139" s="507"/>
      <c r="E139" s="507"/>
      <c r="F139" s="508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1790</v>
      </c>
      <c r="C141" s="317">
        <v>1790</v>
      </c>
      <c r="D141" s="318">
        <v>1790</v>
      </c>
      <c r="E141" s="318">
        <v>1790</v>
      </c>
      <c r="F141" s="318">
        <v>1790</v>
      </c>
      <c r="G141" s="319">
        <v>1790</v>
      </c>
    </row>
    <row r="142" spans="1:10" s="388" customFormat="1" x14ac:dyDescent="0.2">
      <c r="A142" s="303" t="s">
        <v>6</v>
      </c>
      <c r="B142" s="320">
        <v>1931.61</v>
      </c>
      <c r="C142" s="321">
        <v>2017.91</v>
      </c>
      <c r="D142" s="321">
        <v>2032.5</v>
      </c>
      <c r="E142" s="321">
        <v>2074.36</v>
      </c>
      <c r="F142" s="321"/>
      <c r="G142" s="261">
        <v>2019.32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>
        <v>92.3</v>
      </c>
      <c r="F143" s="324"/>
      <c r="G143" s="325">
        <v>95.03</v>
      </c>
    </row>
    <row r="144" spans="1:10" s="388" customFormat="1" x14ac:dyDescent="0.2">
      <c r="A144" s="226" t="s">
        <v>8</v>
      </c>
      <c r="B144" s="266">
        <v>3.2300000000000002E-2</v>
      </c>
      <c r="C144" s="267">
        <v>4.2200000000000001E-2</v>
      </c>
      <c r="D144" s="326">
        <v>3.5499999999999997E-2</v>
      </c>
      <c r="E144" s="326">
        <v>5.7799999999999997E-2</v>
      </c>
      <c r="F144" s="326"/>
      <c r="G144" s="327">
        <v>4.9500000000000002E-2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7.9111731843575512</v>
      </c>
      <c r="C145" s="271">
        <f t="shared" si="31"/>
        <v>12.732402234636879</v>
      </c>
      <c r="D145" s="271">
        <f t="shared" si="31"/>
        <v>13.547486033519561</v>
      </c>
      <c r="E145" s="271">
        <f t="shared" si="31"/>
        <v>15.886033519553095</v>
      </c>
      <c r="F145" s="271">
        <f t="shared" si="31"/>
        <v>-100</v>
      </c>
      <c r="G145" s="273">
        <f t="shared" si="31"/>
        <v>12.811173184357543</v>
      </c>
    </row>
    <row r="146" spans="1:10" s="388" customFormat="1" ht="13.5" thickBot="1" x14ac:dyDescent="0.25">
      <c r="A146" s="226" t="s">
        <v>27</v>
      </c>
      <c r="B146" s="275">
        <f>B142-G129</f>
        <v>-8.5099999999999909</v>
      </c>
      <c r="C146" s="276">
        <f t="shared" ref="C146:G146" si="32">C142-C129</f>
        <v>99.310000000000173</v>
      </c>
      <c r="D146" s="276">
        <f t="shared" si="32"/>
        <v>94.369999999999891</v>
      </c>
      <c r="E146" s="276">
        <f t="shared" si="32"/>
        <v>37.690000000000055</v>
      </c>
      <c r="F146" s="276">
        <f t="shared" si="32"/>
        <v>0</v>
      </c>
      <c r="G146" s="278">
        <f t="shared" si="32"/>
        <v>79.200000000000045</v>
      </c>
    </row>
    <row r="147" spans="1:10" s="388" customFormat="1" x14ac:dyDescent="0.2">
      <c r="A147" s="308" t="s">
        <v>52</v>
      </c>
      <c r="B147" s="280">
        <v>297</v>
      </c>
      <c r="C147" s="281">
        <v>424</v>
      </c>
      <c r="D147" s="281">
        <v>470</v>
      </c>
      <c r="E147" s="281">
        <v>403</v>
      </c>
      <c r="F147" s="328"/>
      <c r="G147" s="329">
        <f>SUM(B147:F147)</f>
        <v>1594</v>
      </c>
      <c r="H147" s="388" t="s">
        <v>56</v>
      </c>
      <c r="I147" s="330">
        <f>G134-G147</f>
        <v>0</v>
      </c>
      <c r="J147" s="331">
        <f>I147/G134</f>
        <v>0</v>
      </c>
    </row>
    <row r="148" spans="1:10" s="388" customFormat="1" x14ac:dyDescent="0.2">
      <c r="A148" s="308" t="s">
        <v>28</v>
      </c>
      <c r="B148" s="231">
        <v>73</v>
      </c>
      <c r="C148" s="289">
        <v>73</v>
      </c>
      <c r="D148" s="289">
        <v>73</v>
      </c>
      <c r="E148" s="289">
        <v>73</v>
      </c>
      <c r="F148" s="289"/>
      <c r="G148" s="235"/>
      <c r="H148" s="388" t="s">
        <v>57</v>
      </c>
      <c r="I148" s="388">
        <v>71.98</v>
      </c>
    </row>
    <row r="149" spans="1:10" s="388" customFormat="1" ht="13.5" thickBot="1" x14ac:dyDescent="0.25">
      <c r="A149" s="311" t="s">
        <v>26</v>
      </c>
      <c r="B149" s="229">
        <f>B148-B135</f>
        <v>1</v>
      </c>
      <c r="C149" s="230">
        <f t="shared" ref="C149:F149" si="33">C148-C135</f>
        <v>1</v>
      </c>
      <c r="D149" s="230">
        <f t="shared" si="33"/>
        <v>1</v>
      </c>
      <c r="E149" s="230">
        <f t="shared" si="33"/>
        <v>1</v>
      </c>
      <c r="F149" s="230">
        <f t="shared" si="33"/>
        <v>0</v>
      </c>
      <c r="G149" s="236"/>
      <c r="H149" s="388" t="s">
        <v>26</v>
      </c>
      <c r="I149" s="388">
        <f>I148-I135</f>
        <v>0.96999999999999886</v>
      </c>
    </row>
    <row r="150" spans="1:10" x14ac:dyDescent="0.2">
      <c r="E150" s="288" t="s">
        <v>66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06" t="s">
        <v>53</v>
      </c>
      <c r="C152" s="507"/>
      <c r="D152" s="507"/>
      <c r="E152" s="507"/>
      <c r="F152" s="508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1900</v>
      </c>
      <c r="C154" s="317">
        <v>1900</v>
      </c>
      <c r="D154" s="318">
        <v>1900</v>
      </c>
      <c r="E154" s="318">
        <v>1900</v>
      </c>
      <c r="F154" s="318">
        <v>1900</v>
      </c>
      <c r="G154" s="319">
        <v>1900</v>
      </c>
    </row>
    <row r="155" spans="1:10" s="390" customFormat="1" x14ac:dyDescent="0.2">
      <c r="A155" s="303" t="s">
        <v>6</v>
      </c>
      <c r="B155" s="320">
        <v>2055.7142857142858</v>
      </c>
      <c r="C155" s="321">
        <v>2121.0714285714284</v>
      </c>
      <c r="D155" s="321">
        <v>2203.3333333333335</v>
      </c>
      <c r="E155" s="321">
        <v>2256.875</v>
      </c>
      <c r="F155" s="321"/>
      <c r="G155" s="261">
        <v>2156.1475409836066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>
        <v>100</v>
      </c>
      <c r="F156" s="324"/>
      <c r="G156" s="325">
        <v>98.360655737704917</v>
      </c>
    </row>
    <row r="157" spans="1:10" s="390" customFormat="1" x14ac:dyDescent="0.2">
      <c r="A157" s="226" t="s">
        <v>8</v>
      </c>
      <c r="B157" s="266">
        <v>2.4920668626880162E-2</v>
      </c>
      <c r="C157" s="267">
        <v>2.909929556335818E-2</v>
      </c>
      <c r="D157" s="326">
        <v>2.2131223658589702E-2</v>
      </c>
      <c r="E157" s="326">
        <v>2.3717699956167595E-2</v>
      </c>
      <c r="F157" s="326"/>
      <c r="G157" s="327">
        <v>4.4570109666728773E-2</v>
      </c>
    </row>
    <row r="158" spans="1:10" s="390" customFormat="1" x14ac:dyDescent="0.2">
      <c r="A158" s="303" t="s">
        <v>1</v>
      </c>
      <c r="B158" s="270">
        <f t="shared" ref="B158:G158" si="34">B155/B154*100-100</f>
        <v>8.1954887218045087</v>
      </c>
      <c r="C158" s="271">
        <f t="shared" si="34"/>
        <v>11.635338345864653</v>
      </c>
      <c r="D158" s="271">
        <f t="shared" si="34"/>
        <v>15.964912280701753</v>
      </c>
      <c r="E158" s="271">
        <f t="shared" si="34"/>
        <v>18.78289473684211</v>
      </c>
      <c r="F158" s="271">
        <f t="shared" si="34"/>
        <v>-100</v>
      </c>
      <c r="G158" s="273">
        <f t="shared" si="34"/>
        <v>13.481449525452987</v>
      </c>
    </row>
    <row r="159" spans="1:10" s="390" customFormat="1" ht="13.5" thickBot="1" x14ac:dyDescent="0.25">
      <c r="A159" s="226" t="s">
        <v>27</v>
      </c>
      <c r="B159" s="275">
        <f>B155-G142</f>
        <v>36.394285714285843</v>
      </c>
      <c r="C159" s="276">
        <f t="shared" ref="C159:G159" si="35">C155-C142</f>
        <v>103.16142857142836</v>
      </c>
      <c r="D159" s="276">
        <f t="shared" si="35"/>
        <v>170.83333333333348</v>
      </c>
      <c r="E159" s="276">
        <f t="shared" si="35"/>
        <v>182.51499999999987</v>
      </c>
      <c r="F159" s="276">
        <f t="shared" si="35"/>
        <v>0</v>
      </c>
      <c r="G159" s="278">
        <f t="shared" si="35"/>
        <v>136.8275409836067</v>
      </c>
    </row>
    <row r="160" spans="1:10" s="390" customFormat="1" x14ac:dyDescent="0.2">
      <c r="A160" s="308" t="s">
        <v>52</v>
      </c>
      <c r="B160" s="280">
        <v>384</v>
      </c>
      <c r="C160" s="281">
        <v>301</v>
      </c>
      <c r="D160" s="281">
        <v>278</v>
      </c>
      <c r="E160" s="281">
        <v>320</v>
      </c>
      <c r="F160" s="328"/>
      <c r="G160" s="329">
        <f>SUM(B160:F160)</f>
        <v>1283</v>
      </c>
      <c r="H160" s="390" t="s">
        <v>56</v>
      </c>
      <c r="I160" s="330">
        <f>G147-G160</f>
        <v>311</v>
      </c>
      <c r="J160" s="331">
        <f>I160/G147</f>
        <v>0.19510664993726473</v>
      </c>
    </row>
    <row r="161" spans="1:10" s="390" customFormat="1" x14ac:dyDescent="0.2">
      <c r="A161" s="308" t="s">
        <v>28</v>
      </c>
      <c r="B161" s="231">
        <v>75</v>
      </c>
      <c r="C161" s="289">
        <v>75</v>
      </c>
      <c r="D161" s="289">
        <v>75</v>
      </c>
      <c r="E161" s="289">
        <v>75</v>
      </c>
      <c r="F161" s="289"/>
      <c r="G161" s="235"/>
      <c r="H161" s="390" t="s">
        <v>57</v>
      </c>
      <c r="I161" s="390">
        <v>72.95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2</v>
      </c>
      <c r="F162" s="230">
        <f t="shared" si="36"/>
        <v>0</v>
      </c>
      <c r="G162" s="236"/>
      <c r="H162" s="390" t="s">
        <v>26</v>
      </c>
      <c r="I162" s="390">
        <f>I161-I148</f>
        <v>0.96999999999999886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06" t="s">
        <v>53</v>
      </c>
      <c r="C165" s="507"/>
      <c r="D165" s="507"/>
      <c r="E165" s="507"/>
      <c r="F165" s="508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2010</v>
      </c>
      <c r="C167" s="317">
        <v>2010</v>
      </c>
      <c r="D167" s="318">
        <v>2010</v>
      </c>
      <c r="E167" s="318">
        <v>2010</v>
      </c>
      <c r="F167" s="318">
        <v>2010</v>
      </c>
      <c r="G167" s="319">
        <v>2010</v>
      </c>
    </row>
    <row r="168" spans="1:10" s="399" customFormat="1" x14ac:dyDescent="0.2">
      <c r="A168" s="303" t="s">
        <v>6</v>
      </c>
      <c r="B168" s="320">
        <v>2210.2564102564102</v>
      </c>
      <c r="C168" s="321">
        <v>2173.1034482758619</v>
      </c>
      <c r="D168" s="321">
        <v>2292.0689655172414</v>
      </c>
      <c r="E168" s="321">
        <v>2336.060606060606</v>
      </c>
      <c r="F168" s="321"/>
      <c r="G168" s="261">
        <v>2252.1538461538462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>
        <v>100</v>
      </c>
      <c r="F169" s="324"/>
      <c r="G169" s="325">
        <v>96.15384615384616</v>
      </c>
    </row>
    <row r="170" spans="1:10" s="399" customFormat="1" x14ac:dyDescent="0.2">
      <c r="A170" s="226" t="s">
        <v>8</v>
      </c>
      <c r="B170" s="266">
        <v>3.8845617146056118E-2</v>
      </c>
      <c r="C170" s="267">
        <v>2.8549134777470227E-2</v>
      </c>
      <c r="D170" s="326">
        <v>3.5097608872545323E-2</v>
      </c>
      <c r="E170" s="326">
        <v>3.0614667845909511E-2</v>
      </c>
      <c r="F170" s="326"/>
      <c r="G170" s="327">
        <v>4.4124361595032302E-2</v>
      </c>
    </row>
    <row r="171" spans="1:10" s="399" customFormat="1" x14ac:dyDescent="0.2">
      <c r="A171" s="303" t="s">
        <v>1</v>
      </c>
      <c r="B171" s="270">
        <f t="shared" ref="B171:G171" si="37">B168/B167*100-100</f>
        <v>9.9630054853935519</v>
      </c>
      <c r="C171" s="271">
        <f t="shared" si="37"/>
        <v>8.1145994167095523</v>
      </c>
      <c r="D171" s="271">
        <f t="shared" si="37"/>
        <v>14.033281866529407</v>
      </c>
      <c r="E171" s="271">
        <f t="shared" si="37"/>
        <v>16.221920699532632</v>
      </c>
      <c r="F171" s="271">
        <f t="shared" si="37"/>
        <v>-100</v>
      </c>
      <c r="G171" s="273">
        <f t="shared" si="37"/>
        <v>12.047455032529669</v>
      </c>
    </row>
    <row r="172" spans="1:10" s="399" customFormat="1" ht="13.5" thickBot="1" x14ac:dyDescent="0.25">
      <c r="A172" s="226" t="s">
        <v>27</v>
      </c>
      <c r="B172" s="275">
        <f>B168-B155</f>
        <v>154.54212454212438</v>
      </c>
      <c r="C172" s="276">
        <f t="shared" ref="C172:G172" si="38">C168-C155</f>
        <v>52.032019704433424</v>
      </c>
      <c r="D172" s="276">
        <f t="shared" si="38"/>
        <v>88.73563218390791</v>
      </c>
      <c r="E172" s="276">
        <f t="shared" si="38"/>
        <v>79.185606060606005</v>
      </c>
      <c r="F172" s="276">
        <f t="shared" si="38"/>
        <v>0</v>
      </c>
      <c r="G172" s="278">
        <f t="shared" si="38"/>
        <v>96.006305170239557</v>
      </c>
    </row>
    <row r="173" spans="1:10" s="399" customFormat="1" x14ac:dyDescent="0.2">
      <c r="A173" s="308" t="s">
        <v>52</v>
      </c>
      <c r="B173" s="280">
        <v>382</v>
      </c>
      <c r="C173" s="281">
        <v>301</v>
      </c>
      <c r="D173" s="281">
        <v>278</v>
      </c>
      <c r="E173" s="281">
        <v>320</v>
      </c>
      <c r="F173" s="328"/>
      <c r="G173" s="329">
        <f>SUM(B173:F173)</f>
        <v>1281</v>
      </c>
      <c r="H173" s="399" t="s">
        <v>56</v>
      </c>
      <c r="I173" s="330">
        <f>G160-G173</f>
        <v>2</v>
      </c>
      <c r="J173" s="331">
        <f>I173/G160</f>
        <v>1.558846453624318E-3</v>
      </c>
    </row>
    <row r="174" spans="1:10" s="399" customFormat="1" x14ac:dyDescent="0.2">
      <c r="A174" s="308" t="s">
        <v>28</v>
      </c>
      <c r="B174" s="231">
        <v>77</v>
      </c>
      <c r="C174" s="289">
        <v>77</v>
      </c>
      <c r="D174" s="289">
        <v>77</v>
      </c>
      <c r="E174" s="289">
        <v>77</v>
      </c>
      <c r="F174" s="289"/>
      <c r="G174" s="235"/>
      <c r="H174" s="399" t="s">
        <v>57</v>
      </c>
      <c r="I174" s="399">
        <v>75</v>
      </c>
    </row>
    <row r="175" spans="1:10" s="399" customFormat="1" ht="13.5" thickBot="1" x14ac:dyDescent="0.25">
      <c r="A175" s="311" t="s">
        <v>26</v>
      </c>
      <c r="B175" s="229">
        <f>B174-B161</f>
        <v>2</v>
      </c>
      <c r="C175" s="230">
        <f t="shared" ref="C175:F175" si="39">C174-C161</f>
        <v>2</v>
      </c>
      <c r="D175" s="230">
        <f t="shared" si="39"/>
        <v>2</v>
      </c>
      <c r="E175" s="230">
        <f t="shared" si="39"/>
        <v>2</v>
      </c>
      <c r="F175" s="230">
        <f t="shared" si="39"/>
        <v>0</v>
      </c>
      <c r="G175" s="236"/>
      <c r="H175" s="399" t="s">
        <v>26</v>
      </c>
      <c r="I175" s="399">
        <f>I174-I161</f>
        <v>2.0499999999999972</v>
      </c>
    </row>
    <row r="176" spans="1:10" x14ac:dyDescent="0.2">
      <c r="B176" s="288" t="s">
        <v>66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06" t="s">
        <v>53</v>
      </c>
      <c r="C178" s="507"/>
      <c r="D178" s="507"/>
      <c r="E178" s="507"/>
      <c r="F178" s="508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2120</v>
      </c>
      <c r="C180" s="317">
        <v>2120</v>
      </c>
      <c r="D180" s="318">
        <v>2120</v>
      </c>
      <c r="E180" s="318">
        <v>2120</v>
      </c>
      <c r="F180" s="318">
        <v>2120</v>
      </c>
      <c r="G180" s="319">
        <v>2120</v>
      </c>
    </row>
    <row r="181" spans="1:10" s="401" customFormat="1" x14ac:dyDescent="0.2">
      <c r="A181" s="303" t="s">
        <v>6</v>
      </c>
      <c r="B181" s="320">
        <v>2245.6756756756758</v>
      </c>
      <c r="C181" s="321">
        <v>2241.6666666666665</v>
      </c>
      <c r="D181" s="321">
        <v>2349.2592592592591</v>
      </c>
      <c r="E181" s="321">
        <v>2412.8125</v>
      </c>
      <c r="F181" s="321"/>
      <c r="G181" s="261">
        <v>2309.3650793650795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>
        <v>96.875</v>
      </c>
      <c r="F182" s="324"/>
      <c r="G182" s="325">
        <v>98.412698412698418</v>
      </c>
    </row>
    <row r="183" spans="1:10" s="401" customFormat="1" x14ac:dyDescent="0.2">
      <c r="A183" s="226" t="s">
        <v>8</v>
      </c>
      <c r="B183" s="266">
        <v>3.7249884346695322E-2</v>
      </c>
      <c r="C183" s="267">
        <v>3.5856170040924132E-2</v>
      </c>
      <c r="D183" s="326">
        <v>2.7364684160489348E-2</v>
      </c>
      <c r="E183" s="326">
        <v>3.5580864824404E-2</v>
      </c>
      <c r="F183" s="326"/>
      <c r="G183" s="327">
        <v>4.6821519211009875E-2</v>
      </c>
    </row>
    <row r="184" spans="1:10" s="401" customFormat="1" x14ac:dyDescent="0.2">
      <c r="A184" s="303" t="s">
        <v>1</v>
      </c>
      <c r="B184" s="270">
        <f t="shared" ref="B184:G184" si="40">B181/B180*100-100</f>
        <v>5.9280979092299901</v>
      </c>
      <c r="C184" s="271">
        <f t="shared" si="40"/>
        <v>5.7389937106918154</v>
      </c>
      <c r="D184" s="271">
        <f t="shared" si="40"/>
        <v>10.814116002795245</v>
      </c>
      <c r="E184" s="271">
        <f t="shared" si="40"/>
        <v>13.811910377358487</v>
      </c>
      <c r="F184" s="271">
        <f t="shared" si="40"/>
        <v>-100</v>
      </c>
      <c r="G184" s="273">
        <f t="shared" si="40"/>
        <v>8.9323150643905365</v>
      </c>
    </row>
    <row r="185" spans="1:10" s="401" customFormat="1" ht="13.5" thickBot="1" x14ac:dyDescent="0.25">
      <c r="A185" s="226" t="s">
        <v>27</v>
      </c>
      <c r="B185" s="404">
        <f>B181-B168</f>
        <v>35.419265419265685</v>
      </c>
      <c r="C185" s="276">
        <f t="shared" ref="C185:G185" si="41">C181-C168</f>
        <v>68.56321839080465</v>
      </c>
      <c r="D185" s="276">
        <f t="shared" si="41"/>
        <v>57.19029374201773</v>
      </c>
      <c r="E185" s="276">
        <f t="shared" si="41"/>
        <v>76.751893939393995</v>
      </c>
      <c r="F185" s="276">
        <f t="shared" si="41"/>
        <v>0</v>
      </c>
      <c r="G185" s="278">
        <f t="shared" si="41"/>
        <v>57.211233211233321</v>
      </c>
      <c r="H185" s="405" t="s">
        <v>95</v>
      </c>
      <c r="J185" s="405" t="s">
        <v>96</v>
      </c>
    </row>
    <row r="186" spans="1:10" s="401" customFormat="1" x14ac:dyDescent="0.2">
      <c r="A186" s="308" t="s">
        <v>52</v>
      </c>
      <c r="B186" s="280">
        <v>382</v>
      </c>
      <c r="C186" s="281">
        <v>301</v>
      </c>
      <c r="D186" s="281">
        <v>277</v>
      </c>
      <c r="E186" s="281">
        <v>320</v>
      </c>
      <c r="F186" s="328"/>
      <c r="G186" s="329">
        <f>SUM(B186:F186)</f>
        <v>1280</v>
      </c>
      <c r="H186" s="401" t="s">
        <v>56</v>
      </c>
      <c r="I186" s="330">
        <f>G173-G186</f>
        <v>1</v>
      </c>
      <c r="J186" s="331">
        <f>I186/G173</f>
        <v>7.8064012490241998E-4</v>
      </c>
    </row>
    <row r="187" spans="1:10" s="401" customFormat="1" x14ac:dyDescent="0.2">
      <c r="A187" s="308" t="s">
        <v>28</v>
      </c>
      <c r="B187" s="231">
        <v>80</v>
      </c>
      <c r="C187" s="289">
        <v>80</v>
      </c>
      <c r="D187" s="289">
        <v>80</v>
      </c>
      <c r="E187" s="289">
        <v>80</v>
      </c>
      <c r="F187" s="289"/>
      <c r="G187" s="235"/>
      <c r="H187" s="401" t="s">
        <v>57</v>
      </c>
      <c r="I187" s="401">
        <v>76.98</v>
      </c>
    </row>
    <row r="188" spans="1:10" s="401" customFormat="1" ht="13.5" thickBot="1" x14ac:dyDescent="0.25">
      <c r="A188" s="311" t="s">
        <v>26</v>
      </c>
      <c r="B188" s="229">
        <f>B187-B174</f>
        <v>3</v>
      </c>
      <c r="C188" s="230">
        <f t="shared" ref="C188:F188" si="42">C187-C174</f>
        <v>3</v>
      </c>
      <c r="D188" s="230">
        <f t="shared" si="42"/>
        <v>3</v>
      </c>
      <c r="E188" s="230">
        <f t="shared" si="42"/>
        <v>3</v>
      </c>
      <c r="F188" s="230">
        <f t="shared" si="42"/>
        <v>0</v>
      </c>
      <c r="G188" s="236"/>
      <c r="H188" s="401" t="s">
        <v>26</v>
      </c>
      <c r="I188" s="401">
        <f>I187-I174</f>
        <v>1.980000000000004</v>
      </c>
    </row>
    <row r="190" spans="1:10" ht="13.5" thickBot="1" x14ac:dyDescent="0.25"/>
    <row r="191" spans="1:10" ht="13.5" thickBot="1" x14ac:dyDescent="0.25">
      <c r="A191" s="295" t="s">
        <v>97</v>
      </c>
      <c r="B191" s="506" t="s">
        <v>53</v>
      </c>
      <c r="C191" s="507"/>
      <c r="D191" s="507"/>
      <c r="E191" s="507"/>
      <c r="F191" s="508"/>
      <c r="G191" s="313" t="s">
        <v>0</v>
      </c>
      <c r="H191" s="406"/>
      <c r="I191" s="406"/>
      <c r="J191" s="406"/>
    </row>
    <row r="192" spans="1:10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06"/>
      <c r="I192" s="406"/>
      <c r="J192" s="406"/>
    </row>
    <row r="193" spans="1:12" x14ac:dyDescent="0.2">
      <c r="A193" s="301" t="s">
        <v>3</v>
      </c>
      <c r="B193" s="316">
        <v>2240</v>
      </c>
      <c r="C193" s="317">
        <v>2240</v>
      </c>
      <c r="D193" s="318">
        <v>2240</v>
      </c>
      <c r="E193" s="318">
        <v>2240</v>
      </c>
      <c r="F193" s="318">
        <v>2240</v>
      </c>
      <c r="G193" s="319">
        <v>2240</v>
      </c>
      <c r="H193" s="406"/>
      <c r="I193" s="406"/>
      <c r="J193" s="406"/>
    </row>
    <row r="194" spans="1:12" x14ac:dyDescent="0.2">
      <c r="A194" s="303" t="s">
        <v>6</v>
      </c>
      <c r="B194" s="320">
        <v>2339.4871794871797</v>
      </c>
      <c r="C194" s="321">
        <v>2331.9354838709678</v>
      </c>
      <c r="D194" s="321">
        <v>2407.2413793103447</v>
      </c>
      <c r="E194" s="321">
        <v>2502.9032258064517</v>
      </c>
      <c r="F194" s="321"/>
      <c r="G194" s="261">
        <v>2391.7692307692309</v>
      </c>
      <c r="H194" s="406"/>
      <c r="I194" s="406"/>
      <c r="J194" s="406"/>
    </row>
    <row r="195" spans="1:12" x14ac:dyDescent="0.2">
      <c r="A195" s="226" t="s">
        <v>7</v>
      </c>
      <c r="B195" s="322">
        <v>97.435897435897431</v>
      </c>
      <c r="C195" s="323">
        <v>100</v>
      </c>
      <c r="D195" s="324">
        <v>100</v>
      </c>
      <c r="E195" s="324">
        <v>90.322580645161295</v>
      </c>
      <c r="F195" s="324"/>
      <c r="G195" s="325">
        <v>91.538461538461533</v>
      </c>
      <c r="H195" s="406"/>
      <c r="I195" s="406"/>
      <c r="J195" s="406"/>
    </row>
    <row r="196" spans="1:12" x14ac:dyDescent="0.2">
      <c r="A196" s="226" t="s">
        <v>8</v>
      </c>
      <c r="B196" s="266">
        <v>4.860086851564608E-2</v>
      </c>
      <c r="C196" s="267">
        <v>4.8141028366725278E-2</v>
      </c>
      <c r="D196" s="326">
        <v>3.7599811666507832E-2</v>
      </c>
      <c r="E196" s="326">
        <v>5.8992476276632871E-2</v>
      </c>
      <c r="F196" s="326"/>
      <c r="G196" s="327">
        <v>5.699410348794378E-2</v>
      </c>
      <c r="H196" s="406"/>
      <c r="I196" s="406"/>
      <c r="J196" s="406"/>
    </row>
    <row r="197" spans="1:12" x14ac:dyDescent="0.2">
      <c r="A197" s="303" t="s">
        <v>1</v>
      </c>
      <c r="B197" s="270">
        <f t="shared" ref="B197:G197" si="43">B194/B193*100-100</f>
        <v>4.4413919413919416</v>
      </c>
      <c r="C197" s="271">
        <f t="shared" si="43"/>
        <v>4.1042626728110605</v>
      </c>
      <c r="D197" s="271">
        <f t="shared" si="43"/>
        <v>7.4661330049260926</v>
      </c>
      <c r="E197" s="271">
        <f t="shared" si="43"/>
        <v>11.736751152073737</v>
      </c>
      <c r="F197" s="271">
        <f t="shared" si="43"/>
        <v>-100</v>
      </c>
      <c r="G197" s="273">
        <f t="shared" si="43"/>
        <v>6.7754120879121018</v>
      </c>
      <c r="H197" s="406"/>
      <c r="I197" s="406"/>
      <c r="J197" s="406"/>
    </row>
    <row r="198" spans="1:12" ht="13.5" thickBot="1" x14ac:dyDescent="0.25">
      <c r="A198" s="226" t="s">
        <v>27</v>
      </c>
      <c r="B198" s="275">
        <f>B194-B181</f>
        <v>93.811503811503826</v>
      </c>
      <c r="C198" s="276">
        <f t="shared" ref="C198:G198" si="44">C194-C181</f>
        <v>90.268817204301286</v>
      </c>
      <c r="D198" s="276">
        <f t="shared" si="44"/>
        <v>57.982120051085531</v>
      </c>
      <c r="E198" s="276">
        <f t="shared" si="44"/>
        <v>90.090725806451701</v>
      </c>
      <c r="F198" s="276">
        <f t="shared" si="44"/>
        <v>0</v>
      </c>
      <c r="G198" s="278">
        <f t="shared" si="44"/>
        <v>82.404151404151435</v>
      </c>
      <c r="H198" s="408"/>
      <c r="I198" s="409"/>
      <c r="J198" s="408"/>
      <c r="K198" s="409"/>
      <c r="L198" s="409"/>
    </row>
    <row r="199" spans="1:12" x14ac:dyDescent="0.2">
      <c r="A199" s="308" t="s">
        <v>52</v>
      </c>
      <c r="B199" s="280">
        <v>382</v>
      </c>
      <c r="C199" s="281">
        <v>299</v>
      </c>
      <c r="D199" s="281">
        <v>275</v>
      </c>
      <c r="E199" s="281">
        <v>319</v>
      </c>
      <c r="F199" s="328"/>
      <c r="G199" s="329">
        <f>SUM(B199:F199)</f>
        <v>1275</v>
      </c>
      <c r="H199" s="406" t="s">
        <v>56</v>
      </c>
      <c r="I199" s="330">
        <f>G186-G199</f>
        <v>5</v>
      </c>
      <c r="J199" s="331">
        <f>I199/G186</f>
        <v>3.90625E-3</v>
      </c>
    </row>
    <row r="200" spans="1:12" x14ac:dyDescent="0.2">
      <c r="A200" s="308" t="s">
        <v>28</v>
      </c>
      <c r="B200" s="231">
        <v>84</v>
      </c>
      <c r="C200" s="289">
        <v>84</v>
      </c>
      <c r="D200" s="289">
        <v>84</v>
      </c>
      <c r="E200" s="289">
        <v>84</v>
      </c>
      <c r="F200" s="289"/>
      <c r="G200" s="235"/>
      <c r="H200" s="406" t="s">
        <v>57</v>
      </c>
      <c r="I200" s="406">
        <v>79.989999999999995</v>
      </c>
      <c r="J200" s="406"/>
    </row>
    <row r="201" spans="1:12" ht="13.5" thickBot="1" x14ac:dyDescent="0.25">
      <c r="A201" s="311" t="s">
        <v>26</v>
      </c>
      <c r="B201" s="229">
        <f>B200-B187</f>
        <v>4</v>
      </c>
      <c r="C201" s="230">
        <f t="shared" ref="C201:F201" si="45">C200-C187</f>
        <v>4</v>
      </c>
      <c r="D201" s="230">
        <f t="shared" si="45"/>
        <v>4</v>
      </c>
      <c r="E201" s="230">
        <f t="shared" si="45"/>
        <v>4</v>
      </c>
      <c r="F201" s="230">
        <f t="shared" si="45"/>
        <v>0</v>
      </c>
      <c r="G201" s="236"/>
      <c r="H201" s="406" t="s">
        <v>26</v>
      </c>
      <c r="I201" s="406">
        <f>I200-I187</f>
        <v>3.0099999999999909</v>
      </c>
      <c r="J201" s="406"/>
    </row>
    <row r="203" spans="1:12" ht="13.5" thickBot="1" x14ac:dyDescent="0.25"/>
    <row r="204" spans="1:12" s="410" customFormat="1" ht="13.5" thickBot="1" x14ac:dyDescent="0.25">
      <c r="A204" s="295" t="s">
        <v>100</v>
      </c>
      <c r="B204" s="506" t="s">
        <v>53</v>
      </c>
      <c r="C204" s="507"/>
      <c r="D204" s="507"/>
      <c r="E204" s="507"/>
      <c r="F204" s="508"/>
      <c r="G204" s="313" t="s">
        <v>0</v>
      </c>
    </row>
    <row r="205" spans="1:12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2" s="410" customFormat="1" x14ac:dyDescent="0.2">
      <c r="A206" s="301" t="s">
        <v>3</v>
      </c>
      <c r="B206" s="316">
        <v>2370</v>
      </c>
      <c r="C206" s="317">
        <v>2370</v>
      </c>
      <c r="D206" s="318">
        <v>2370</v>
      </c>
      <c r="E206" s="318">
        <v>2370</v>
      </c>
      <c r="F206" s="318">
        <v>2370</v>
      </c>
      <c r="G206" s="319">
        <v>2370</v>
      </c>
    </row>
    <row r="207" spans="1:12" s="410" customFormat="1" x14ac:dyDescent="0.2">
      <c r="A207" s="303" t="s">
        <v>6</v>
      </c>
      <c r="B207" s="320">
        <v>2300</v>
      </c>
      <c r="C207" s="321">
        <v>2427.9310344827586</v>
      </c>
      <c r="D207" s="321">
        <v>2513.6363636363635</v>
      </c>
      <c r="E207" s="321">
        <v>2637.878787878788</v>
      </c>
      <c r="F207" s="321"/>
      <c r="G207" s="261">
        <v>2478.1300813008129</v>
      </c>
    </row>
    <row r="208" spans="1:12" s="410" customFormat="1" x14ac:dyDescent="0.2">
      <c r="A208" s="226" t="s">
        <v>7</v>
      </c>
      <c r="B208" s="322">
        <v>96.428571428571431</v>
      </c>
      <c r="C208" s="323">
        <v>100</v>
      </c>
      <c r="D208" s="324">
        <v>100</v>
      </c>
      <c r="E208" s="324">
        <v>100</v>
      </c>
      <c r="F208" s="324"/>
      <c r="G208" s="325">
        <v>91.056910569105696</v>
      </c>
    </row>
    <row r="209" spans="1:12" s="410" customFormat="1" x14ac:dyDescent="0.2">
      <c r="A209" s="226" t="s">
        <v>8</v>
      </c>
      <c r="B209" s="266">
        <v>4.4278352597817677E-2</v>
      </c>
      <c r="C209" s="267">
        <v>1.9660115893078506E-2</v>
      </c>
      <c r="D209" s="326">
        <v>1.989917107858722E-2</v>
      </c>
      <c r="E209" s="326">
        <v>2.9889975488241769E-2</v>
      </c>
      <c r="F209" s="326"/>
      <c r="G209" s="327">
        <v>5.7408577552487877E-2</v>
      </c>
    </row>
    <row r="210" spans="1:12" s="410" customFormat="1" x14ac:dyDescent="0.2">
      <c r="A210" s="303" t="s">
        <v>1</v>
      </c>
      <c r="B210" s="270">
        <f t="shared" ref="B210:G210" si="46">B207/B206*100-100</f>
        <v>-2.9535864978902993</v>
      </c>
      <c r="C210" s="271">
        <f t="shared" si="46"/>
        <v>2.4443474465299033</v>
      </c>
      <c r="D210" s="271">
        <f t="shared" si="46"/>
        <v>6.0606060606060623</v>
      </c>
      <c r="E210" s="271">
        <f t="shared" si="46"/>
        <v>11.302902442142965</v>
      </c>
      <c r="F210" s="271">
        <f t="shared" si="46"/>
        <v>-100</v>
      </c>
      <c r="G210" s="273">
        <f t="shared" si="46"/>
        <v>4.5624506877980195</v>
      </c>
    </row>
    <row r="211" spans="1:12" s="410" customFormat="1" ht="13.5" thickBot="1" x14ac:dyDescent="0.25">
      <c r="A211" s="226" t="s">
        <v>27</v>
      </c>
      <c r="B211" s="275">
        <f>B207-B194</f>
        <v>-39.487179487179674</v>
      </c>
      <c r="C211" s="276">
        <f t="shared" ref="C211:G211" si="47">C207-C194</f>
        <v>95.995550611790804</v>
      </c>
      <c r="D211" s="276">
        <f t="shared" si="47"/>
        <v>106.39498432601886</v>
      </c>
      <c r="E211" s="276">
        <f t="shared" si="47"/>
        <v>134.97556207233629</v>
      </c>
      <c r="F211" s="276">
        <f t="shared" si="47"/>
        <v>0</v>
      </c>
      <c r="G211" s="278">
        <f t="shared" si="47"/>
        <v>86.360850531581946</v>
      </c>
      <c r="H211" s="408"/>
      <c r="I211" s="409"/>
      <c r="J211" s="408"/>
      <c r="K211" s="409"/>
      <c r="L211" s="409"/>
    </row>
    <row r="212" spans="1:12" s="410" customFormat="1" x14ac:dyDescent="0.2">
      <c r="A212" s="308" t="s">
        <v>52</v>
      </c>
      <c r="B212" s="280">
        <v>290</v>
      </c>
      <c r="C212" s="281">
        <v>293</v>
      </c>
      <c r="D212" s="281">
        <v>317</v>
      </c>
      <c r="E212" s="281">
        <v>320</v>
      </c>
      <c r="F212" s="328"/>
      <c r="G212" s="329">
        <f>SUM(B212:F212)</f>
        <v>1220</v>
      </c>
      <c r="H212" s="410" t="s">
        <v>56</v>
      </c>
      <c r="I212" s="330">
        <f>G199-G212</f>
        <v>55</v>
      </c>
      <c r="J212" s="331">
        <f>I212/G199</f>
        <v>4.3137254901960784E-2</v>
      </c>
      <c r="K212" s="378" t="s">
        <v>101</v>
      </c>
    </row>
    <row r="213" spans="1:12" s="410" customFormat="1" x14ac:dyDescent="0.2">
      <c r="A213" s="308" t="s">
        <v>28</v>
      </c>
      <c r="B213" s="231">
        <v>88.5</v>
      </c>
      <c r="C213" s="289">
        <v>88</v>
      </c>
      <c r="D213" s="289">
        <v>88</v>
      </c>
      <c r="E213" s="289">
        <v>88</v>
      </c>
      <c r="F213" s="289"/>
      <c r="G213" s="235"/>
      <c r="H213" s="410" t="s">
        <v>57</v>
      </c>
      <c r="I213" s="410">
        <v>84.01</v>
      </c>
    </row>
    <row r="214" spans="1:12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8">C213-C200</f>
        <v>4</v>
      </c>
      <c r="D214" s="230">
        <f t="shared" si="48"/>
        <v>4</v>
      </c>
      <c r="E214" s="230">
        <f t="shared" si="48"/>
        <v>4</v>
      </c>
      <c r="F214" s="230">
        <f t="shared" si="48"/>
        <v>0</v>
      </c>
      <c r="G214" s="236"/>
      <c r="H214" s="410" t="s">
        <v>26</v>
      </c>
      <c r="I214" s="410">
        <f>I213-I200</f>
        <v>4.0200000000000102</v>
      </c>
    </row>
    <row r="216" spans="1:12" ht="13.5" thickBot="1" x14ac:dyDescent="0.25"/>
    <row r="217" spans="1:12" ht="13.5" thickBot="1" x14ac:dyDescent="0.25">
      <c r="A217" s="295" t="s">
        <v>102</v>
      </c>
      <c r="B217" s="506" t="s">
        <v>53</v>
      </c>
      <c r="C217" s="507"/>
      <c r="D217" s="507"/>
      <c r="E217" s="507"/>
      <c r="F217" s="508"/>
      <c r="G217" s="313" t="s">
        <v>0</v>
      </c>
      <c r="H217" s="414"/>
      <c r="I217" s="414"/>
      <c r="J217" s="414"/>
    </row>
    <row r="218" spans="1:12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2" x14ac:dyDescent="0.2">
      <c r="A219" s="301" t="s">
        <v>3</v>
      </c>
      <c r="B219" s="316">
        <v>2510</v>
      </c>
      <c r="C219" s="317">
        <v>2510</v>
      </c>
      <c r="D219" s="318">
        <v>2510</v>
      </c>
      <c r="E219" s="318">
        <v>2510</v>
      </c>
      <c r="F219" s="318">
        <v>2510</v>
      </c>
      <c r="G219" s="319">
        <v>2510</v>
      </c>
      <c r="H219" s="414"/>
      <c r="I219" s="414"/>
      <c r="J219" s="414"/>
    </row>
    <row r="220" spans="1:12" x14ac:dyDescent="0.2">
      <c r="A220" s="303" t="s">
        <v>6</v>
      </c>
      <c r="B220" s="320">
        <v>2422.0689655172414</v>
      </c>
      <c r="C220" s="321">
        <v>2518.9285714285716</v>
      </c>
      <c r="D220" s="321">
        <v>2589.090909090909</v>
      </c>
      <c r="E220" s="321">
        <v>2719.655172413793</v>
      </c>
      <c r="F220" s="321"/>
      <c r="G220" s="261">
        <v>2563.6974789915967</v>
      </c>
      <c r="H220" s="414"/>
      <c r="I220" s="414"/>
      <c r="J220" s="414"/>
    </row>
    <row r="221" spans="1:12" x14ac:dyDescent="0.2">
      <c r="A221" s="226" t="s">
        <v>7</v>
      </c>
      <c r="B221" s="322">
        <v>100</v>
      </c>
      <c r="C221" s="323">
        <v>100</v>
      </c>
      <c r="D221" s="324">
        <v>100</v>
      </c>
      <c r="E221" s="324">
        <v>96.551724137931032</v>
      </c>
      <c r="F221" s="324"/>
      <c r="G221" s="325">
        <v>94.117647058823536</v>
      </c>
      <c r="H221" s="414"/>
      <c r="I221" s="414"/>
      <c r="J221" s="414"/>
    </row>
    <row r="222" spans="1:12" x14ac:dyDescent="0.2">
      <c r="A222" s="226" t="s">
        <v>8</v>
      </c>
      <c r="B222" s="266">
        <v>4.2235396237845696E-2</v>
      </c>
      <c r="C222" s="267">
        <v>2.403933118247252E-2</v>
      </c>
      <c r="D222" s="326">
        <v>2.4838116831217508E-2</v>
      </c>
      <c r="E222" s="326">
        <v>3.7615257454110505E-2</v>
      </c>
      <c r="F222" s="326"/>
      <c r="G222" s="327">
        <v>5.3163331007727604E-2</v>
      </c>
      <c r="H222" s="414"/>
      <c r="I222" s="414"/>
      <c r="J222" s="414"/>
    </row>
    <row r="223" spans="1:12" x14ac:dyDescent="0.2">
      <c r="A223" s="303" t="s">
        <v>1</v>
      </c>
      <c r="B223" s="270">
        <f t="shared" ref="B223:G223" si="49">B220/B219*100-100</f>
        <v>-3.5032284654485437</v>
      </c>
      <c r="C223" s="271">
        <f t="shared" si="49"/>
        <v>0.35571997723393167</v>
      </c>
      <c r="D223" s="271">
        <f t="shared" si="49"/>
        <v>3.151032234697567</v>
      </c>
      <c r="E223" s="271">
        <f t="shared" si="49"/>
        <v>8.3527957136969349</v>
      </c>
      <c r="F223" s="271">
        <f t="shared" si="49"/>
        <v>-100</v>
      </c>
      <c r="G223" s="273">
        <f t="shared" si="49"/>
        <v>2.1393417924938944</v>
      </c>
      <c r="H223" s="414"/>
      <c r="I223" s="414"/>
      <c r="J223" s="414"/>
    </row>
    <row r="224" spans="1:12" ht="13.5" thickBot="1" x14ac:dyDescent="0.25">
      <c r="A224" s="226" t="s">
        <v>27</v>
      </c>
      <c r="B224" s="275">
        <f>B220-B207</f>
        <v>122.06896551724139</v>
      </c>
      <c r="C224" s="276">
        <f t="shared" ref="C224:G224" si="50">C220-C207</f>
        <v>90.997536945812953</v>
      </c>
      <c r="D224" s="276">
        <f t="shared" si="50"/>
        <v>75.454545454545496</v>
      </c>
      <c r="E224" s="276">
        <f t="shared" si="50"/>
        <v>81.776384535005036</v>
      </c>
      <c r="F224" s="276">
        <f t="shared" si="50"/>
        <v>0</v>
      </c>
      <c r="G224" s="278">
        <f t="shared" si="50"/>
        <v>85.567397690783764</v>
      </c>
      <c r="H224" s="408"/>
      <c r="I224" s="409"/>
      <c r="J224" s="408"/>
    </row>
    <row r="225" spans="1:10" x14ac:dyDescent="0.2">
      <c r="A225" s="308" t="s">
        <v>52</v>
      </c>
      <c r="B225" s="280">
        <v>290</v>
      </c>
      <c r="C225" s="281">
        <v>293</v>
      </c>
      <c r="D225" s="281">
        <v>317</v>
      </c>
      <c r="E225" s="281">
        <v>319</v>
      </c>
      <c r="F225" s="328"/>
      <c r="G225" s="329">
        <f>SUM(B225:F225)</f>
        <v>1219</v>
      </c>
      <c r="H225" s="414" t="s">
        <v>56</v>
      </c>
      <c r="I225" s="330">
        <f>G212-G225</f>
        <v>1</v>
      </c>
      <c r="J225" s="331">
        <f>I225/G212</f>
        <v>8.1967213114754098E-4</v>
      </c>
    </row>
    <row r="226" spans="1:10" x14ac:dyDescent="0.2">
      <c r="A226" s="308" t="s">
        <v>28</v>
      </c>
      <c r="B226" s="231">
        <v>94.5</v>
      </c>
      <c r="C226" s="289">
        <v>94</v>
      </c>
      <c r="D226" s="289">
        <v>93.5</v>
      </c>
      <c r="E226" s="289">
        <v>93.5</v>
      </c>
      <c r="F226" s="289"/>
      <c r="G226" s="235"/>
      <c r="H226" s="414" t="s">
        <v>57</v>
      </c>
      <c r="I226" s="414">
        <v>88.14</v>
      </c>
      <c r="J226" s="414"/>
    </row>
    <row r="227" spans="1:10" ht="13.5" thickBot="1" x14ac:dyDescent="0.25">
      <c r="A227" s="311" t="s">
        <v>26</v>
      </c>
      <c r="B227" s="229">
        <f>B226-B213</f>
        <v>6</v>
      </c>
      <c r="C227" s="230">
        <f t="shared" ref="C227:F227" si="51">C226-C213</f>
        <v>6</v>
      </c>
      <c r="D227" s="230">
        <f t="shared" si="51"/>
        <v>5.5</v>
      </c>
      <c r="E227" s="230">
        <f t="shared" si="51"/>
        <v>5.5</v>
      </c>
      <c r="F227" s="230">
        <f t="shared" si="51"/>
        <v>0</v>
      </c>
      <c r="G227" s="236"/>
      <c r="H227" s="414" t="s">
        <v>26</v>
      </c>
      <c r="I227" s="414">
        <f>I226-I213</f>
        <v>4.1299999999999955</v>
      </c>
      <c r="J227" s="414"/>
    </row>
    <row r="228" spans="1:10" x14ac:dyDescent="0.2">
      <c r="C228" s="414"/>
      <c r="D228" s="414"/>
      <c r="E228" s="414"/>
    </row>
    <row r="229" spans="1:10" ht="13.5" thickBot="1" x14ac:dyDescent="0.25"/>
    <row r="230" spans="1:10" s="415" customFormat="1" ht="13.5" thickBot="1" x14ac:dyDescent="0.25">
      <c r="A230" s="295" t="s">
        <v>104</v>
      </c>
      <c r="B230" s="506" t="s">
        <v>53</v>
      </c>
      <c r="C230" s="507"/>
      <c r="D230" s="507"/>
      <c r="E230" s="507"/>
      <c r="F230" s="508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2650</v>
      </c>
      <c r="C232" s="317">
        <v>2650</v>
      </c>
      <c r="D232" s="318">
        <v>2650</v>
      </c>
      <c r="E232" s="318">
        <v>2650</v>
      </c>
      <c r="F232" s="318">
        <v>2650</v>
      </c>
      <c r="G232" s="319">
        <v>2650</v>
      </c>
    </row>
    <row r="233" spans="1:10" s="415" customFormat="1" x14ac:dyDescent="0.2">
      <c r="A233" s="303" t="s">
        <v>6</v>
      </c>
      <c r="B233" s="320">
        <v>2577.9310344827586</v>
      </c>
      <c r="C233" s="321">
        <v>2681.3793103448274</v>
      </c>
      <c r="D233" s="321">
        <v>2715.1612903225805</v>
      </c>
      <c r="E233" s="321">
        <v>2907.1875</v>
      </c>
      <c r="F233" s="321"/>
      <c r="G233" s="261">
        <v>2724.9586776859505</v>
      </c>
    </row>
    <row r="234" spans="1:10" s="415" customFormat="1" x14ac:dyDescent="0.2">
      <c r="A234" s="226" t="s">
        <v>7</v>
      </c>
      <c r="B234" s="322">
        <v>100</v>
      </c>
      <c r="C234" s="323">
        <v>100</v>
      </c>
      <c r="D234" s="324">
        <v>100</v>
      </c>
      <c r="E234" s="324">
        <v>96.875</v>
      </c>
      <c r="F234" s="324"/>
      <c r="G234" s="325">
        <v>89.256198347107443</v>
      </c>
    </row>
    <row r="235" spans="1:10" s="415" customFormat="1" x14ac:dyDescent="0.2">
      <c r="A235" s="226" t="s">
        <v>8</v>
      </c>
      <c r="B235" s="266">
        <v>4.3091926442024885E-2</v>
      </c>
      <c r="C235" s="267">
        <v>2.7030657135413853E-2</v>
      </c>
      <c r="D235" s="326">
        <v>2.7239767719465367E-2</v>
      </c>
      <c r="E235" s="326">
        <v>5.2302553222529746E-2</v>
      </c>
      <c r="F235" s="326"/>
      <c r="G235" s="327">
        <v>5.9372705346451275E-2</v>
      </c>
    </row>
    <row r="236" spans="1:10" s="415" customFormat="1" x14ac:dyDescent="0.2">
      <c r="A236" s="303" t="s">
        <v>1</v>
      </c>
      <c r="B236" s="270">
        <f t="shared" ref="B236:G236" si="52">B233/B232*100-100</f>
        <v>-2.7195836044242014</v>
      </c>
      <c r="C236" s="271">
        <f t="shared" si="52"/>
        <v>1.1841249186727225</v>
      </c>
      <c r="D236" s="271">
        <f t="shared" si="52"/>
        <v>2.4589166159464355</v>
      </c>
      <c r="E236" s="271">
        <f t="shared" si="52"/>
        <v>9.7051886792452819</v>
      </c>
      <c r="F236" s="271">
        <f t="shared" si="52"/>
        <v>-100</v>
      </c>
      <c r="G236" s="273">
        <f t="shared" si="52"/>
        <v>2.8286293466396302</v>
      </c>
    </row>
    <row r="237" spans="1:10" s="415" customFormat="1" ht="13.5" thickBot="1" x14ac:dyDescent="0.25">
      <c r="A237" s="226" t="s">
        <v>27</v>
      </c>
      <c r="B237" s="275">
        <f>B233-B220</f>
        <v>155.86206896551721</v>
      </c>
      <c r="C237" s="276">
        <f t="shared" ref="C237:G237" si="53">C233-C220</f>
        <v>162.45073891625589</v>
      </c>
      <c r="D237" s="276">
        <f t="shared" si="53"/>
        <v>126.07038123167149</v>
      </c>
      <c r="E237" s="276">
        <f t="shared" si="53"/>
        <v>187.53232758620697</v>
      </c>
      <c r="F237" s="276">
        <f t="shared" si="53"/>
        <v>0</v>
      </c>
      <c r="G237" s="278">
        <f t="shared" si="53"/>
        <v>161.26119869435388</v>
      </c>
      <c r="H237" s="408"/>
      <c r="I237" s="409"/>
      <c r="J237" s="408"/>
    </row>
    <row r="238" spans="1:10" s="415" customFormat="1" x14ac:dyDescent="0.2">
      <c r="A238" s="308" t="s">
        <v>52</v>
      </c>
      <c r="B238" s="280">
        <v>290</v>
      </c>
      <c r="C238" s="281">
        <v>293</v>
      </c>
      <c r="D238" s="281">
        <v>317</v>
      </c>
      <c r="E238" s="281">
        <v>319</v>
      </c>
      <c r="F238" s="328"/>
      <c r="G238" s="329">
        <f>SUM(B238:F238)</f>
        <v>1219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101</v>
      </c>
      <c r="C239" s="289">
        <v>100</v>
      </c>
      <c r="D239" s="289">
        <v>100</v>
      </c>
      <c r="E239" s="289">
        <v>99.5</v>
      </c>
      <c r="F239" s="289"/>
      <c r="G239" s="235"/>
      <c r="H239" s="415" t="s">
        <v>57</v>
      </c>
      <c r="I239" s="415">
        <v>93.85</v>
      </c>
    </row>
    <row r="240" spans="1:10" s="415" customFormat="1" ht="13.5" thickBot="1" x14ac:dyDescent="0.25">
      <c r="A240" s="311" t="s">
        <v>26</v>
      </c>
      <c r="B240" s="229">
        <f>B239-B226</f>
        <v>6.5</v>
      </c>
      <c r="C240" s="230">
        <f t="shared" ref="C240:F240" si="54">C239-C226</f>
        <v>6</v>
      </c>
      <c r="D240" s="230">
        <f t="shared" si="54"/>
        <v>6.5</v>
      </c>
      <c r="E240" s="230">
        <f t="shared" si="54"/>
        <v>6</v>
      </c>
      <c r="F240" s="230">
        <f t="shared" si="54"/>
        <v>0</v>
      </c>
      <c r="G240" s="236"/>
      <c r="H240" s="415" t="s">
        <v>26</v>
      </c>
      <c r="I240" s="415">
        <f>I239-I226</f>
        <v>5.7099999999999937</v>
      </c>
    </row>
    <row r="241" spans="1:10" x14ac:dyDescent="0.2">
      <c r="C241" s="416"/>
      <c r="D241" s="416"/>
      <c r="E241" s="416"/>
    </row>
    <row r="242" spans="1:10" ht="13.5" thickBot="1" x14ac:dyDescent="0.25"/>
    <row r="243" spans="1:10" s="417" customFormat="1" ht="13.5" thickBot="1" x14ac:dyDescent="0.25">
      <c r="A243" s="295" t="s">
        <v>105</v>
      </c>
      <c r="B243" s="506" t="s">
        <v>53</v>
      </c>
      <c r="C243" s="507"/>
      <c r="D243" s="507"/>
      <c r="E243" s="507"/>
      <c r="F243" s="508"/>
      <c r="G243" s="313" t="s">
        <v>0</v>
      </c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</row>
    <row r="245" spans="1:10" s="417" customFormat="1" x14ac:dyDescent="0.2">
      <c r="A245" s="301" t="s">
        <v>3</v>
      </c>
      <c r="B245" s="316">
        <v>2800</v>
      </c>
      <c r="C245" s="317">
        <v>2800</v>
      </c>
      <c r="D245" s="318">
        <v>2800</v>
      </c>
      <c r="E245" s="318">
        <v>2800</v>
      </c>
      <c r="F245" s="318">
        <v>2800</v>
      </c>
      <c r="G245" s="319">
        <v>2800</v>
      </c>
    </row>
    <row r="246" spans="1:10" s="417" customFormat="1" x14ac:dyDescent="0.2">
      <c r="A246" s="303" t="s">
        <v>6</v>
      </c>
      <c r="B246" s="320">
        <v>2678.6206896551726</v>
      </c>
      <c r="C246" s="321">
        <v>2814.8275862068967</v>
      </c>
      <c r="D246" s="321">
        <v>2855.7142857142858</v>
      </c>
      <c r="E246" s="321">
        <v>2853.8709677419356</v>
      </c>
      <c r="F246" s="321"/>
      <c r="G246" s="261">
        <v>2801.1965811965811</v>
      </c>
    </row>
    <row r="247" spans="1:10" s="417" customFormat="1" x14ac:dyDescent="0.2">
      <c r="A247" s="226" t="s">
        <v>7</v>
      </c>
      <c r="B247" s="322">
        <v>93.103448275862064</v>
      </c>
      <c r="C247" s="323">
        <v>100</v>
      </c>
      <c r="D247" s="324">
        <v>96.428571428571431</v>
      </c>
      <c r="E247" s="324">
        <v>80.645161290322577</v>
      </c>
      <c r="F247" s="324"/>
      <c r="G247" s="325">
        <v>88.034188034188034</v>
      </c>
    </row>
    <row r="248" spans="1:10" s="417" customFormat="1" x14ac:dyDescent="0.2">
      <c r="A248" s="226" t="s">
        <v>8</v>
      </c>
      <c r="B248" s="266">
        <v>5.331919853206727E-2</v>
      </c>
      <c r="C248" s="267">
        <v>2.9878417182725638E-2</v>
      </c>
      <c r="D248" s="326">
        <v>3.9567223478308822E-2</v>
      </c>
      <c r="E248" s="326">
        <v>8.7551370611509471E-2</v>
      </c>
      <c r="F248" s="326"/>
      <c r="G248" s="327">
        <v>6.3482571683684583E-2</v>
      </c>
    </row>
    <row r="249" spans="1:10" s="417" customFormat="1" x14ac:dyDescent="0.2">
      <c r="A249" s="303" t="s">
        <v>1</v>
      </c>
      <c r="B249" s="270">
        <f t="shared" ref="B249:G249" si="55">B246/B245*100-100</f>
        <v>-4.334975369458121</v>
      </c>
      <c r="C249" s="271">
        <f t="shared" si="55"/>
        <v>0.52955665024632026</v>
      </c>
      <c r="D249" s="271">
        <f t="shared" si="55"/>
        <v>1.9897959183673493</v>
      </c>
      <c r="E249" s="271">
        <f t="shared" si="55"/>
        <v>1.9239631336405552</v>
      </c>
      <c r="F249" s="271">
        <f t="shared" si="55"/>
        <v>-100</v>
      </c>
      <c r="G249" s="273">
        <f t="shared" si="55"/>
        <v>4.2735042735046136E-2</v>
      </c>
    </row>
    <row r="250" spans="1:10" s="417" customFormat="1" ht="13.5" thickBot="1" x14ac:dyDescent="0.25">
      <c r="A250" s="226" t="s">
        <v>27</v>
      </c>
      <c r="B250" s="275">
        <f>B246-B233</f>
        <v>100.68965517241395</v>
      </c>
      <c r="C250" s="276">
        <f t="shared" ref="C250:G250" si="56">C246-C233</f>
        <v>133.44827586206929</v>
      </c>
      <c r="D250" s="276">
        <f t="shared" si="56"/>
        <v>140.55299539170528</v>
      </c>
      <c r="E250" s="276">
        <f t="shared" si="56"/>
        <v>-53.316532258064399</v>
      </c>
      <c r="F250" s="276">
        <f t="shared" si="56"/>
        <v>0</v>
      </c>
      <c r="G250" s="278">
        <f t="shared" si="56"/>
        <v>76.237903510630531</v>
      </c>
      <c r="H250" s="408"/>
      <c r="I250" s="409"/>
      <c r="J250" s="408"/>
    </row>
    <row r="251" spans="1:10" s="417" customFormat="1" x14ac:dyDescent="0.2">
      <c r="A251" s="308" t="s">
        <v>52</v>
      </c>
      <c r="B251" s="280">
        <v>290</v>
      </c>
      <c r="C251" s="281">
        <v>293</v>
      </c>
      <c r="D251" s="281">
        <v>317</v>
      </c>
      <c r="E251" s="281">
        <v>319</v>
      </c>
      <c r="F251" s="328"/>
      <c r="G251" s="329">
        <f>SUM(B251:F251)</f>
        <v>1219</v>
      </c>
      <c r="H251" s="417" t="s">
        <v>56</v>
      </c>
      <c r="I251" s="330">
        <f>G238-G251</f>
        <v>0</v>
      </c>
      <c r="J251" s="331">
        <f>I251/G238</f>
        <v>0</v>
      </c>
    </row>
    <row r="252" spans="1:10" s="417" customFormat="1" x14ac:dyDescent="0.2">
      <c r="A252" s="308" t="s">
        <v>28</v>
      </c>
      <c r="B252" s="231">
        <v>107</v>
      </c>
      <c r="C252" s="289">
        <v>106</v>
      </c>
      <c r="D252" s="289">
        <v>106</v>
      </c>
      <c r="E252" s="289">
        <v>106</v>
      </c>
      <c r="F252" s="289"/>
      <c r="G252" s="235"/>
      <c r="H252" s="417" t="s">
        <v>57</v>
      </c>
      <c r="I252" s="417">
        <v>100.08</v>
      </c>
    </row>
    <row r="253" spans="1:10" s="417" customFormat="1" ht="13.5" thickBot="1" x14ac:dyDescent="0.25">
      <c r="A253" s="311" t="s">
        <v>26</v>
      </c>
      <c r="B253" s="229">
        <f>B252-B239</f>
        <v>6</v>
      </c>
      <c r="C253" s="230">
        <f t="shared" ref="C253:F253" si="57">C252-C239</f>
        <v>6</v>
      </c>
      <c r="D253" s="230">
        <f t="shared" si="57"/>
        <v>6</v>
      </c>
      <c r="E253" s="230">
        <f t="shared" si="57"/>
        <v>6.5</v>
      </c>
      <c r="F253" s="230">
        <f t="shared" si="57"/>
        <v>0</v>
      </c>
      <c r="G253" s="236"/>
      <c r="H253" s="417" t="s">
        <v>26</v>
      </c>
      <c r="I253" s="417">
        <f>I252-I239</f>
        <v>6.230000000000004</v>
      </c>
    </row>
    <row r="254" spans="1:10" x14ac:dyDescent="0.2">
      <c r="E254" s="288" t="s">
        <v>106</v>
      </c>
    </row>
    <row r="255" spans="1:10" ht="13.5" thickBot="1" x14ac:dyDescent="0.25"/>
    <row r="256" spans="1:10" ht="13.5" thickBot="1" x14ac:dyDescent="0.25">
      <c r="A256" s="295" t="s">
        <v>107</v>
      </c>
      <c r="B256" s="506" t="s">
        <v>53</v>
      </c>
      <c r="C256" s="507"/>
      <c r="D256" s="507"/>
      <c r="E256" s="507"/>
      <c r="F256" s="508"/>
      <c r="G256" s="313" t="s">
        <v>0</v>
      </c>
      <c r="H256" s="419"/>
      <c r="I256" s="419"/>
      <c r="J256" s="419"/>
    </row>
    <row r="257" spans="1:1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  <c r="H257" s="419"/>
      <c r="I257" s="419"/>
      <c r="J257" s="419"/>
    </row>
    <row r="258" spans="1:11" x14ac:dyDescent="0.2">
      <c r="A258" s="301" t="s">
        <v>3</v>
      </c>
      <c r="B258" s="316">
        <v>2960</v>
      </c>
      <c r="C258" s="317">
        <v>2960</v>
      </c>
      <c r="D258" s="318">
        <v>2960</v>
      </c>
      <c r="E258" s="318">
        <v>2960</v>
      </c>
      <c r="F258" s="318">
        <v>2960</v>
      </c>
      <c r="G258" s="319">
        <v>2960</v>
      </c>
      <c r="H258" s="419"/>
      <c r="I258" s="419"/>
      <c r="J258" s="419"/>
    </row>
    <row r="259" spans="1:11" x14ac:dyDescent="0.2">
      <c r="A259" s="303" t="s">
        <v>6</v>
      </c>
      <c r="B259" s="320">
        <v>2902.2727272727275</v>
      </c>
      <c r="C259" s="321">
        <v>2979.7222222222222</v>
      </c>
      <c r="D259" s="321">
        <v>3099</v>
      </c>
      <c r="E259" s="321"/>
      <c r="F259" s="321"/>
      <c r="G259" s="261">
        <v>3011.0204081632655</v>
      </c>
      <c r="H259" s="419"/>
      <c r="I259" s="419"/>
      <c r="J259" s="419"/>
    </row>
    <row r="260" spans="1:1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100</v>
      </c>
      <c r="H260" s="419"/>
      <c r="I260" s="419"/>
      <c r="J260" s="419"/>
    </row>
    <row r="261" spans="1:11" x14ac:dyDescent="0.2">
      <c r="A261" s="226" t="s">
        <v>8</v>
      </c>
      <c r="B261" s="266">
        <v>2.1864214340419394E-2</v>
      </c>
      <c r="C261" s="267">
        <v>2.5306317026272868E-2</v>
      </c>
      <c r="D261" s="326">
        <v>2.3500666609916909E-2</v>
      </c>
      <c r="E261" s="326"/>
      <c r="F261" s="326"/>
      <c r="G261" s="327">
        <v>3.5353478019375349E-2</v>
      </c>
      <c r="H261" s="419"/>
      <c r="I261" s="419"/>
      <c r="J261" s="419"/>
    </row>
    <row r="262" spans="1:11" x14ac:dyDescent="0.2">
      <c r="A262" s="303" t="s">
        <v>1</v>
      </c>
      <c r="B262" s="270">
        <f t="shared" ref="B262:G262" si="58">B259/B258*100-100</f>
        <v>-1.9502457002456879</v>
      </c>
      <c r="C262" s="271">
        <f t="shared" si="58"/>
        <v>0.66629129129130149</v>
      </c>
      <c r="D262" s="271">
        <f t="shared" si="58"/>
        <v>4.6959459459459509</v>
      </c>
      <c r="E262" s="271">
        <f t="shared" si="58"/>
        <v>-100</v>
      </c>
      <c r="F262" s="271">
        <f t="shared" si="58"/>
        <v>-100</v>
      </c>
      <c r="G262" s="273">
        <f t="shared" si="58"/>
        <v>1.723662437948164</v>
      </c>
      <c r="H262" s="419"/>
      <c r="I262" s="419"/>
      <c r="J262" s="419"/>
    </row>
    <row r="263" spans="1:11" ht="13.5" thickBot="1" x14ac:dyDescent="0.25">
      <c r="A263" s="226" t="s">
        <v>27</v>
      </c>
      <c r="B263" s="275">
        <f>B259-B246</f>
        <v>223.65203761755492</v>
      </c>
      <c r="C263" s="276">
        <f t="shared" ref="C263:G263" si="59">C259-C246</f>
        <v>164.89463601532543</v>
      </c>
      <c r="D263" s="276">
        <f t="shared" si="59"/>
        <v>243.28571428571422</v>
      </c>
      <c r="E263" s="276">
        <f t="shared" si="59"/>
        <v>-2853.8709677419356</v>
      </c>
      <c r="F263" s="276">
        <f t="shared" si="59"/>
        <v>0</v>
      </c>
      <c r="G263" s="278">
        <f t="shared" si="59"/>
        <v>209.82382696668446</v>
      </c>
      <c r="H263" s="408"/>
      <c r="I263" s="409"/>
      <c r="J263" s="408"/>
    </row>
    <row r="264" spans="1:11" x14ac:dyDescent="0.2">
      <c r="A264" s="308" t="s">
        <v>52</v>
      </c>
      <c r="B264" s="280">
        <v>280</v>
      </c>
      <c r="C264" s="281">
        <v>356</v>
      </c>
      <c r="D264" s="281">
        <v>394</v>
      </c>
      <c r="E264" s="281"/>
      <c r="F264" s="328"/>
      <c r="G264" s="329">
        <f>SUM(B264:F264)</f>
        <v>1030</v>
      </c>
      <c r="H264" s="419" t="s">
        <v>56</v>
      </c>
      <c r="I264" s="330">
        <f>G251-G264</f>
        <v>189</v>
      </c>
      <c r="J264" s="331">
        <f>I264/G251</f>
        <v>0.15504511894995898</v>
      </c>
      <c r="K264" s="378" t="s">
        <v>108</v>
      </c>
    </row>
    <row r="265" spans="1:11" x14ac:dyDescent="0.2">
      <c r="A265" s="308" t="s">
        <v>28</v>
      </c>
      <c r="B265" s="231">
        <v>113</v>
      </c>
      <c r="C265" s="289">
        <v>112</v>
      </c>
      <c r="D265" s="289">
        <v>111.5</v>
      </c>
      <c r="E265" s="289"/>
      <c r="F265" s="289"/>
      <c r="G265" s="235"/>
      <c r="H265" s="419" t="s">
        <v>57</v>
      </c>
      <c r="I265" s="419">
        <v>106.25</v>
      </c>
      <c r="J265" s="419"/>
    </row>
    <row r="266" spans="1:11" ht="13.5" thickBot="1" x14ac:dyDescent="0.25">
      <c r="A266" s="311" t="s">
        <v>26</v>
      </c>
      <c r="B266" s="229">
        <f>B265-B252</f>
        <v>6</v>
      </c>
      <c r="C266" s="230">
        <f t="shared" ref="C266:F266" si="60">C265-C252</f>
        <v>6</v>
      </c>
      <c r="D266" s="230">
        <f t="shared" si="60"/>
        <v>5.5</v>
      </c>
      <c r="E266" s="230">
        <f t="shared" si="60"/>
        <v>-106</v>
      </c>
      <c r="F266" s="230">
        <f t="shared" si="60"/>
        <v>0</v>
      </c>
      <c r="G266" s="236"/>
      <c r="H266" s="419" t="s">
        <v>26</v>
      </c>
      <c r="I266" s="419">
        <f>I265-I252</f>
        <v>6.1700000000000017</v>
      </c>
      <c r="J266" s="419"/>
    </row>
    <row r="268" spans="1:11" ht="13.5" thickBot="1" x14ac:dyDescent="0.25"/>
    <row r="269" spans="1:11" ht="13.5" thickBot="1" x14ac:dyDescent="0.25">
      <c r="A269" s="295" t="s">
        <v>110</v>
      </c>
      <c r="B269" s="506" t="s">
        <v>53</v>
      </c>
      <c r="C269" s="507"/>
      <c r="D269" s="507"/>
      <c r="E269" s="507"/>
      <c r="F269" s="508"/>
      <c r="G269" s="313" t="s">
        <v>0</v>
      </c>
      <c r="H269" s="421"/>
      <c r="I269" s="421"/>
      <c r="J269" s="421"/>
    </row>
    <row r="270" spans="1:11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1" x14ac:dyDescent="0.2">
      <c r="A271" s="301" t="s">
        <v>3</v>
      </c>
      <c r="B271" s="316">
        <v>3150</v>
      </c>
      <c r="C271" s="317">
        <v>3150</v>
      </c>
      <c r="D271" s="318">
        <v>3150</v>
      </c>
      <c r="E271" s="318">
        <v>3150</v>
      </c>
      <c r="F271" s="318">
        <v>3150</v>
      </c>
      <c r="G271" s="319">
        <v>3150</v>
      </c>
      <c r="H271" s="421"/>
      <c r="I271" s="421"/>
      <c r="J271" s="421"/>
    </row>
    <row r="272" spans="1:11" x14ac:dyDescent="0.2">
      <c r="A272" s="303" t="s">
        <v>6</v>
      </c>
      <c r="B272" s="320">
        <v>3036.5517241379312</v>
      </c>
      <c r="C272" s="321">
        <v>3142</v>
      </c>
      <c r="D272" s="321">
        <v>3304.3589743589741</v>
      </c>
      <c r="E272" s="321"/>
      <c r="F272" s="321"/>
      <c r="G272" s="261">
        <v>3173.7864077669901</v>
      </c>
      <c r="H272" s="421"/>
      <c r="I272" s="421"/>
      <c r="J272" s="421"/>
    </row>
    <row r="273" spans="1:10" x14ac:dyDescent="0.2">
      <c r="A273" s="226" t="s">
        <v>7</v>
      </c>
      <c r="B273" s="322">
        <v>100</v>
      </c>
      <c r="C273" s="323">
        <v>100</v>
      </c>
      <c r="D273" s="324">
        <v>94.871794871794876</v>
      </c>
      <c r="E273" s="324"/>
      <c r="F273" s="324"/>
      <c r="G273" s="325">
        <v>95.145631067961162</v>
      </c>
      <c r="H273" s="421"/>
      <c r="I273" s="421"/>
      <c r="J273" s="421"/>
    </row>
    <row r="274" spans="1:10" x14ac:dyDescent="0.2">
      <c r="A274" s="226" t="s">
        <v>8</v>
      </c>
      <c r="B274" s="266">
        <v>3.1113490923340287E-2</v>
      </c>
      <c r="C274" s="267">
        <v>2.7523992961560592E-2</v>
      </c>
      <c r="D274" s="326">
        <v>4.1283516434386262E-2</v>
      </c>
      <c r="E274" s="326"/>
      <c r="F274" s="326"/>
      <c r="G274" s="327">
        <v>4.9017306093965013E-2</v>
      </c>
      <c r="H274" s="421"/>
      <c r="I274" s="421"/>
      <c r="J274" s="421"/>
    </row>
    <row r="275" spans="1:10" x14ac:dyDescent="0.2">
      <c r="A275" s="303" t="s">
        <v>1</v>
      </c>
      <c r="B275" s="270">
        <f t="shared" ref="B275:G275" si="61">B272/B271*100-100</f>
        <v>-3.6015325670498015</v>
      </c>
      <c r="C275" s="271">
        <f t="shared" si="61"/>
        <v>-0.25396825396825307</v>
      </c>
      <c r="D275" s="271">
        <f t="shared" si="61"/>
        <v>4.9002849002848876</v>
      </c>
      <c r="E275" s="271">
        <f t="shared" si="61"/>
        <v>-100</v>
      </c>
      <c r="F275" s="271">
        <f t="shared" si="61"/>
        <v>-100</v>
      </c>
      <c r="G275" s="273">
        <f t="shared" si="61"/>
        <v>0.75512405609492816</v>
      </c>
      <c r="H275" s="421"/>
      <c r="I275" s="421"/>
      <c r="J275" s="421"/>
    </row>
    <row r="276" spans="1:10" ht="13.5" thickBot="1" x14ac:dyDescent="0.25">
      <c r="A276" s="226" t="s">
        <v>27</v>
      </c>
      <c r="B276" s="275">
        <f>B272-B259</f>
        <v>134.27899686520368</v>
      </c>
      <c r="C276" s="276">
        <f t="shared" ref="C276:G276" si="62">C272-C259</f>
        <v>162.27777777777783</v>
      </c>
      <c r="D276" s="276">
        <f t="shared" si="62"/>
        <v>205.35897435897414</v>
      </c>
      <c r="E276" s="276">
        <f t="shared" si="62"/>
        <v>0</v>
      </c>
      <c r="F276" s="276">
        <f t="shared" si="62"/>
        <v>0</v>
      </c>
      <c r="G276" s="278">
        <f t="shared" si="62"/>
        <v>162.76599960372459</v>
      </c>
      <c r="H276" s="408"/>
      <c r="I276" s="409"/>
      <c r="J276" s="408"/>
    </row>
    <row r="277" spans="1:10" x14ac:dyDescent="0.2">
      <c r="A277" s="308" t="s">
        <v>52</v>
      </c>
      <c r="B277" s="280">
        <v>280</v>
      </c>
      <c r="C277" s="281">
        <v>355</v>
      </c>
      <c r="D277" s="281">
        <v>394</v>
      </c>
      <c r="E277" s="281"/>
      <c r="F277" s="328"/>
      <c r="G277" s="329">
        <f>SUM(B277:F277)</f>
        <v>1029</v>
      </c>
      <c r="H277" s="421" t="s">
        <v>56</v>
      </c>
      <c r="I277" s="330">
        <f>G264-G277</f>
        <v>1</v>
      </c>
      <c r="J277" s="331">
        <f>I277/G264</f>
        <v>9.7087378640776695E-4</v>
      </c>
    </row>
    <row r="278" spans="1:10" x14ac:dyDescent="0.2">
      <c r="A278" s="308" t="s">
        <v>28</v>
      </c>
      <c r="B278" s="231">
        <v>118.5</v>
      </c>
      <c r="C278" s="289">
        <v>117.5</v>
      </c>
      <c r="D278" s="289">
        <v>116.5</v>
      </c>
      <c r="E278" s="289"/>
      <c r="F278" s="289"/>
      <c r="G278" s="235"/>
      <c r="H278" s="421" t="s">
        <v>57</v>
      </c>
      <c r="I278" s="421">
        <v>112.04</v>
      </c>
      <c r="J278" s="421"/>
    </row>
    <row r="279" spans="1:10" ht="13.5" thickBot="1" x14ac:dyDescent="0.25">
      <c r="A279" s="311" t="s">
        <v>26</v>
      </c>
      <c r="B279" s="229">
        <f>B278-B265</f>
        <v>5.5</v>
      </c>
      <c r="C279" s="230">
        <f t="shared" ref="C279:F279" si="63">C278-C265</f>
        <v>5.5</v>
      </c>
      <c r="D279" s="230">
        <f t="shared" si="63"/>
        <v>5</v>
      </c>
      <c r="E279" s="230">
        <f t="shared" si="63"/>
        <v>0</v>
      </c>
      <c r="F279" s="230">
        <f t="shared" si="63"/>
        <v>0</v>
      </c>
      <c r="G279" s="236"/>
      <c r="H279" s="421" t="s">
        <v>26</v>
      </c>
      <c r="I279" s="421">
        <f>I278-I265</f>
        <v>5.7900000000000063</v>
      </c>
      <c r="J279" s="421"/>
    </row>
    <row r="280" spans="1:10" x14ac:dyDescent="0.2">
      <c r="C280" s="288">
        <v>117.5</v>
      </c>
    </row>
    <row r="281" spans="1:10" ht="13.5" thickBot="1" x14ac:dyDescent="0.25"/>
    <row r="282" spans="1:10" s="424" customFormat="1" ht="13.5" thickBot="1" x14ac:dyDescent="0.25">
      <c r="A282" s="295" t="s">
        <v>116</v>
      </c>
      <c r="B282" s="506" t="s">
        <v>53</v>
      </c>
      <c r="C282" s="507"/>
      <c r="D282" s="507"/>
      <c r="E282" s="507"/>
      <c r="F282" s="508"/>
      <c r="G282" s="313" t="s">
        <v>0</v>
      </c>
    </row>
    <row r="283" spans="1:10" s="424" customFormat="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</row>
    <row r="284" spans="1:10" s="424" customFormat="1" x14ac:dyDescent="0.2">
      <c r="A284" s="301" t="s">
        <v>3</v>
      </c>
      <c r="B284" s="316">
        <v>3370</v>
      </c>
      <c r="C284" s="317">
        <v>3370</v>
      </c>
      <c r="D284" s="318">
        <v>3370</v>
      </c>
      <c r="E284" s="318">
        <v>3370</v>
      </c>
      <c r="F284" s="318">
        <v>3370</v>
      </c>
      <c r="G284" s="319">
        <v>3370</v>
      </c>
    </row>
    <row r="285" spans="1:10" s="424" customFormat="1" x14ac:dyDescent="0.2">
      <c r="A285" s="303" t="s">
        <v>6</v>
      </c>
      <c r="B285" s="320">
        <v>3177.1875</v>
      </c>
      <c r="C285" s="321">
        <v>3253.5632183908046</v>
      </c>
      <c r="D285" s="321">
        <v>3367.840909090909</v>
      </c>
      <c r="E285" s="321"/>
      <c r="F285" s="321"/>
      <c r="G285" s="261">
        <v>3275.1882845188284</v>
      </c>
    </row>
    <row r="286" spans="1:10" s="424" customFormat="1" x14ac:dyDescent="0.2">
      <c r="A286" s="226" t="s">
        <v>7</v>
      </c>
      <c r="B286" s="322">
        <v>100</v>
      </c>
      <c r="C286" s="323">
        <v>98.850574712643677</v>
      </c>
      <c r="D286" s="324">
        <v>96.590909090909093</v>
      </c>
      <c r="E286" s="324"/>
      <c r="F286" s="324"/>
      <c r="G286" s="325">
        <v>97.071129707112974</v>
      </c>
    </row>
    <row r="287" spans="1:10" s="424" customFormat="1" x14ac:dyDescent="0.2">
      <c r="A287" s="226" t="s">
        <v>8</v>
      </c>
      <c r="B287" s="266">
        <v>3.6291492962522709E-2</v>
      </c>
      <c r="C287" s="267">
        <v>3.9960206689839635E-2</v>
      </c>
      <c r="D287" s="326">
        <v>5.2528638231268278E-2</v>
      </c>
      <c r="E287" s="326"/>
      <c r="F287" s="326"/>
      <c r="G287" s="327">
        <v>5.0299714569505452E-2</v>
      </c>
    </row>
    <row r="288" spans="1:10" s="424" customFormat="1" x14ac:dyDescent="0.2">
      <c r="A288" s="303" t="s">
        <v>1</v>
      </c>
      <c r="B288" s="270">
        <f t="shared" ref="B288:G288" si="64">B285/B284*100-100</f>
        <v>-5.7214391691394582</v>
      </c>
      <c r="C288" s="271">
        <f t="shared" si="64"/>
        <v>-3.4550973771274585</v>
      </c>
      <c r="D288" s="271">
        <f t="shared" si="64"/>
        <v>-6.4067979498247496E-2</v>
      </c>
      <c r="E288" s="271">
        <f t="shared" si="64"/>
        <v>-100</v>
      </c>
      <c r="F288" s="271">
        <f t="shared" si="64"/>
        <v>-100</v>
      </c>
      <c r="G288" s="273">
        <f t="shared" si="64"/>
        <v>-2.8134040202128006</v>
      </c>
    </row>
    <row r="289" spans="1:23" s="424" customFormat="1" ht="13.5" thickBot="1" x14ac:dyDescent="0.25">
      <c r="A289" s="226" t="s">
        <v>27</v>
      </c>
      <c r="B289" s="275">
        <f>B285-B272</f>
        <v>140.63577586206884</v>
      </c>
      <c r="C289" s="276">
        <f t="shared" ref="C289:G289" si="65">C285-C272</f>
        <v>111.56321839080465</v>
      </c>
      <c r="D289" s="276">
        <f t="shared" si="65"/>
        <v>63.481934731934871</v>
      </c>
      <c r="E289" s="276">
        <f t="shared" si="65"/>
        <v>0</v>
      </c>
      <c r="F289" s="276">
        <f t="shared" si="65"/>
        <v>0</v>
      </c>
      <c r="G289" s="278">
        <f t="shared" si="65"/>
        <v>101.40187675183824</v>
      </c>
      <c r="H289" s="408"/>
      <c r="I289" s="409"/>
      <c r="J289" s="408"/>
    </row>
    <row r="290" spans="1:23" s="424" customFormat="1" x14ac:dyDescent="0.2">
      <c r="A290" s="308" t="s">
        <v>52</v>
      </c>
      <c r="B290" s="280">
        <v>276</v>
      </c>
      <c r="C290" s="281">
        <v>354</v>
      </c>
      <c r="D290" s="281">
        <v>393</v>
      </c>
      <c r="E290" s="281"/>
      <c r="F290" s="328"/>
      <c r="G290" s="329">
        <f>SUM(B290:F290)</f>
        <v>1023</v>
      </c>
      <c r="H290" s="424" t="s">
        <v>56</v>
      </c>
      <c r="I290" s="330">
        <f>G277-G290</f>
        <v>6</v>
      </c>
      <c r="J290" s="331">
        <f>I290/G277</f>
        <v>5.8309037900874635E-3</v>
      </c>
    </row>
    <row r="291" spans="1:23" s="424" customFormat="1" x14ac:dyDescent="0.2">
      <c r="A291" s="308" t="s">
        <v>28</v>
      </c>
      <c r="B291" s="231">
        <v>124</v>
      </c>
      <c r="C291" s="289">
        <v>123</v>
      </c>
      <c r="D291" s="289">
        <v>122</v>
      </c>
      <c r="E291" s="289"/>
      <c r="F291" s="289"/>
      <c r="G291" s="235"/>
      <c r="H291" s="424" t="s">
        <v>57</v>
      </c>
      <c r="I291" s="424">
        <v>117.41</v>
      </c>
    </row>
    <row r="292" spans="1:23" s="424" customFormat="1" ht="13.5" thickBot="1" x14ac:dyDescent="0.25">
      <c r="A292" s="311" t="s">
        <v>26</v>
      </c>
      <c r="B292" s="229">
        <f>B291-B278</f>
        <v>5.5</v>
      </c>
      <c r="C292" s="230">
        <f t="shared" ref="C292:F292" si="66">C291-C278</f>
        <v>5.5</v>
      </c>
      <c r="D292" s="230">
        <f t="shared" si="66"/>
        <v>5.5</v>
      </c>
      <c r="E292" s="230">
        <f t="shared" si="66"/>
        <v>0</v>
      </c>
      <c r="F292" s="230">
        <f t="shared" si="66"/>
        <v>0</v>
      </c>
      <c r="G292" s="236"/>
      <c r="H292" s="424" t="s">
        <v>26</v>
      </c>
      <c r="I292" s="424">
        <f>I291-I278</f>
        <v>5.3699999999999903</v>
      </c>
    </row>
    <row r="293" spans="1:23" s="449" customFormat="1" x14ac:dyDescent="0.2">
      <c r="A293" s="246"/>
      <c r="B293" s="227"/>
      <c r="C293" s="227"/>
      <c r="D293" s="227"/>
      <c r="E293" s="227"/>
      <c r="F293" s="227"/>
      <c r="G293" s="227"/>
    </row>
    <row r="294" spans="1:23" x14ac:dyDescent="0.2">
      <c r="B294" s="288">
        <v>124</v>
      </c>
      <c r="C294" s="288">
        <v>124</v>
      </c>
      <c r="D294" s="288">
        <v>123</v>
      </c>
      <c r="E294" s="288">
        <v>124</v>
      </c>
      <c r="F294" s="288">
        <v>123</v>
      </c>
      <c r="G294" s="288">
        <v>122</v>
      </c>
      <c r="H294" s="288">
        <v>123</v>
      </c>
      <c r="I294" s="288">
        <v>123</v>
      </c>
      <c r="J294" s="288">
        <v>122</v>
      </c>
      <c r="K294" s="288">
        <v>124</v>
      </c>
      <c r="L294" s="288">
        <v>122</v>
      </c>
      <c r="M294" s="288">
        <v>122</v>
      </c>
      <c r="N294" s="288">
        <v>124</v>
      </c>
      <c r="O294" s="288">
        <v>124</v>
      </c>
      <c r="P294" s="288">
        <v>123</v>
      </c>
      <c r="Q294" s="288">
        <v>124</v>
      </c>
      <c r="R294" s="288">
        <v>122</v>
      </c>
      <c r="S294" s="288">
        <v>122</v>
      </c>
    </row>
    <row r="295" spans="1:23" ht="13.5" thickBot="1" x14ac:dyDescent="0.25">
      <c r="B295" s="241">
        <v>3275.1882845188284</v>
      </c>
      <c r="C295" s="241">
        <v>3275.1882845188284</v>
      </c>
      <c r="D295" s="241">
        <v>3275.1882845188284</v>
      </c>
      <c r="E295" s="241">
        <v>3275.1882845188284</v>
      </c>
      <c r="F295" s="241">
        <v>3275.1882845188284</v>
      </c>
      <c r="G295" s="241">
        <v>3275.1882845188284</v>
      </c>
      <c r="H295" s="241">
        <v>3275.1882845188284</v>
      </c>
      <c r="I295" s="241">
        <v>3275.1882845188284</v>
      </c>
      <c r="J295" s="241">
        <v>3275.1882845188284</v>
      </c>
      <c r="K295" s="241">
        <v>3275.1882845188284</v>
      </c>
      <c r="L295" s="241">
        <v>3275.1882845188284</v>
      </c>
      <c r="M295" s="241">
        <v>3275.1882845188284</v>
      </c>
      <c r="N295" s="241">
        <v>3275.1882845188284</v>
      </c>
      <c r="O295" s="241">
        <v>3275.1882845188284</v>
      </c>
      <c r="P295" s="241">
        <v>3275.1882845188284</v>
      </c>
      <c r="Q295" s="241">
        <v>3275.1882845188284</v>
      </c>
      <c r="R295" s="241">
        <v>3275.1882845188284</v>
      </c>
      <c r="S295" s="241">
        <v>3275.1882845188284</v>
      </c>
      <c r="T295" s="241">
        <v>3275.1882845188284</v>
      </c>
    </row>
    <row r="296" spans="1:23" s="449" customFormat="1" ht="13.5" thickBot="1" x14ac:dyDescent="0.25">
      <c r="A296" s="295" t="s">
        <v>136</v>
      </c>
      <c r="B296" s="506" t="s">
        <v>53</v>
      </c>
      <c r="C296" s="507"/>
      <c r="D296" s="507"/>
      <c r="E296" s="507"/>
      <c r="F296" s="507"/>
      <c r="G296" s="508"/>
      <c r="H296" s="506" t="s">
        <v>53</v>
      </c>
      <c r="I296" s="507"/>
      <c r="J296" s="507"/>
      <c r="K296" s="507"/>
      <c r="L296" s="507"/>
      <c r="M296" s="508"/>
      <c r="N296" s="506" t="s">
        <v>53</v>
      </c>
      <c r="O296" s="507"/>
      <c r="P296" s="507"/>
      <c r="Q296" s="507"/>
      <c r="R296" s="507"/>
      <c r="S296" s="508"/>
      <c r="T296" s="313" t="s">
        <v>0</v>
      </c>
    </row>
    <row r="297" spans="1:23" s="449" customFormat="1" x14ac:dyDescent="0.2">
      <c r="A297" s="226" t="s">
        <v>2</v>
      </c>
      <c r="B297" s="315">
        <v>1</v>
      </c>
      <c r="C297" s="451">
        <v>2</v>
      </c>
      <c r="D297" s="451">
        <v>3</v>
      </c>
      <c r="E297" s="451">
        <v>4</v>
      </c>
      <c r="F297" s="451">
        <v>5</v>
      </c>
      <c r="G297" s="461">
        <v>6</v>
      </c>
      <c r="H297" s="315">
        <v>7</v>
      </c>
      <c r="I297" s="451">
        <v>8</v>
      </c>
      <c r="J297" s="451">
        <v>9</v>
      </c>
      <c r="K297" s="451">
        <v>10</v>
      </c>
      <c r="L297" s="451">
        <v>11</v>
      </c>
      <c r="M297" s="461">
        <v>12</v>
      </c>
      <c r="N297" s="451">
        <v>13</v>
      </c>
      <c r="O297" s="451">
        <v>14</v>
      </c>
      <c r="P297" s="451">
        <v>15</v>
      </c>
      <c r="Q297" s="451">
        <v>16</v>
      </c>
      <c r="R297" s="451">
        <v>17</v>
      </c>
      <c r="S297" s="451">
        <v>18</v>
      </c>
      <c r="T297" s="237"/>
    </row>
    <row r="298" spans="1:23" s="449" customFormat="1" x14ac:dyDescent="0.2">
      <c r="A298" s="301" t="s">
        <v>3</v>
      </c>
      <c r="B298" s="316">
        <v>3560</v>
      </c>
      <c r="C298" s="452">
        <v>3560</v>
      </c>
      <c r="D298" s="452">
        <v>3560</v>
      </c>
      <c r="E298" s="452">
        <v>3560</v>
      </c>
      <c r="F298" s="452">
        <v>3560</v>
      </c>
      <c r="G298" s="462">
        <v>3560</v>
      </c>
      <c r="H298" s="316">
        <v>3560</v>
      </c>
      <c r="I298" s="452">
        <v>3560</v>
      </c>
      <c r="J298" s="452">
        <v>3560</v>
      </c>
      <c r="K298" s="452">
        <v>3560</v>
      </c>
      <c r="L298" s="452">
        <v>3560</v>
      </c>
      <c r="M298" s="462">
        <v>3560</v>
      </c>
      <c r="N298" s="452">
        <v>3560</v>
      </c>
      <c r="O298" s="452">
        <v>3560</v>
      </c>
      <c r="P298" s="317">
        <v>3560</v>
      </c>
      <c r="Q298" s="318">
        <v>3560</v>
      </c>
      <c r="R298" s="318">
        <v>3560</v>
      </c>
      <c r="S298" s="318">
        <v>3560</v>
      </c>
      <c r="T298" s="319">
        <v>3560</v>
      </c>
    </row>
    <row r="299" spans="1:23" s="449" customFormat="1" x14ac:dyDescent="0.2">
      <c r="A299" s="303" t="s">
        <v>6</v>
      </c>
      <c r="B299" s="475">
        <v>3340.625</v>
      </c>
      <c r="C299" s="476">
        <v>3378.6666666666665</v>
      </c>
      <c r="D299" s="476">
        <v>3466.6666666666665</v>
      </c>
      <c r="E299" s="476">
        <v>3357.1428571428573</v>
      </c>
      <c r="F299" s="476">
        <v>3507.1428571428573</v>
      </c>
      <c r="G299" s="477">
        <v>3627.8571428571427</v>
      </c>
      <c r="H299" s="475">
        <v>3450.7142857142858</v>
      </c>
      <c r="I299" s="476">
        <v>3486.875</v>
      </c>
      <c r="J299" s="476">
        <v>3617.3333333333335</v>
      </c>
      <c r="K299" s="476">
        <v>3432.8571428571427</v>
      </c>
      <c r="L299" s="476">
        <v>3620</v>
      </c>
      <c r="M299" s="477">
        <v>3715.7142857142858</v>
      </c>
      <c r="N299" s="476">
        <v>3377.8571428571427</v>
      </c>
      <c r="O299" s="476">
        <v>3328.6666666666665</v>
      </c>
      <c r="P299" s="478">
        <v>3496</v>
      </c>
      <c r="Q299" s="478">
        <v>3477.1428571428573</v>
      </c>
      <c r="R299" s="478">
        <v>3526.25</v>
      </c>
      <c r="S299" s="478">
        <v>3612.6666666666665</v>
      </c>
      <c r="T299" s="261">
        <v>3495.2459016393441</v>
      </c>
    </row>
    <row r="300" spans="1:23" s="449" customFormat="1" x14ac:dyDescent="0.2">
      <c r="A300" s="226" t="s">
        <v>7</v>
      </c>
      <c r="B300" s="322">
        <v>93.75</v>
      </c>
      <c r="C300" s="454">
        <v>93.333333333333329</v>
      </c>
      <c r="D300" s="454">
        <v>100</v>
      </c>
      <c r="E300" s="454">
        <v>100</v>
      </c>
      <c r="F300" s="454">
        <v>100</v>
      </c>
      <c r="G300" s="464">
        <v>92.857142857142861</v>
      </c>
      <c r="H300" s="322">
        <v>100</v>
      </c>
      <c r="I300" s="454">
        <v>93.75</v>
      </c>
      <c r="J300" s="454">
        <v>100</v>
      </c>
      <c r="K300" s="454">
        <v>100</v>
      </c>
      <c r="L300" s="454">
        <v>93.333333333333329</v>
      </c>
      <c r="M300" s="464">
        <v>71.428571428571431</v>
      </c>
      <c r="N300" s="454">
        <v>100</v>
      </c>
      <c r="O300" s="454">
        <v>100</v>
      </c>
      <c r="P300" s="323">
        <v>100</v>
      </c>
      <c r="Q300" s="324">
        <v>100</v>
      </c>
      <c r="R300" s="324">
        <v>100</v>
      </c>
      <c r="S300" s="324">
        <v>93.333333333333329</v>
      </c>
      <c r="T300" s="325">
        <v>92.213114754098356</v>
      </c>
    </row>
    <row r="301" spans="1:23" s="449" customFormat="1" x14ac:dyDescent="0.2">
      <c r="A301" s="226" t="s">
        <v>8</v>
      </c>
      <c r="B301" s="266">
        <v>5.641553638590821E-2</v>
      </c>
      <c r="C301" s="455">
        <v>4.5901432347282063E-2</v>
      </c>
      <c r="D301" s="455">
        <v>3.7487670556958286E-2</v>
      </c>
      <c r="E301" s="455">
        <v>4.0584234953416412E-2</v>
      </c>
      <c r="F301" s="455">
        <v>3.8923122666894634E-2</v>
      </c>
      <c r="G301" s="465">
        <v>4.9497556740474541E-2</v>
      </c>
      <c r="H301" s="266">
        <v>4.2555274786196293E-2</v>
      </c>
      <c r="I301" s="455">
        <v>5.9700495054236774E-2</v>
      </c>
      <c r="J301" s="455">
        <v>4.4259881530246098E-2</v>
      </c>
      <c r="K301" s="455">
        <v>5.1423987287828869E-2</v>
      </c>
      <c r="L301" s="455">
        <v>5.5862155032407476E-2</v>
      </c>
      <c r="M301" s="465">
        <v>7.4323646214148706E-2</v>
      </c>
      <c r="N301" s="455">
        <v>4.2108397209626322E-2</v>
      </c>
      <c r="O301" s="455">
        <v>4.9118128270446634E-2</v>
      </c>
      <c r="P301" s="267">
        <v>5.2689584326325159E-2</v>
      </c>
      <c r="Q301" s="326">
        <v>3.2599563557726648E-2</v>
      </c>
      <c r="R301" s="326">
        <v>4.4159971090537986E-2</v>
      </c>
      <c r="S301" s="326">
        <v>5.0703398218468511E-2</v>
      </c>
      <c r="T301" s="327">
        <v>5.9309704500508077E-2</v>
      </c>
    </row>
    <row r="302" spans="1:23" s="449" customFormat="1" x14ac:dyDescent="0.2">
      <c r="A302" s="303" t="s">
        <v>1</v>
      </c>
      <c r="B302" s="270">
        <f t="shared" ref="B302:T302" si="67">B299/B298*100-100</f>
        <v>-6.1622191011235969</v>
      </c>
      <c r="C302" s="271">
        <f t="shared" ref="C302:M302" si="68">C299/C298*100-100</f>
        <v>-5.0936329588014928</v>
      </c>
      <c r="D302" s="271">
        <f t="shared" si="68"/>
        <v>-2.6217228464419549</v>
      </c>
      <c r="E302" s="271">
        <f t="shared" si="68"/>
        <v>-5.6982343499197441</v>
      </c>
      <c r="F302" s="271">
        <f t="shared" si="68"/>
        <v>-1.4847512038523121</v>
      </c>
      <c r="G302" s="272">
        <f t="shared" si="68"/>
        <v>1.9060995184590581</v>
      </c>
      <c r="H302" s="270">
        <f t="shared" si="68"/>
        <v>-3.0698234349919744</v>
      </c>
      <c r="I302" s="271">
        <f t="shared" si="68"/>
        <v>-2.0540730337078656</v>
      </c>
      <c r="J302" s="271">
        <f t="shared" si="68"/>
        <v>1.6104868913857615</v>
      </c>
      <c r="K302" s="271">
        <f t="shared" si="68"/>
        <v>-3.5714285714285836</v>
      </c>
      <c r="L302" s="271">
        <f t="shared" si="68"/>
        <v>1.6853932584269558</v>
      </c>
      <c r="M302" s="272">
        <f t="shared" si="68"/>
        <v>4.3739967897271157</v>
      </c>
      <c r="N302" s="456">
        <f t="shared" ref="N302:O302" si="69">N299/N298*100-100</f>
        <v>-5.1163723916533002</v>
      </c>
      <c r="O302" s="271">
        <f t="shared" si="69"/>
        <v>-6.4981273408239844</v>
      </c>
      <c r="P302" s="271">
        <f t="shared" si="67"/>
        <v>-1.7977528089887613</v>
      </c>
      <c r="Q302" s="271">
        <f t="shared" si="67"/>
        <v>-2.3274478330658042</v>
      </c>
      <c r="R302" s="271">
        <f t="shared" si="67"/>
        <v>-0.94803370786516439</v>
      </c>
      <c r="S302" s="271">
        <f t="shared" si="67"/>
        <v>1.4794007490636716</v>
      </c>
      <c r="T302" s="273">
        <f t="shared" si="67"/>
        <v>-1.8189353472094325</v>
      </c>
    </row>
    <row r="303" spans="1:23" s="449" customFormat="1" ht="13.5" thickBot="1" x14ac:dyDescent="0.25">
      <c r="A303" s="226" t="s">
        <v>27</v>
      </c>
      <c r="B303" s="275">
        <f>B299-B295</f>
        <v>65.436715481171632</v>
      </c>
      <c r="C303" s="276">
        <f t="shared" ref="C303:T303" si="70">C299-C295</f>
        <v>103.47838214783815</v>
      </c>
      <c r="D303" s="276">
        <f t="shared" si="70"/>
        <v>191.47838214783815</v>
      </c>
      <c r="E303" s="276">
        <f t="shared" si="70"/>
        <v>81.95457262402897</v>
      </c>
      <c r="F303" s="276">
        <f t="shared" si="70"/>
        <v>231.95457262402897</v>
      </c>
      <c r="G303" s="277">
        <f t="shared" si="70"/>
        <v>352.66885833831429</v>
      </c>
      <c r="H303" s="275">
        <f t="shared" si="70"/>
        <v>175.52600119545741</v>
      </c>
      <c r="I303" s="276">
        <f t="shared" si="70"/>
        <v>211.68671548117163</v>
      </c>
      <c r="J303" s="276">
        <f t="shared" si="70"/>
        <v>342.14504881450512</v>
      </c>
      <c r="K303" s="276">
        <f t="shared" si="70"/>
        <v>157.66885833831429</v>
      </c>
      <c r="L303" s="276">
        <f t="shared" si="70"/>
        <v>344.81171548117163</v>
      </c>
      <c r="M303" s="277">
        <f t="shared" si="70"/>
        <v>440.52600119545741</v>
      </c>
      <c r="N303" s="457">
        <f t="shared" si="70"/>
        <v>102.66885833831429</v>
      </c>
      <c r="O303" s="276">
        <f t="shared" si="70"/>
        <v>53.478382147838147</v>
      </c>
      <c r="P303" s="276">
        <f t="shared" si="70"/>
        <v>220.81171548117163</v>
      </c>
      <c r="Q303" s="276">
        <f t="shared" si="70"/>
        <v>201.95457262402897</v>
      </c>
      <c r="R303" s="276">
        <f t="shared" si="70"/>
        <v>251.06171548117163</v>
      </c>
      <c r="S303" s="276">
        <f t="shared" si="70"/>
        <v>337.47838214783815</v>
      </c>
      <c r="T303" s="278">
        <f t="shared" si="70"/>
        <v>220.05761712051572</v>
      </c>
      <c r="U303" s="408"/>
      <c r="V303" s="409"/>
      <c r="W303" s="408"/>
    </row>
    <row r="304" spans="1:23" s="449" customFormat="1" x14ac:dyDescent="0.2">
      <c r="A304" s="308" t="s">
        <v>52</v>
      </c>
      <c r="B304" s="280">
        <v>65</v>
      </c>
      <c r="C304" s="281">
        <v>65</v>
      </c>
      <c r="D304" s="281">
        <v>65</v>
      </c>
      <c r="E304" s="281">
        <v>16</v>
      </c>
      <c r="F304" s="281">
        <v>65</v>
      </c>
      <c r="G304" s="282">
        <v>65</v>
      </c>
      <c r="H304" s="280">
        <v>65</v>
      </c>
      <c r="I304" s="281">
        <v>65</v>
      </c>
      <c r="J304" s="281">
        <v>65</v>
      </c>
      <c r="K304" s="281">
        <v>16</v>
      </c>
      <c r="L304" s="281">
        <v>65</v>
      </c>
      <c r="M304" s="282">
        <v>65</v>
      </c>
      <c r="N304" s="458">
        <v>65</v>
      </c>
      <c r="O304" s="281">
        <v>65</v>
      </c>
      <c r="P304" s="281">
        <v>65</v>
      </c>
      <c r="Q304" s="281">
        <v>16</v>
      </c>
      <c r="R304" s="281">
        <v>65</v>
      </c>
      <c r="S304" s="328">
        <v>65</v>
      </c>
      <c r="T304" s="329">
        <f>SUM(B304:S304)</f>
        <v>1023</v>
      </c>
      <c r="U304" s="449" t="s">
        <v>56</v>
      </c>
      <c r="V304" s="330">
        <f>G290-T304</f>
        <v>0</v>
      </c>
      <c r="W304" s="331">
        <f>V304/G290</f>
        <v>0</v>
      </c>
    </row>
    <row r="305" spans="1:23" s="449" customFormat="1" x14ac:dyDescent="0.2">
      <c r="A305" s="308" t="s">
        <v>28</v>
      </c>
      <c r="B305" s="231">
        <v>129</v>
      </c>
      <c r="C305" s="289">
        <v>129</v>
      </c>
      <c r="D305" s="289">
        <v>128</v>
      </c>
      <c r="E305" s="289">
        <v>129</v>
      </c>
      <c r="F305" s="289">
        <v>128</v>
      </c>
      <c r="G305" s="232">
        <v>126.5</v>
      </c>
      <c r="H305" s="231">
        <v>128</v>
      </c>
      <c r="I305" s="289">
        <v>128</v>
      </c>
      <c r="J305" s="289">
        <v>126.5</v>
      </c>
      <c r="K305" s="289">
        <v>129</v>
      </c>
      <c r="L305" s="289">
        <v>126.5</v>
      </c>
      <c r="M305" s="232">
        <v>126.5</v>
      </c>
      <c r="N305" s="459">
        <v>129</v>
      </c>
      <c r="O305" s="289">
        <v>129</v>
      </c>
      <c r="P305" s="289">
        <v>128</v>
      </c>
      <c r="Q305" s="289">
        <v>129</v>
      </c>
      <c r="R305" s="289">
        <v>127</v>
      </c>
      <c r="S305" s="289">
        <v>126.5</v>
      </c>
      <c r="T305" s="235"/>
      <c r="U305" s="449" t="s">
        <v>57</v>
      </c>
      <c r="V305" s="449">
        <v>122.96</v>
      </c>
    </row>
    <row r="306" spans="1:23" s="449" customFormat="1" ht="13.5" thickBot="1" x14ac:dyDescent="0.25">
      <c r="A306" s="311" t="s">
        <v>26</v>
      </c>
      <c r="B306" s="229">
        <f>B305-B294</f>
        <v>5</v>
      </c>
      <c r="C306" s="230">
        <f t="shared" ref="C306:S306" si="71">C305-C294</f>
        <v>5</v>
      </c>
      <c r="D306" s="230">
        <f t="shared" si="71"/>
        <v>5</v>
      </c>
      <c r="E306" s="230">
        <f t="shared" si="71"/>
        <v>5</v>
      </c>
      <c r="F306" s="230">
        <f t="shared" si="71"/>
        <v>5</v>
      </c>
      <c r="G306" s="466">
        <f t="shared" si="71"/>
        <v>4.5</v>
      </c>
      <c r="H306" s="229">
        <f t="shared" si="71"/>
        <v>5</v>
      </c>
      <c r="I306" s="230">
        <f t="shared" si="71"/>
        <v>5</v>
      </c>
      <c r="J306" s="230">
        <f t="shared" si="71"/>
        <v>4.5</v>
      </c>
      <c r="K306" s="230">
        <f t="shared" si="71"/>
        <v>5</v>
      </c>
      <c r="L306" s="230">
        <f t="shared" si="71"/>
        <v>4.5</v>
      </c>
      <c r="M306" s="466">
        <f t="shared" si="71"/>
        <v>4.5</v>
      </c>
      <c r="N306" s="460">
        <f t="shared" si="71"/>
        <v>5</v>
      </c>
      <c r="O306" s="230">
        <f t="shared" si="71"/>
        <v>5</v>
      </c>
      <c r="P306" s="230">
        <f t="shared" si="71"/>
        <v>5</v>
      </c>
      <c r="Q306" s="230">
        <f t="shared" si="71"/>
        <v>5</v>
      </c>
      <c r="R306" s="230">
        <f t="shared" si="71"/>
        <v>5</v>
      </c>
      <c r="S306" s="230">
        <f t="shared" si="71"/>
        <v>4.5</v>
      </c>
      <c r="T306" s="236"/>
      <c r="U306" s="449" t="s">
        <v>26</v>
      </c>
      <c r="V306" s="449">
        <f>V305-I291</f>
        <v>5.5499999999999972</v>
      </c>
    </row>
    <row r="307" spans="1:23" x14ac:dyDescent="0.2">
      <c r="C307" s="449"/>
      <c r="D307" s="449"/>
      <c r="E307" s="449"/>
      <c r="F307" s="449"/>
      <c r="G307" s="449"/>
      <c r="H307" s="449"/>
      <c r="I307" s="449"/>
      <c r="J307" s="449"/>
      <c r="K307" s="449"/>
      <c r="L307" s="449"/>
      <c r="M307" s="449"/>
      <c r="N307" s="449"/>
      <c r="O307" s="449"/>
      <c r="P307" s="449"/>
      <c r="Q307" s="449"/>
      <c r="R307" s="449"/>
      <c r="S307" s="449"/>
    </row>
    <row r="308" spans="1:23" ht="13.5" thickBot="1" x14ac:dyDescent="0.25"/>
    <row r="309" spans="1:23" s="474" customFormat="1" ht="13.5" thickBot="1" x14ac:dyDescent="0.25">
      <c r="A309" s="295" t="s">
        <v>138</v>
      </c>
      <c r="B309" s="506" t="s">
        <v>53</v>
      </c>
      <c r="C309" s="507"/>
      <c r="D309" s="507"/>
      <c r="E309" s="507"/>
      <c r="F309" s="507"/>
      <c r="G309" s="508"/>
      <c r="H309" s="506" t="s">
        <v>53</v>
      </c>
      <c r="I309" s="507"/>
      <c r="J309" s="507"/>
      <c r="K309" s="507"/>
      <c r="L309" s="507"/>
      <c r="M309" s="508"/>
      <c r="N309" s="506" t="s">
        <v>53</v>
      </c>
      <c r="O309" s="507"/>
      <c r="P309" s="507"/>
      <c r="Q309" s="507"/>
      <c r="R309" s="507"/>
      <c r="S309" s="508"/>
      <c r="T309" s="313" t="s">
        <v>0</v>
      </c>
    </row>
    <row r="310" spans="1:23" s="474" customFormat="1" x14ac:dyDescent="0.2">
      <c r="A310" s="226" t="s">
        <v>2</v>
      </c>
      <c r="B310" s="315">
        <v>1</v>
      </c>
      <c r="C310" s="451">
        <v>2</v>
      </c>
      <c r="D310" s="451">
        <v>3</v>
      </c>
      <c r="E310" s="451">
        <v>4</v>
      </c>
      <c r="F310" s="451">
        <v>5</v>
      </c>
      <c r="G310" s="461">
        <v>6</v>
      </c>
      <c r="H310" s="315">
        <v>7</v>
      </c>
      <c r="I310" s="451">
        <v>8</v>
      </c>
      <c r="J310" s="451">
        <v>9</v>
      </c>
      <c r="K310" s="451">
        <v>10</v>
      </c>
      <c r="L310" s="451">
        <v>11</v>
      </c>
      <c r="M310" s="461">
        <v>12</v>
      </c>
      <c r="N310" s="451">
        <v>13</v>
      </c>
      <c r="O310" s="451">
        <v>14</v>
      </c>
      <c r="P310" s="451">
        <v>15</v>
      </c>
      <c r="Q310" s="451">
        <v>16</v>
      </c>
      <c r="R310" s="451">
        <v>17</v>
      </c>
      <c r="S310" s="451">
        <v>18</v>
      </c>
      <c r="T310" s="237"/>
    </row>
    <row r="311" spans="1:23" s="474" customFormat="1" x14ac:dyDescent="0.2">
      <c r="A311" s="301" t="s">
        <v>3</v>
      </c>
      <c r="B311" s="316">
        <v>3720</v>
      </c>
      <c r="C311" s="452">
        <v>3720</v>
      </c>
      <c r="D311" s="452">
        <v>3720</v>
      </c>
      <c r="E311" s="452">
        <v>3720</v>
      </c>
      <c r="F311" s="452">
        <v>3720</v>
      </c>
      <c r="G311" s="462">
        <v>3720</v>
      </c>
      <c r="H311" s="316">
        <v>3720</v>
      </c>
      <c r="I311" s="452">
        <v>3720</v>
      </c>
      <c r="J311" s="452">
        <v>3720</v>
      </c>
      <c r="K311" s="452">
        <v>3720</v>
      </c>
      <c r="L311" s="452">
        <v>3720</v>
      </c>
      <c r="M311" s="462">
        <v>3720</v>
      </c>
      <c r="N311" s="452">
        <v>3720</v>
      </c>
      <c r="O311" s="452">
        <v>3720</v>
      </c>
      <c r="P311" s="317">
        <v>3720</v>
      </c>
      <c r="Q311" s="318">
        <v>3720</v>
      </c>
      <c r="R311" s="318">
        <v>3720</v>
      </c>
      <c r="S311" s="318">
        <v>3720</v>
      </c>
      <c r="T311" s="319">
        <v>3720</v>
      </c>
    </row>
    <row r="312" spans="1:23" s="474" customFormat="1" x14ac:dyDescent="0.2">
      <c r="A312" s="303" t="s">
        <v>6</v>
      </c>
      <c r="B312" s="320">
        <v>3522</v>
      </c>
      <c r="C312" s="453">
        <v>3634.6666666666665</v>
      </c>
      <c r="D312" s="453">
        <v>3592</v>
      </c>
      <c r="E312" s="453">
        <v>3544.2857142857142</v>
      </c>
      <c r="F312" s="453">
        <v>3678.75</v>
      </c>
      <c r="G312" s="463">
        <v>3700.6666666666665</v>
      </c>
      <c r="H312" s="320">
        <v>3731.25</v>
      </c>
      <c r="I312" s="453">
        <v>3733.3333333333335</v>
      </c>
      <c r="J312" s="453">
        <v>3747.8571428571427</v>
      </c>
      <c r="K312" s="453">
        <v>3614.2857142857142</v>
      </c>
      <c r="L312" s="453">
        <v>3847.3333333333335</v>
      </c>
      <c r="M312" s="463">
        <v>3741.4285714285716</v>
      </c>
      <c r="N312" s="453">
        <v>3631.25</v>
      </c>
      <c r="O312" s="453">
        <v>3658.6666666666665</v>
      </c>
      <c r="P312" s="321">
        <v>3664.6666666666665</v>
      </c>
      <c r="Q312" s="321">
        <v>3681.6666666666665</v>
      </c>
      <c r="R312" s="321">
        <v>3836</v>
      </c>
      <c r="S312" s="321">
        <v>3958.6666666666665</v>
      </c>
      <c r="T312" s="261">
        <v>3702.9674796747968</v>
      </c>
    </row>
    <row r="313" spans="1:23" s="474" customFormat="1" x14ac:dyDescent="0.2">
      <c r="A313" s="226" t="s">
        <v>7</v>
      </c>
      <c r="B313" s="322">
        <v>93.333333333333329</v>
      </c>
      <c r="C313" s="454">
        <v>93.333333333333329</v>
      </c>
      <c r="D313" s="454">
        <v>100</v>
      </c>
      <c r="E313" s="454">
        <v>100</v>
      </c>
      <c r="F313" s="454">
        <v>100</v>
      </c>
      <c r="G313" s="464">
        <v>100</v>
      </c>
      <c r="H313" s="322">
        <v>100</v>
      </c>
      <c r="I313" s="454">
        <v>100</v>
      </c>
      <c r="J313" s="454">
        <v>92.857142857142861</v>
      </c>
      <c r="K313" s="454">
        <v>100</v>
      </c>
      <c r="L313" s="454">
        <v>100</v>
      </c>
      <c r="M313" s="464">
        <v>100</v>
      </c>
      <c r="N313" s="454">
        <v>100</v>
      </c>
      <c r="O313" s="454">
        <v>93.333333333333329</v>
      </c>
      <c r="P313" s="323">
        <v>100</v>
      </c>
      <c r="Q313" s="324">
        <v>100</v>
      </c>
      <c r="R313" s="324">
        <v>100</v>
      </c>
      <c r="S313" s="324">
        <v>93.333333333333329</v>
      </c>
      <c r="T313" s="325">
        <v>91.869918699186996</v>
      </c>
    </row>
    <row r="314" spans="1:23" s="474" customFormat="1" x14ac:dyDescent="0.2">
      <c r="A314" s="226" t="s">
        <v>8</v>
      </c>
      <c r="B314" s="266">
        <v>5.4940680481277142E-2</v>
      </c>
      <c r="C314" s="455">
        <v>5.143126944385748E-2</v>
      </c>
      <c r="D314" s="455">
        <v>4.449932857656759E-2</v>
      </c>
      <c r="E314" s="455">
        <v>3.5843182709256155E-2</v>
      </c>
      <c r="F314" s="455">
        <v>3.0222155107795298E-2</v>
      </c>
      <c r="G314" s="465">
        <v>4.3251963460199203E-2</v>
      </c>
      <c r="H314" s="266">
        <v>4.849991119166229E-2</v>
      </c>
      <c r="I314" s="455">
        <v>5.2704291541949624E-2</v>
      </c>
      <c r="J314" s="455">
        <v>5.4431650683061661E-2</v>
      </c>
      <c r="K314" s="455">
        <v>4.3240456383170006E-2</v>
      </c>
      <c r="L314" s="455">
        <v>6.0201838851106831E-2</v>
      </c>
      <c r="M314" s="465">
        <v>3.9188727219000505E-2</v>
      </c>
      <c r="N314" s="455">
        <v>3.7302968516606104E-2</v>
      </c>
      <c r="O314" s="455">
        <v>5.4114087768167007E-2</v>
      </c>
      <c r="P314" s="267">
        <v>5.6001613240339594E-2</v>
      </c>
      <c r="Q314" s="326">
        <v>2.2530316230201099E-2</v>
      </c>
      <c r="R314" s="326">
        <v>4.3795620437956206E-2</v>
      </c>
      <c r="S314" s="326">
        <v>4.6805598900802742E-2</v>
      </c>
      <c r="T314" s="327">
        <v>5.5469027175115496E-2</v>
      </c>
    </row>
    <row r="315" spans="1:23" s="474" customFormat="1" x14ac:dyDescent="0.2">
      <c r="A315" s="303" t="s">
        <v>1</v>
      </c>
      <c r="B315" s="270">
        <f t="shared" ref="B315:T315" si="72">B312/B311*100-100</f>
        <v>-5.3225806451612954</v>
      </c>
      <c r="C315" s="271">
        <f t="shared" si="72"/>
        <v>-2.2939068100358497</v>
      </c>
      <c r="D315" s="271">
        <f t="shared" si="72"/>
        <v>-3.4408602150537604</v>
      </c>
      <c r="E315" s="271">
        <f t="shared" si="72"/>
        <v>-4.7235023041474591</v>
      </c>
      <c r="F315" s="271">
        <f t="shared" si="72"/>
        <v>-1.1088709677419359</v>
      </c>
      <c r="G315" s="272">
        <f t="shared" si="72"/>
        <v>-0.51971326164874654</v>
      </c>
      <c r="H315" s="270">
        <f t="shared" si="72"/>
        <v>0.30241935483870463</v>
      </c>
      <c r="I315" s="271">
        <f t="shared" si="72"/>
        <v>0.35842293906812017</v>
      </c>
      <c r="J315" s="271">
        <f t="shared" si="72"/>
        <v>0.74884792626728824</v>
      </c>
      <c r="K315" s="271">
        <f t="shared" si="72"/>
        <v>-2.8417818740399383</v>
      </c>
      <c r="L315" s="271">
        <f t="shared" si="72"/>
        <v>3.4229390681003622</v>
      </c>
      <c r="M315" s="272">
        <f t="shared" si="72"/>
        <v>0.57603686635945905</v>
      </c>
      <c r="N315" s="456">
        <f t="shared" si="72"/>
        <v>-2.3857526881720332</v>
      </c>
      <c r="O315" s="271">
        <f t="shared" si="72"/>
        <v>-1.6487455197132732</v>
      </c>
      <c r="P315" s="271">
        <f t="shared" si="72"/>
        <v>-1.4874551971326184</v>
      </c>
      <c r="Q315" s="271">
        <f t="shared" si="72"/>
        <v>-1.030465949820794</v>
      </c>
      <c r="R315" s="271">
        <f t="shared" si="72"/>
        <v>3.1182795698924792</v>
      </c>
      <c r="S315" s="271">
        <f t="shared" si="72"/>
        <v>6.4157706093189972</v>
      </c>
      <c r="T315" s="273">
        <f t="shared" si="72"/>
        <v>-0.45786344960222891</v>
      </c>
    </row>
    <row r="316" spans="1:23" s="474" customFormat="1" ht="13.5" thickBot="1" x14ac:dyDescent="0.25">
      <c r="A316" s="226" t="s">
        <v>27</v>
      </c>
      <c r="B316" s="479">
        <f>B312-B299</f>
        <v>181.375</v>
      </c>
      <c r="C316" s="480">
        <f t="shared" ref="C316:T316" si="73">C312-C299</f>
        <v>256</v>
      </c>
      <c r="D316" s="480">
        <f t="shared" si="73"/>
        <v>125.33333333333348</v>
      </c>
      <c r="E316" s="480">
        <f t="shared" si="73"/>
        <v>187.14285714285688</v>
      </c>
      <c r="F316" s="480">
        <f t="shared" si="73"/>
        <v>171.60714285714266</v>
      </c>
      <c r="G316" s="481">
        <f t="shared" si="73"/>
        <v>72.809523809523853</v>
      </c>
      <c r="H316" s="479">
        <f t="shared" si="73"/>
        <v>280.53571428571422</v>
      </c>
      <c r="I316" s="480">
        <f t="shared" si="73"/>
        <v>246.45833333333348</v>
      </c>
      <c r="J316" s="480">
        <f t="shared" si="73"/>
        <v>130.52380952380918</v>
      </c>
      <c r="K316" s="480">
        <f t="shared" si="73"/>
        <v>181.42857142857156</v>
      </c>
      <c r="L316" s="480">
        <f t="shared" si="73"/>
        <v>227.33333333333348</v>
      </c>
      <c r="M316" s="481">
        <f t="shared" si="73"/>
        <v>25.714285714285779</v>
      </c>
      <c r="N316" s="482">
        <f t="shared" si="73"/>
        <v>253.39285714285734</v>
      </c>
      <c r="O316" s="480">
        <f t="shared" si="73"/>
        <v>330</v>
      </c>
      <c r="P316" s="480">
        <f t="shared" si="73"/>
        <v>168.66666666666652</v>
      </c>
      <c r="Q316" s="480">
        <f t="shared" si="73"/>
        <v>204.52380952380918</v>
      </c>
      <c r="R316" s="480">
        <f t="shared" si="73"/>
        <v>309.75</v>
      </c>
      <c r="S316" s="480">
        <f t="shared" si="73"/>
        <v>346</v>
      </c>
      <c r="T316" s="483">
        <f t="shared" si="73"/>
        <v>207.72157803545269</v>
      </c>
      <c r="U316" s="408"/>
      <c r="V316" s="409"/>
      <c r="W316" s="408"/>
    </row>
    <row r="317" spans="1:23" s="474" customFormat="1" x14ac:dyDescent="0.2">
      <c r="A317" s="308" t="s">
        <v>52</v>
      </c>
      <c r="B317" s="280">
        <v>65</v>
      </c>
      <c r="C317" s="281">
        <v>65</v>
      </c>
      <c r="D317" s="281">
        <v>65</v>
      </c>
      <c r="E317" s="281">
        <v>16</v>
      </c>
      <c r="F317" s="281">
        <v>65</v>
      </c>
      <c r="G317" s="282">
        <v>65</v>
      </c>
      <c r="H317" s="280">
        <v>65</v>
      </c>
      <c r="I317" s="281">
        <v>65</v>
      </c>
      <c r="J317" s="281">
        <v>65</v>
      </c>
      <c r="K317" s="281">
        <v>16</v>
      </c>
      <c r="L317" s="281">
        <v>65</v>
      </c>
      <c r="M317" s="282">
        <v>65</v>
      </c>
      <c r="N317" s="458">
        <v>65</v>
      </c>
      <c r="O317" s="281">
        <v>65</v>
      </c>
      <c r="P317" s="281">
        <v>65</v>
      </c>
      <c r="Q317" s="281">
        <v>16</v>
      </c>
      <c r="R317" s="281">
        <v>65</v>
      </c>
      <c r="S317" s="328">
        <v>65</v>
      </c>
      <c r="T317" s="329">
        <f>SUM(B317:S317)</f>
        <v>1023</v>
      </c>
      <c r="U317" s="474" t="s">
        <v>56</v>
      </c>
      <c r="V317" s="330">
        <f>T304-T317</f>
        <v>0</v>
      </c>
      <c r="W317" s="331">
        <f>V317/T304</f>
        <v>0</v>
      </c>
    </row>
    <row r="318" spans="1:23" s="474" customFormat="1" x14ac:dyDescent="0.2">
      <c r="A318" s="308" t="s">
        <v>28</v>
      </c>
      <c r="B318" s="231">
        <v>132</v>
      </c>
      <c r="C318" s="289">
        <v>132</v>
      </c>
      <c r="D318" s="289">
        <v>131</v>
      </c>
      <c r="E318" s="289">
        <v>132</v>
      </c>
      <c r="F318" s="289">
        <v>131</v>
      </c>
      <c r="G318" s="232">
        <v>129.5</v>
      </c>
      <c r="H318" s="231">
        <v>130.5</v>
      </c>
      <c r="I318" s="289">
        <v>130.5</v>
      </c>
      <c r="J318" s="289">
        <v>129.5</v>
      </c>
      <c r="K318" s="289">
        <v>131.5</v>
      </c>
      <c r="L318" s="289">
        <v>128.5</v>
      </c>
      <c r="M318" s="232">
        <v>129.5</v>
      </c>
      <c r="N318" s="459">
        <v>131.5</v>
      </c>
      <c r="O318" s="289">
        <v>131.5</v>
      </c>
      <c r="P318" s="289">
        <v>131</v>
      </c>
      <c r="Q318" s="289">
        <v>131.5</v>
      </c>
      <c r="R318" s="289">
        <v>129</v>
      </c>
      <c r="S318" s="289">
        <v>128.5</v>
      </c>
      <c r="T318" s="235"/>
      <c r="U318" s="474" t="s">
        <v>57</v>
      </c>
      <c r="V318" s="474">
        <v>127.68</v>
      </c>
    </row>
    <row r="319" spans="1:23" s="474" customFormat="1" ht="13.5" thickBot="1" x14ac:dyDescent="0.25">
      <c r="A319" s="311" t="s">
        <v>26</v>
      </c>
      <c r="B319" s="229">
        <f>B318-B305</f>
        <v>3</v>
      </c>
      <c r="C319" s="230">
        <f t="shared" ref="C319:S319" si="74">C318-C305</f>
        <v>3</v>
      </c>
      <c r="D319" s="230">
        <f t="shared" si="74"/>
        <v>3</v>
      </c>
      <c r="E319" s="230">
        <f t="shared" si="74"/>
        <v>3</v>
      </c>
      <c r="F319" s="230">
        <f t="shared" si="74"/>
        <v>3</v>
      </c>
      <c r="G319" s="466">
        <f t="shared" si="74"/>
        <v>3</v>
      </c>
      <c r="H319" s="229">
        <f t="shared" si="74"/>
        <v>2.5</v>
      </c>
      <c r="I319" s="230">
        <f t="shared" si="74"/>
        <v>2.5</v>
      </c>
      <c r="J319" s="230">
        <f t="shared" si="74"/>
        <v>3</v>
      </c>
      <c r="K319" s="230">
        <f t="shared" si="74"/>
        <v>2.5</v>
      </c>
      <c r="L319" s="230">
        <f t="shared" si="74"/>
        <v>2</v>
      </c>
      <c r="M319" s="466">
        <f t="shared" si="74"/>
        <v>3</v>
      </c>
      <c r="N319" s="460">
        <f t="shared" si="74"/>
        <v>2.5</v>
      </c>
      <c r="O319" s="230">
        <f t="shared" si="74"/>
        <v>2.5</v>
      </c>
      <c r="P319" s="230">
        <f t="shared" si="74"/>
        <v>3</v>
      </c>
      <c r="Q319" s="230">
        <f t="shared" si="74"/>
        <v>2.5</v>
      </c>
      <c r="R319" s="230">
        <f t="shared" si="74"/>
        <v>2</v>
      </c>
      <c r="S319" s="230">
        <f t="shared" si="74"/>
        <v>2</v>
      </c>
      <c r="T319" s="236"/>
      <c r="U319" s="474" t="s">
        <v>26</v>
      </c>
      <c r="V319" s="474">
        <f>V318-V305</f>
        <v>4.7200000000000131</v>
      </c>
    </row>
    <row r="320" spans="1:23" x14ac:dyDescent="0.2">
      <c r="C320" s="484"/>
      <c r="D320" s="484"/>
      <c r="E320" s="484"/>
      <c r="F320" s="484"/>
      <c r="G320" s="484"/>
      <c r="H320" s="484"/>
      <c r="I320" s="484"/>
      <c r="J320" s="484"/>
      <c r="K320" s="484"/>
      <c r="L320" s="484"/>
      <c r="M320" s="484">
        <v>129.5</v>
      </c>
      <c r="N320" s="484"/>
      <c r="O320" s="484"/>
      <c r="P320" s="484">
        <v>131</v>
      </c>
      <c r="Q320" s="484"/>
      <c r="R320" s="484"/>
      <c r="S320" s="484"/>
    </row>
    <row r="321" spans="1:23" ht="13.5" thickBot="1" x14ac:dyDescent="0.25"/>
    <row r="322" spans="1:23" s="485" customFormat="1" ht="13.5" thickBot="1" x14ac:dyDescent="0.25">
      <c r="A322" s="295" t="s">
        <v>139</v>
      </c>
      <c r="B322" s="506" t="s">
        <v>53</v>
      </c>
      <c r="C322" s="507"/>
      <c r="D322" s="507"/>
      <c r="E322" s="507"/>
      <c r="F322" s="507"/>
      <c r="G322" s="508"/>
      <c r="H322" s="506" t="s">
        <v>53</v>
      </c>
      <c r="I322" s="507"/>
      <c r="J322" s="507"/>
      <c r="K322" s="507"/>
      <c r="L322" s="507"/>
      <c r="M322" s="508"/>
      <c r="N322" s="506" t="s">
        <v>53</v>
      </c>
      <c r="O322" s="507"/>
      <c r="P322" s="507"/>
      <c r="Q322" s="507"/>
      <c r="R322" s="507"/>
      <c r="S322" s="508"/>
      <c r="T322" s="313" t="s">
        <v>0</v>
      </c>
    </row>
    <row r="323" spans="1:23" s="485" customFormat="1" x14ac:dyDescent="0.2">
      <c r="A323" s="226" t="s">
        <v>2</v>
      </c>
      <c r="B323" s="315">
        <v>1</v>
      </c>
      <c r="C323" s="451">
        <v>2</v>
      </c>
      <c r="D323" s="451">
        <v>3</v>
      </c>
      <c r="E323" s="451">
        <v>4</v>
      </c>
      <c r="F323" s="451">
        <v>5</v>
      </c>
      <c r="G323" s="461">
        <v>6</v>
      </c>
      <c r="H323" s="315">
        <v>7</v>
      </c>
      <c r="I323" s="451">
        <v>8</v>
      </c>
      <c r="J323" s="451">
        <v>9</v>
      </c>
      <c r="K323" s="451">
        <v>10</v>
      </c>
      <c r="L323" s="451">
        <v>11</v>
      </c>
      <c r="M323" s="461">
        <v>12</v>
      </c>
      <c r="N323" s="451">
        <v>13</v>
      </c>
      <c r="O323" s="451">
        <v>14</v>
      </c>
      <c r="P323" s="451">
        <v>15</v>
      </c>
      <c r="Q323" s="451">
        <v>16</v>
      </c>
      <c r="R323" s="451">
        <v>17</v>
      </c>
      <c r="S323" s="451">
        <v>18</v>
      </c>
      <c r="T323" s="237"/>
    </row>
    <row r="324" spans="1:23" s="485" customFormat="1" x14ac:dyDescent="0.2">
      <c r="A324" s="301" t="s">
        <v>3</v>
      </c>
      <c r="B324" s="316">
        <v>3850</v>
      </c>
      <c r="C324" s="452">
        <v>3850</v>
      </c>
      <c r="D324" s="452">
        <v>3850</v>
      </c>
      <c r="E324" s="452">
        <v>3850</v>
      </c>
      <c r="F324" s="452">
        <v>3850</v>
      </c>
      <c r="G324" s="462">
        <v>3850</v>
      </c>
      <c r="H324" s="316">
        <v>3850</v>
      </c>
      <c r="I324" s="452">
        <v>3850</v>
      </c>
      <c r="J324" s="452">
        <v>3850</v>
      </c>
      <c r="K324" s="452">
        <v>3850</v>
      </c>
      <c r="L324" s="452">
        <v>3850</v>
      </c>
      <c r="M324" s="462">
        <v>3850</v>
      </c>
      <c r="N324" s="452">
        <v>3850</v>
      </c>
      <c r="O324" s="452">
        <v>3850</v>
      </c>
      <c r="P324" s="317">
        <v>3850</v>
      </c>
      <c r="Q324" s="318">
        <v>3850</v>
      </c>
      <c r="R324" s="318">
        <v>3850</v>
      </c>
      <c r="S324" s="318">
        <v>3850</v>
      </c>
      <c r="T324" s="319">
        <v>3850</v>
      </c>
    </row>
    <row r="325" spans="1:23" s="485" customFormat="1" x14ac:dyDescent="0.2">
      <c r="A325" s="303" t="s">
        <v>6</v>
      </c>
      <c r="B325" s="320">
        <v>3745.3333333333335</v>
      </c>
      <c r="C325" s="453">
        <v>3606.25</v>
      </c>
      <c r="D325" s="453">
        <v>3712</v>
      </c>
      <c r="E325" s="453">
        <v>3746.25</v>
      </c>
      <c r="F325" s="453">
        <v>3827.5</v>
      </c>
      <c r="G325" s="463">
        <v>3833.3333333333335</v>
      </c>
      <c r="H325" s="320">
        <v>3679.2307692307691</v>
      </c>
      <c r="I325" s="453">
        <v>3869.2857142857142</v>
      </c>
      <c r="J325" s="453">
        <v>3746.9230769230771</v>
      </c>
      <c r="K325" s="453">
        <v>3567.1428571428573</v>
      </c>
      <c r="L325" s="453">
        <v>3785</v>
      </c>
      <c r="M325" s="463">
        <v>3826.6666666666665</v>
      </c>
      <c r="N325" s="453">
        <v>3661.3333333333335</v>
      </c>
      <c r="O325" s="453">
        <v>3744.6666666666665</v>
      </c>
      <c r="P325" s="321">
        <v>3853.3333333333335</v>
      </c>
      <c r="Q325" s="321">
        <v>3788.75</v>
      </c>
      <c r="R325" s="321">
        <v>3966.6666666666665</v>
      </c>
      <c r="S325" s="321">
        <v>3912</v>
      </c>
      <c r="T325" s="261">
        <v>3777.5409836065573</v>
      </c>
    </row>
    <row r="326" spans="1:23" s="485" customFormat="1" x14ac:dyDescent="0.2">
      <c r="A326" s="226" t="s">
        <v>7</v>
      </c>
      <c r="B326" s="322">
        <v>100</v>
      </c>
      <c r="C326" s="454">
        <v>100</v>
      </c>
      <c r="D326" s="454">
        <v>100</v>
      </c>
      <c r="E326" s="454">
        <v>75</v>
      </c>
      <c r="F326" s="454">
        <v>100</v>
      </c>
      <c r="G326" s="464">
        <v>86.666666666666671</v>
      </c>
      <c r="H326" s="322">
        <v>76.92307692307692</v>
      </c>
      <c r="I326" s="454">
        <v>92.857142857142861</v>
      </c>
      <c r="J326" s="454">
        <v>100</v>
      </c>
      <c r="K326" s="454">
        <v>100</v>
      </c>
      <c r="L326" s="454">
        <v>92.857142857142861</v>
      </c>
      <c r="M326" s="464">
        <v>93.333333333333329</v>
      </c>
      <c r="N326" s="454">
        <v>100</v>
      </c>
      <c r="O326" s="454">
        <v>86.666666666666671</v>
      </c>
      <c r="P326" s="323">
        <v>100</v>
      </c>
      <c r="Q326" s="324">
        <v>100</v>
      </c>
      <c r="R326" s="324">
        <v>93.333333333333329</v>
      </c>
      <c r="S326" s="324">
        <v>93.333333333333329</v>
      </c>
      <c r="T326" s="325">
        <v>90.983606557377044</v>
      </c>
    </row>
    <row r="327" spans="1:23" s="485" customFormat="1" x14ac:dyDescent="0.2">
      <c r="A327" s="226" t="s">
        <v>8</v>
      </c>
      <c r="B327" s="266">
        <v>5.3496411926647426E-2</v>
      </c>
      <c r="C327" s="455">
        <v>3.979800557758853E-2</v>
      </c>
      <c r="D327" s="455">
        <v>4.2186731599261652E-2</v>
      </c>
      <c r="E327" s="455">
        <v>7.7398518243423003E-2</v>
      </c>
      <c r="F327" s="455">
        <v>2.4395622987567731E-2</v>
      </c>
      <c r="G327" s="465">
        <v>6.431491520308788E-2</v>
      </c>
      <c r="H327" s="266">
        <v>7.7892268493402708E-2</v>
      </c>
      <c r="I327" s="455">
        <v>5.7471179131967851E-2</v>
      </c>
      <c r="J327" s="455">
        <v>4.7493241068615792E-2</v>
      </c>
      <c r="K327" s="455">
        <v>4.5739019736544623E-2</v>
      </c>
      <c r="L327" s="455">
        <v>5.7222936288445041E-2</v>
      </c>
      <c r="M327" s="465">
        <v>4.9404913355920899E-2</v>
      </c>
      <c r="N327" s="455">
        <v>4.3240790253501055E-2</v>
      </c>
      <c r="O327" s="455">
        <v>5.5314657288104217E-2</v>
      </c>
      <c r="P327" s="267">
        <v>3.5502977915032471E-2</v>
      </c>
      <c r="Q327" s="326">
        <v>3.4876896258439413E-2</v>
      </c>
      <c r="R327" s="326">
        <v>4.9252587604895266E-2</v>
      </c>
      <c r="S327" s="326">
        <v>5.5183156418267834E-2</v>
      </c>
      <c r="T327" s="327">
        <v>5.783395447956851E-2</v>
      </c>
    </row>
    <row r="328" spans="1:23" s="485" customFormat="1" x14ac:dyDescent="0.2">
      <c r="A328" s="303" t="s">
        <v>1</v>
      </c>
      <c r="B328" s="270">
        <f t="shared" ref="B328:T328" si="75">B325/B324*100-100</f>
        <v>-2.7186147186147025</v>
      </c>
      <c r="C328" s="271">
        <f t="shared" si="75"/>
        <v>-6.3311688311688386</v>
      </c>
      <c r="D328" s="271">
        <f t="shared" si="75"/>
        <v>-3.5844155844155807</v>
      </c>
      <c r="E328" s="271">
        <f t="shared" si="75"/>
        <v>-2.6948051948051983</v>
      </c>
      <c r="F328" s="271">
        <f t="shared" si="75"/>
        <v>-0.58441558441558072</v>
      </c>
      <c r="G328" s="272">
        <f t="shared" si="75"/>
        <v>-0.4329004329004249</v>
      </c>
      <c r="H328" s="270">
        <f t="shared" si="75"/>
        <v>-4.4355644355644444</v>
      </c>
      <c r="I328" s="271">
        <f t="shared" si="75"/>
        <v>0.50092764378477739</v>
      </c>
      <c r="J328" s="271">
        <f t="shared" si="75"/>
        <v>-2.6773226773226639</v>
      </c>
      <c r="K328" s="271">
        <f t="shared" si="75"/>
        <v>-7.3469387755102105</v>
      </c>
      <c r="L328" s="271">
        <f t="shared" si="75"/>
        <v>-1.6883116883116855</v>
      </c>
      <c r="M328" s="272">
        <f t="shared" si="75"/>
        <v>-0.60606060606060908</v>
      </c>
      <c r="N328" s="456">
        <f t="shared" si="75"/>
        <v>-4.9004329004328895</v>
      </c>
      <c r="O328" s="271">
        <f t="shared" si="75"/>
        <v>-2.7359307359307365</v>
      </c>
      <c r="P328" s="271">
        <f t="shared" si="75"/>
        <v>8.6580086580084981E-2</v>
      </c>
      <c r="Q328" s="271">
        <f t="shared" si="75"/>
        <v>-1.5909090909090935</v>
      </c>
      <c r="R328" s="271">
        <f t="shared" si="75"/>
        <v>3.0303030303030312</v>
      </c>
      <c r="S328" s="271">
        <f t="shared" si="75"/>
        <v>1.6103896103896176</v>
      </c>
      <c r="T328" s="273">
        <f t="shared" si="75"/>
        <v>-1.8820523738556574</v>
      </c>
    </row>
    <row r="329" spans="1:23" s="485" customFormat="1" ht="13.5" thickBot="1" x14ac:dyDescent="0.25">
      <c r="A329" s="226" t="s">
        <v>27</v>
      </c>
      <c r="B329" s="479">
        <f>B325-B312</f>
        <v>223.33333333333348</v>
      </c>
      <c r="C329" s="480">
        <f t="shared" ref="C329:T329" si="76">C325-C312</f>
        <v>-28.416666666666515</v>
      </c>
      <c r="D329" s="480">
        <f t="shared" si="76"/>
        <v>120</v>
      </c>
      <c r="E329" s="480">
        <f t="shared" si="76"/>
        <v>201.96428571428578</v>
      </c>
      <c r="F329" s="480">
        <f t="shared" si="76"/>
        <v>148.75</v>
      </c>
      <c r="G329" s="481">
        <f t="shared" si="76"/>
        <v>132.66666666666697</v>
      </c>
      <c r="H329" s="479">
        <f t="shared" si="76"/>
        <v>-52.019230769230944</v>
      </c>
      <c r="I329" s="480">
        <f t="shared" si="76"/>
        <v>135.95238095238074</v>
      </c>
      <c r="J329" s="480">
        <f t="shared" si="76"/>
        <v>-0.93406593406552929</v>
      </c>
      <c r="K329" s="480">
        <f t="shared" si="76"/>
        <v>-47.142857142856883</v>
      </c>
      <c r="L329" s="480">
        <f t="shared" si="76"/>
        <v>-62.333333333333485</v>
      </c>
      <c r="M329" s="481">
        <f t="shared" si="76"/>
        <v>85.238095238094957</v>
      </c>
      <c r="N329" s="482">
        <f t="shared" si="76"/>
        <v>30.083333333333485</v>
      </c>
      <c r="O329" s="480">
        <f t="shared" si="76"/>
        <v>86</v>
      </c>
      <c r="P329" s="480">
        <f t="shared" si="76"/>
        <v>188.66666666666697</v>
      </c>
      <c r="Q329" s="480">
        <f t="shared" si="76"/>
        <v>107.08333333333348</v>
      </c>
      <c r="R329" s="480">
        <f t="shared" si="76"/>
        <v>130.66666666666652</v>
      </c>
      <c r="S329" s="480">
        <f t="shared" si="76"/>
        <v>-46.666666666666515</v>
      </c>
      <c r="T329" s="483">
        <f t="shared" si="76"/>
        <v>74.57350393176057</v>
      </c>
      <c r="U329" s="408"/>
      <c r="V329" s="409"/>
      <c r="W329" s="408"/>
    </row>
    <row r="330" spans="1:23" s="485" customFormat="1" x14ac:dyDescent="0.2">
      <c r="A330" s="308" t="s">
        <v>52</v>
      </c>
      <c r="B330" s="280">
        <v>65</v>
      </c>
      <c r="C330" s="281">
        <v>65</v>
      </c>
      <c r="D330" s="281">
        <v>65</v>
      </c>
      <c r="E330" s="281">
        <v>16</v>
      </c>
      <c r="F330" s="281">
        <v>65</v>
      </c>
      <c r="G330" s="282">
        <v>65</v>
      </c>
      <c r="H330" s="280">
        <v>65</v>
      </c>
      <c r="I330" s="281">
        <v>65</v>
      </c>
      <c r="J330" s="281">
        <v>65</v>
      </c>
      <c r="K330" s="281">
        <v>16</v>
      </c>
      <c r="L330" s="281">
        <v>65</v>
      </c>
      <c r="M330" s="282">
        <v>65</v>
      </c>
      <c r="N330" s="458">
        <v>65</v>
      </c>
      <c r="O330" s="281">
        <v>65</v>
      </c>
      <c r="P330" s="281">
        <v>65</v>
      </c>
      <c r="Q330" s="281">
        <v>16</v>
      </c>
      <c r="R330" s="281">
        <v>65</v>
      </c>
      <c r="S330" s="328">
        <v>65</v>
      </c>
      <c r="T330" s="329">
        <f>SUM(B330:S330)</f>
        <v>1023</v>
      </c>
      <c r="U330" s="485" t="s">
        <v>56</v>
      </c>
      <c r="V330" s="330">
        <f>T317-T330</f>
        <v>0</v>
      </c>
      <c r="W330" s="331">
        <f>V330/T317</f>
        <v>0</v>
      </c>
    </row>
    <row r="331" spans="1:23" s="485" customFormat="1" x14ac:dyDescent="0.2">
      <c r="A331" s="308" t="s">
        <v>28</v>
      </c>
      <c r="B331" s="231">
        <v>134</v>
      </c>
      <c r="C331" s="289">
        <v>134</v>
      </c>
      <c r="D331" s="289">
        <v>133</v>
      </c>
      <c r="E331" s="289">
        <v>134</v>
      </c>
      <c r="F331" s="289">
        <v>133</v>
      </c>
      <c r="G331" s="232">
        <v>131.5</v>
      </c>
      <c r="H331" s="231">
        <v>132.5</v>
      </c>
      <c r="I331" s="289">
        <v>132.5</v>
      </c>
      <c r="J331" s="289">
        <v>131.5</v>
      </c>
      <c r="K331" s="289">
        <v>133.5</v>
      </c>
      <c r="L331" s="289">
        <v>130.5</v>
      </c>
      <c r="M331" s="232">
        <v>131.5</v>
      </c>
      <c r="N331" s="459">
        <v>133.5</v>
      </c>
      <c r="O331" s="289">
        <v>133.5</v>
      </c>
      <c r="P331" s="289">
        <v>133</v>
      </c>
      <c r="Q331" s="289">
        <v>133.5</v>
      </c>
      <c r="R331" s="289">
        <v>131</v>
      </c>
      <c r="S331" s="289">
        <v>130.5</v>
      </c>
      <c r="T331" s="235"/>
      <c r="U331" s="485" t="s">
        <v>57</v>
      </c>
      <c r="V331" s="485">
        <v>130.38999999999999</v>
      </c>
    </row>
    <row r="332" spans="1:23" s="485" customFormat="1" ht="13.5" thickBot="1" x14ac:dyDescent="0.25">
      <c r="A332" s="311" t="s">
        <v>26</v>
      </c>
      <c r="B332" s="229">
        <f>B331-B318</f>
        <v>2</v>
      </c>
      <c r="C332" s="230">
        <f t="shared" ref="C332:S332" si="77">C331-C318</f>
        <v>2</v>
      </c>
      <c r="D332" s="230">
        <f t="shared" si="77"/>
        <v>2</v>
      </c>
      <c r="E332" s="230">
        <f t="shared" si="77"/>
        <v>2</v>
      </c>
      <c r="F332" s="230">
        <f t="shared" si="77"/>
        <v>2</v>
      </c>
      <c r="G332" s="466">
        <f t="shared" si="77"/>
        <v>2</v>
      </c>
      <c r="H332" s="229">
        <f t="shared" si="77"/>
        <v>2</v>
      </c>
      <c r="I332" s="230">
        <f t="shared" si="77"/>
        <v>2</v>
      </c>
      <c r="J332" s="230">
        <f t="shared" si="77"/>
        <v>2</v>
      </c>
      <c r="K332" s="230">
        <f t="shared" si="77"/>
        <v>2</v>
      </c>
      <c r="L332" s="230">
        <f t="shared" si="77"/>
        <v>2</v>
      </c>
      <c r="M332" s="466">
        <f t="shared" si="77"/>
        <v>2</v>
      </c>
      <c r="N332" s="460">
        <f t="shared" si="77"/>
        <v>2</v>
      </c>
      <c r="O332" s="230">
        <f t="shared" si="77"/>
        <v>2</v>
      </c>
      <c r="P332" s="230">
        <f t="shared" si="77"/>
        <v>2</v>
      </c>
      <c r="Q332" s="230">
        <f t="shared" si="77"/>
        <v>2</v>
      </c>
      <c r="R332" s="230">
        <f t="shared" si="77"/>
        <v>2</v>
      </c>
      <c r="S332" s="230">
        <f t="shared" si="77"/>
        <v>2</v>
      </c>
      <c r="T332" s="236"/>
      <c r="U332" s="485" t="s">
        <v>26</v>
      </c>
      <c r="V332" s="485">
        <f>V331-V318</f>
        <v>2.7099999999999795</v>
      </c>
    </row>
    <row r="333" spans="1:23" x14ac:dyDescent="0.2">
      <c r="C333" s="486"/>
      <c r="D333" s="486"/>
      <c r="E333" s="486"/>
      <c r="F333" s="486"/>
      <c r="G333" s="486"/>
      <c r="H333" s="486"/>
      <c r="I333" s="486"/>
      <c r="J333" s="486"/>
      <c r="K333" s="486"/>
      <c r="L333" s="486"/>
      <c r="M333" s="486"/>
      <c r="N333" s="486"/>
      <c r="O333" s="486"/>
      <c r="P333" s="486"/>
      <c r="Q333" s="486"/>
      <c r="R333" s="486"/>
      <c r="S333" s="486"/>
    </row>
    <row r="334" spans="1:23" ht="13.5" thickBot="1" x14ac:dyDescent="0.25"/>
    <row r="335" spans="1:23" s="488" customFormat="1" ht="13.5" thickBot="1" x14ac:dyDescent="0.25">
      <c r="A335" s="295" t="s">
        <v>141</v>
      </c>
      <c r="B335" s="506" t="s">
        <v>53</v>
      </c>
      <c r="C335" s="507"/>
      <c r="D335" s="507"/>
      <c r="E335" s="507"/>
      <c r="F335" s="507"/>
      <c r="G335" s="508"/>
      <c r="H335" s="506" t="s">
        <v>53</v>
      </c>
      <c r="I335" s="507"/>
      <c r="J335" s="507"/>
      <c r="K335" s="507"/>
      <c r="L335" s="507"/>
      <c r="M335" s="508"/>
      <c r="N335" s="506" t="s">
        <v>53</v>
      </c>
      <c r="O335" s="507"/>
      <c r="P335" s="507"/>
      <c r="Q335" s="507"/>
      <c r="R335" s="507"/>
      <c r="S335" s="508"/>
      <c r="T335" s="313" t="s">
        <v>0</v>
      </c>
    </row>
    <row r="336" spans="1:23" s="488" customFormat="1" x14ac:dyDescent="0.2">
      <c r="A336" s="226" t="s">
        <v>54</v>
      </c>
      <c r="B336" s="315">
        <v>1</v>
      </c>
      <c r="C336" s="451">
        <v>2</v>
      </c>
      <c r="D336" s="451">
        <v>3</v>
      </c>
      <c r="E336" s="451">
        <v>4</v>
      </c>
      <c r="F336" s="451">
        <v>5</v>
      </c>
      <c r="G336" s="461">
        <v>6</v>
      </c>
      <c r="H336" s="315">
        <v>7</v>
      </c>
      <c r="I336" s="451">
        <v>8</v>
      </c>
      <c r="J336" s="451">
        <v>9</v>
      </c>
      <c r="K336" s="451">
        <v>10</v>
      </c>
      <c r="L336" s="451">
        <v>11</v>
      </c>
      <c r="M336" s="461">
        <v>12</v>
      </c>
      <c r="N336" s="451">
        <v>13</v>
      </c>
      <c r="O336" s="451">
        <v>14</v>
      </c>
      <c r="P336" s="451">
        <v>15</v>
      </c>
      <c r="Q336" s="451">
        <v>16</v>
      </c>
      <c r="R336" s="451">
        <v>17</v>
      </c>
      <c r="S336" s="451">
        <v>18</v>
      </c>
      <c r="T336" s="237"/>
    </row>
    <row r="337" spans="1:24" s="488" customFormat="1" x14ac:dyDescent="0.2">
      <c r="A337" s="301" t="s">
        <v>3</v>
      </c>
      <c r="B337" s="316">
        <v>3940</v>
      </c>
      <c r="C337" s="452">
        <v>3940</v>
      </c>
      <c r="D337" s="452">
        <v>3940</v>
      </c>
      <c r="E337" s="452">
        <v>3940</v>
      </c>
      <c r="F337" s="452">
        <v>3940</v>
      </c>
      <c r="G337" s="462">
        <v>3940</v>
      </c>
      <c r="H337" s="316">
        <v>3940</v>
      </c>
      <c r="I337" s="452">
        <v>3940</v>
      </c>
      <c r="J337" s="452">
        <v>3940</v>
      </c>
      <c r="K337" s="452">
        <v>3940</v>
      </c>
      <c r="L337" s="452">
        <v>3940</v>
      </c>
      <c r="M337" s="462">
        <v>3940</v>
      </c>
      <c r="N337" s="452">
        <v>3940</v>
      </c>
      <c r="O337" s="452">
        <v>3940</v>
      </c>
      <c r="P337" s="317">
        <v>3940</v>
      </c>
      <c r="Q337" s="318">
        <v>3940</v>
      </c>
      <c r="R337" s="318">
        <v>3940</v>
      </c>
      <c r="S337" s="318">
        <v>3940</v>
      </c>
      <c r="T337" s="319">
        <v>3940</v>
      </c>
    </row>
    <row r="338" spans="1:24" s="488" customFormat="1" x14ac:dyDescent="0.2">
      <c r="A338" s="303" t="s">
        <v>6</v>
      </c>
      <c r="B338" s="320">
        <v>3819.375</v>
      </c>
      <c r="C338" s="453">
        <v>3844</v>
      </c>
      <c r="D338" s="453">
        <v>3877.3333333333335</v>
      </c>
      <c r="E338" s="453">
        <v>3792.2222222222222</v>
      </c>
      <c r="F338" s="453">
        <v>3851.4285714285716</v>
      </c>
      <c r="G338" s="463">
        <v>3940.625</v>
      </c>
      <c r="H338" s="320">
        <v>3975</v>
      </c>
      <c r="I338" s="453">
        <v>3920</v>
      </c>
      <c r="J338" s="453">
        <v>3960.6666666666665</v>
      </c>
      <c r="K338" s="453">
        <v>3823.3333333333335</v>
      </c>
      <c r="L338" s="453">
        <v>3978.6666666666665</v>
      </c>
      <c r="M338" s="463">
        <v>4053.75</v>
      </c>
      <c r="N338" s="453">
        <v>3719.375</v>
      </c>
      <c r="O338" s="453">
        <v>3870.6666666666665</v>
      </c>
      <c r="P338" s="321">
        <v>3891.875</v>
      </c>
      <c r="Q338" s="321">
        <v>3994.2857142857142</v>
      </c>
      <c r="R338" s="321">
        <v>3918.6666666666665</v>
      </c>
      <c r="S338" s="321">
        <v>3766.6666666666665</v>
      </c>
      <c r="T338" s="261">
        <v>3888.8888888888887</v>
      </c>
    </row>
    <row r="339" spans="1:24" s="488" customFormat="1" x14ac:dyDescent="0.2">
      <c r="A339" s="226" t="s">
        <v>7</v>
      </c>
      <c r="B339" s="322">
        <v>100</v>
      </c>
      <c r="C339" s="454">
        <v>100</v>
      </c>
      <c r="D339" s="454">
        <v>100</v>
      </c>
      <c r="E339" s="454">
        <v>88.888888888888886</v>
      </c>
      <c r="F339" s="454">
        <v>92.857142857142861</v>
      </c>
      <c r="G339" s="464">
        <v>93.75</v>
      </c>
      <c r="H339" s="322">
        <v>85.714285714285708</v>
      </c>
      <c r="I339" s="454">
        <v>100</v>
      </c>
      <c r="J339" s="454">
        <v>100</v>
      </c>
      <c r="K339" s="454">
        <v>88.888888888888886</v>
      </c>
      <c r="L339" s="454">
        <v>86.666666666666671</v>
      </c>
      <c r="M339" s="464">
        <v>87.5</v>
      </c>
      <c r="N339" s="454">
        <v>100</v>
      </c>
      <c r="O339" s="454">
        <v>93.333333333333329</v>
      </c>
      <c r="P339" s="323">
        <v>93.75</v>
      </c>
      <c r="Q339" s="324">
        <v>100</v>
      </c>
      <c r="R339" s="324">
        <v>93.333333333333329</v>
      </c>
      <c r="S339" s="324">
        <v>100</v>
      </c>
      <c r="T339" s="325">
        <v>89.682539682539684</v>
      </c>
    </row>
    <row r="340" spans="1:24" s="488" customFormat="1" x14ac:dyDescent="0.2">
      <c r="A340" s="226" t="s">
        <v>8</v>
      </c>
      <c r="B340" s="266">
        <v>5.1034227670297388E-2</v>
      </c>
      <c r="C340" s="455">
        <v>4.2052504500960312E-2</v>
      </c>
      <c r="D340" s="455">
        <v>4.823630191223973E-2</v>
      </c>
      <c r="E340" s="455">
        <v>6.4625681219199274E-2</v>
      </c>
      <c r="F340" s="455">
        <v>5.101058726413317E-2</v>
      </c>
      <c r="G340" s="465">
        <v>4.8236305543927403E-2</v>
      </c>
      <c r="H340" s="266">
        <v>6.4796009818877953E-2</v>
      </c>
      <c r="I340" s="455">
        <v>3.3525716128591621E-2</v>
      </c>
      <c r="J340" s="455">
        <v>4.8552606582433627E-2</v>
      </c>
      <c r="K340" s="455">
        <v>6.6774033614181716E-2</v>
      </c>
      <c r="L340" s="455">
        <v>6.1194167348597277E-2</v>
      </c>
      <c r="M340" s="465">
        <v>5.5578632332461381E-2</v>
      </c>
      <c r="N340" s="455">
        <v>3.2590466936080364E-2</v>
      </c>
      <c r="O340" s="455">
        <v>5.8386096341543563E-2</v>
      </c>
      <c r="P340" s="267">
        <v>4.7502093703499886E-2</v>
      </c>
      <c r="Q340" s="326">
        <v>1.789698999026831E-2</v>
      </c>
      <c r="R340" s="326">
        <v>4.823781626935502E-2</v>
      </c>
      <c r="S340" s="326">
        <v>5.2066693376541386E-2</v>
      </c>
      <c r="T340" s="327">
        <v>5.5451552147514314E-2</v>
      </c>
    </row>
    <row r="341" spans="1:24" s="488" customFormat="1" x14ac:dyDescent="0.2">
      <c r="A341" s="303" t="s">
        <v>1</v>
      </c>
      <c r="B341" s="270">
        <f t="shared" ref="B341:T341" si="78">B338/B337*100-100</f>
        <v>-3.0615482233502576</v>
      </c>
      <c r="C341" s="271">
        <f t="shared" si="78"/>
        <v>-2.4365482233502576</v>
      </c>
      <c r="D341" s="271">
        <f t="shared" si="78"/>
        <v>-1.5905245346869634</v>
      </c>
      <c r="E341" s="271">
        <f t="shared" si="78"/>
        <v>-3.7507050197405505</v>
      </c>
      <c r="F341" s="271">
        <f t="shared" si="78"/>
        <v>-2.2480058013052826</v>
      </c>
      <c r="G341" s="272">
        <f t="shared" si="78"/>
        <v>1.58629441624214E-2</v>
      </c>
      <c r="H341" s="270">
        <f t="shared" si="78"/>
        <v>0.88832487309645103</v>
      </c>
      <c r="I341" s="271">
        <f t="shared" si="78"/>
        <v>-0.50761421319796796</v>
      </c>
      <c r="J341" s="271">
        <f t="shared" si="78"/>
        <v>0.52453468697122219</v>
      </c>
      <c r="K341" s="271">
        <f t="shared" si="78"/>
        <v>-2.961082910321494</v>
      </c>
      <c r="L341" s="271">
        <f t="shared" si="78"/>
        <v>0.98138747884939903</v>
      </c>
      <c r="M341" s="272">
        <f t="shared" si="78"/>
        <v>2.8870558375634516</v>
      </c>
      <c r="N341" s="456">
        <f t="shared" si="78"/>
        <v>-5.5996192893400973</v>
      </c>
      <c r="O341" s="271">
        <f t="shared" si="78"/>
        <v>-1.7597292724196336</v>
      </c>
      <c r="P341" s="271">
        <f t="shared" si="78"/>
        <v>-1.2214467005076131</v>
      </c>
      <c r="Q341" s="271">
        <f t="shared" si="78"/>
        <v>1.3778100072516395</v>
      </c>
      <c r="R341" s="271">
        <f t="shared" si="78"/>
        <v>-0.54145516074450484</v>
      </c>
      <c r="S341" s="271">
        <f t="shared" si="78"/>
        <v>-4.3993231810490698</v>
      </c>
      <c r="T341" s="273">
        <f t="shared" si="78"/>
        <v>-1.2972363226170387</v>
      </c>
    </row>
    <row r="342" spans="1:24" s="488" customFormat="1" ht="13.5" thickBot="1" x14ac:dyDescent="0.25">
      <c r="A342" s="226" t="s">
        <v>27</v>
      </c>
      <c r="B342" s="479">
        <f t="shared" ref="B342:T342" si="79">B338-B325</f>
        <v>74.041666666666515</v>
      </c>
      <c r="C342" s="480">
        <f t="shared" si="79"/>
        <v>237.75</v>
      </c>
      <c r="D342" s="480">
        <f t="shared" si="79"/>
        <v>165.33333333333348</v>
      </c>
      <c r="E342" s="480">
        <f t="shared" si="79"/>
        <v>45.972222222222172</v>
      </c>
      <c r="F342" s="480">
        <f t="shared" si="79"/>
        <v>23.928571428571558</v>
      </c>
      <c r="G342" s="481">
        <f t="shared" si="79"/>
        <v>107.29166666666652</v>
      </c>
      <c r="H342" s="479">
        <f t="shared" si="79"/>
        <v>295.76923076923094</v>
      </c>
      <c r="I342" s="480">
        <f t="shared" si="79"/>
        <v>50.714285714285779</v>
      </c>
      <c r="J342" s="480">
        <f t="shared" si="79"/>
        <v>213.74358974358938</v>
      </c>
      <c r="K342" s="480">
        <f t="shared" si="79"/>
        <v>256.19047619047615</v>
      </c>
      <c r="L342" s="480">
        <f t="shared" si="79"/>
        <v>193.66666666666652</v>
      </c>
      <c r="M342" s="481">
        <f t="shared" si="79"/>
        <v>227.08333333333348</v>
      </c>
      <c r="N342" s="482">
        <f t="shared" si="79"/>
        <v>58.041666666666515</v>
      </c>
      <c r="O342" s="480">
        <f t="shared" si="79"/>
        <v>126</v>
      </c>
      <c r="P342" s="480">
        <f t="shared" si="79"/>
        <v>38.541666666666515</v>
      </c>
      <c r="Q342" s="480">
        <f t="shared" si="79"/>
        <v>205.53571428571422</v>
      </c>
      <c r="R342" s="480">
        <f t="shared" si="79"/>
        <v>-48</v>
      </c>
      <c r="S342" s="480">
        <f t="shared" si="79"/>
        <v>-145.33333333333348</v>
      </c>
      <c r="T342" s="483">
        <f t="shared" si="79"/>
        <v>111.34790528233134</v>
      </c>
      <c r="U342" s="408"/>
      <c r="V342" s="409"/>
      <c r="W342" s="408"/>
    </row>
    <row r="343" spans="1:24" s="488" customFormat="1" x14ac:dyDescent="0.2">
      <c r="A343" s="308" t="s">
        <v>52</v>
      </c>
      <c r="B343" s="280">
        <v>65</v>
      </c>
      <c r="C343" s="281">
        <v>65</v>
      </c>
      <c r="D343" s="281">
        <v>65</v>
      </c>
      <c r="E343" s="281">
        <v>16</v>
      </c>
      <c r="F343" s="281">
        <v>65</v>
      </c>
      <c r="G343" s="282">
        <v>65</v>
      </c>
      <c r="H343" s="280">
        <v>65</v>
      </c>
      <c r="I343" s="281">
        <v>65</v>
      </c>
      <c r="J343" s="281">
        <v>65</v>
      </c>
      <c r="K343" s="281">
        <v>16</v>
      </c>
      <c r="L343" s="281">
        <v>65</v>
      </c>
      <c r="M343" s="282">
        <v>65</v>
      </c>
      <c r="N343" s="458">
        <v>65</v>
      </c>
      <c r="O343" s="281">
        <v>65</v>
      </c>
      <c r="P343" s="281">
        <v>65</v>
      </c>
      <c r="Q343" s="281">
        <v>16</v>
      </c>
      <c r="R343" s="281">
        <v>65</v>
      </c>
      <c r="S343" s="328">
        <v>65</v>
      </c>
      <c r="T343" s="329">
        <f>SUM(B343:S343)</f>
        <v>1023</v>
      </c>
      <c r="U343" s="488" t="s">
        <v>56</v>
      </c>
      <c r="V343" s="330">
        <f>T330-T343</f>
        <v>0</v>
      </c>
      <c r="W343" s="331">
        <f>V343/T330</f>
        <v>0</v>
      </c>
      <c r="X343" s="378" t="s">
        <v>143</v>
      </c>
    </row>
    <row r="344" spans="1:24" s="488" customFormat="1" x14ac:dyDescent="0.2">
      <c r="A344" s="308" t="s">
        <v>28</v>
      </c>
      <c r="B344" s="231">
        <v>135.5</v>
      </c>
      <c r="C344" s="289">
        <v>135.5</v>
      </c>
      <c r="D344" s="289">
        <v>134.5</v>
      </c>
      <c r="E344" s="289">
        <v>135.5</v>
      </c>
      <c r="F344" s="289">
        <v>134.5</v>
      </c>
      <c r="G344" s="232">
        <v>133</v>
      </c>
      <c r="H344" s="231">
        <v>134</v>
      </c>
      <c r="I344" s="289">
        <v>134</v>
      </c>
      <c r="J344" s="289">
        <v>133</v>
      </c>
      <c r="K344" s="289">
        <v>135</v>
      </c>
      <c r="L344" s="289">
        <v>132</v>
      </c>
      <c r="M344" s="232">
        <v>133</v>
      </c>
      <c r="N344" s="459">
        <v>135.5</v>
      </c>
      <c r="O344" s="289">
        <v>135</v>
      </c>
      <c r="P344" s="289">
        <v>135</v>
      </c>
      <c r="Q344" s="289">
        <v>135</v>
      </c>
      <c r="R344" s="289">
        <v>133</v>
      </c>
      <c r="S344" s="289">
        <v>133</v>
      </c>
      <c r="T344" s="235"/>
      <c r="U344" s="488" t="s">
        <v>57</v>
      </c>
      <c r="V344" s="488">
        <v>132.44</v>
      </c>
    </row>
    <row r="345" spans="1:24" s="488" customFormat="1" ht="13.5" thickBot="1" x14ac:dyDescent="0.25">
      <c r="A345" s="311" t="s">
        <v>26</v>
      </c>
      <c r="B345" s="229">
        <f t="shared" ref="B345:S345" si="80">B344-B331</f>
        <v>1.5</v>
      </c>
      <c r="C345" s="230">
        <f t="shared" si="80"/>
        <v>1.5</v>
      </c>
      <c r="D345" s="230">
        <f t="shared" si="80"/>
        <v>1.5</v>
      </c>
      <c r="E345" s="230">
        <f t="shared" si="80"/>
        <v>1.5</v>
      </c>
      <c r="F345" s="230">
        <f t="shared" si="80"/>
        <v>1.5</v>
      </c>
      <c r="G345" s="466">
        <f t="shared" si="80"/>
        <v>1.5</v>
      </c>
      <c r="H345" s="229">
        <f t="shared" si="80"/>
        <v>1.5</v>
      </c>
      <c r="I345" s="230">
        <f t="shared" si="80"/>
        <v>1.5</v>
      </c>
      <c r="J345" s="230">
        <f t="shared" si="80"/>
        <v>1.5</v>
      </c>
      <c r="K345" s="230">
        <f t="shared" si="80"/>
        <v>1.5</v>
      </c>
      <c r="L345" s="230">
        <f t="shared" si="80"/>
        <v>1.5</v>
      </c>
      <c r="M345" s="466">
        <f t="shared" si="80"/>
        <v>1.5</v>
      </c>
      <c r="N345" s="460">
        <f t="shared" si="80"/>
        <v>2</v>
      </c>
      <c r="O345" s="230">
        <f t="shared" si="80"/>
        <v>1.5</v>
      </c>
      <c r="P345" s="230">
        <f t="shared" si="80"/>
        <v>2</v>
      </c>
      <c r="Q345" s="230">
        <f t="shared" si="80"/>
        <v>1.5</v>
      </c>
      <c r="R345" s="230">
        <f t="shared" si="80"/>
        <v>2</v>
      </c>
      <c r="S345" s="230">
        <f t="shared" si="80"/>
        <v>2.5</v>
      </c>
      <c r="T345" s="236"/>
      <c r="U345" s="488" t="s">
        <v>26</v>
      </c>
      <c r="V345" s="488">
        <f>V344-V331</f>
        <v>2.0500000000000114</v>
      </c>
    </row>
    <row r="346" spans="1:24" x14ac:dyDescent="0.2">
      <c r="C346" s="488"/>
      <c r="D346" s="488"/>
      <c r="E346" s="488"/>
      <c r="F346" s="488"/>
      <c r="G346" s="488"/>
      <c r="H346" s="488"/>
      <c r="I346" s="488"/>
      <c r="J346" s="488"/>
      <c r="K346" s="488"/>
      <c r="L346" s="488"/>
      <c r="M346" s="488"/>
      <c r="N346" s="488"/>
      <c r="O346" s="488"/>
      <c r="P346" s="488"/>
      <c r="Q346" s="488"/>
      <c r="R346" s="488"/>
      <c r="S346" s="488" t="s">
        <v>66</v>
      </c>
    </row>
    <row r="347" spans="1:24" ht="13.5" thickBot="1" x14ac:dyDescent="0.25">
      <c r="S347" s="288">
        <v>133</v>
      </c>
    </row>
    <row r="348" spans="1:24" ht="13.5" thickBot="1" x14ac:dyDescent="0.25">
      <c r="A348" s="295" t="s">
        <v>144</v>
      </c>
      <c r="B348" s="506" t="s">
        <v>53</v>
      </c>
      <c r="C348" s="507"/>
      <c r="D348" s="507"/>
      <c r="E348" s="507"/>
      <c r="F348" s="507"/>
      <c r="G348" s="508"/>
      <c r="H348" s="506" t="s">
        <v>53</v>
      </c>
      <c r="I348" s="507"/>
      <c r="J348" s="507"/>
      <c r="K348" s="507"/>
      <c r="L348" s="507"/>
      <c r="M348" s="508"/>
      <c r="N348" s="506" t="s">
        <v>53</v>
      </c>
      <c r="O348" s="507"/>
      <c r="P348" s="507"/>
      <c r="Q348" s="507"/>
      <c r="R348" s="507"/>
      <c r="S348" s="508"/>
      <c r="T348" s="313" t="s">
        <v>0</v>
      </c>
      <c r="U348" s="489"/>
      <c r="V348" s="489"/>
      <c r="W348" s="489"/>
    </row>
    <row r="349" spans="1:24" x14ac:dyDescent="0.2">
      <c r="A349" s="226" t="s">
        <v>54</v>
      </c>
      <c r="B349" s="315">
        <v>1</v>
      </c>
      <c r="C349" s="451">
        <v>2</v>
      </c>
      <c r="D349" s="451">
        <v>3</v>
      </c>
      <c r="E349" s="451">
        <v>4</v>
      </c>
      <c r="F349" s="451">
        <v>5</v>
      </c>
      <c r="G349" s="461">
        <v>6</v>
      </c>
      <c r="H349" s="315">
        <v>7</v>
      </c>
      <c r="I349" s="451">
        <v>8</v>
      </c>
      <c r="J349" s="451">
        <v>9</v>
      </c>
      <c r="K349" s="451">
        <v>10</v>
      </c>
      <c r="L349" s="451">
        <v>11</v>
      </c>
      <c r="M349" s="461">
        <v>12</v>
      </c>
      <c r="N349" s="451">
        <v>13</v>
      </c>
      <c r="O349" s="451">
        <v>14</v>
      </c>
      <c r="P349" s="451">
        <v>15</v>
      </c>
      <c r="Q349" s="451">
        <v>16</v>
      </c>
      <c r="R349" s="451">
        <v>17</v>
      </c>
      <c r="S349" s="451">
        <v>18</v>
      </c>
      <c r="T349" s="237"/>
      <c r="U349" s="489"/>
      <c r="V349" s="489"/>
      <c r="W349" s="489"/>
    </row>
    <row r="350" spans="1:24" x14ac:dyDescent="0.2">
      <c r="A350" s="301" t="s">
        <v>3</v>
      </c>
      <c r="B350" s="316">
        <v>4010</v>
      </c>
      <c r="C350" s="452">
        <v>4010</v>
      </c>
      <c r="D350" s="452">
        <v>4010</v>
      </c>
      <c r="E350" s="452">
        <v>4010</v>
      </c>
      <c r="F350" s="452">
        <v>4010</v>
      </c>
      <c r="G350" s="462">
        <v>4010</v>
      </c>
      <c r="H350" s="316">
        <v>4010</v>
      </c>
      <c r="I350" s="452">
        <v>4010</v>
      </c>
      <c r="J350" s="452">
        <v>4010</v>
      </c>
      <c r="K350" s="452">
        <v>4010</v>
      </c>
      <c r="L350" s="452">
        <v>4010</v>
      </c>
      <c r="M350" s="462">
        <v>4010</v>
      </c>
      <c r="N350" s="452">
        <v>4010</v>
      </c>
      <c r="O350" s="452">
        <v>4010</v>
      </c>
      <c r="P350" s="317">
        <v>4010</v>
      </c>
      <c r="Q350" s="318">
        <v>4010</v>
      </c>
      <c r="R350" s="318">
        <v>4010</v>
      </c>
      <c r="S350" s="318">
        <v>4010</v>
      </c>
      <c r="T350" s="319">
        <v>4010</v>
      </c>
      <c r="U350" s="489"/>
      <c r="V350" s="489"/>
      <c r="W350" s="489"/>
    </row>
    <row r="351" spans="1:24" x14ac:dyDescent="0.2">
      <c r="A351" s="303" t="s">
        <v>6</v>
      </c>
      <c r="B351" s="320">
        <v>4095</v>
      </c>
      <c r="C351" s="453">
        <v>3988.6666666666665</v>
      </c>
      <c r="D351" s="453">
        <v>4104</v>
      </c>
      <c r="E351" s="453">
        <v>3931.1111111111113</v>
      </c>
      <c r="F351" s="453">
        <v>3934.375</v>
      </c>
      <c r="G351" s="463">
        <v>4081.25</v>
      </c>
      <c r="H351" s="320">
        <v>3962.9411764705883</v>
      </c>
      <c r="I351" s="453">
        <v>4128</v>
      </c>
      <c r="J351" s="453">
        <v>4068</v>
      </c>
      <c r="K351" s="453">
        <v>3988.3333333333335</v>
      </c>
      <c r="L351" s="453">
        <v>4010</v>
      </c>
      <c r="M351" s="463">
        <v>4089.3333333333335</v>
      </c>
      <c r="N351" s="453">
        <v>3900.7142857142858</v>
      </c>
      <c r="O351" s="453">
        <v>3927.3333333333335</v>
      </c>
      <c r="P351" s="321">
        <v>3953.0769230769229</v>
      </c>
      <c r="Q351" s="321">
        <v>4108</v>
      </c>
      <c r="R351" s="321">
        <v>4077.3333333333335</v>
      </c>
      <c r="S351" s="321">
        <v>4100</v>
      </c>
      <c r="T351" s="261">
        <v>4026.9918699186992</v>
      </c>
      <c r="U351" s="489"/>
      <c r="V351" s="489"/>
      <c r="W351" s="489"/>
    </row>
    <row r="352" spans="1:24" x14ac:dyDescent="0.2">
      <c r="A352" s="226" t="s">
        <v>7</v>
      </c>
      <c r="B352" s="322">
        <v>100</v>
      </c>
      <c r="C352" s="454">
        <v>100</v>
      </c>
      <c r="D352" s="454">
        <v>100</v>
      </c>
      <c r="E352" s="454">
        <v>88.888888888888886</v>
      </c>
      <c r="F352" s="454">
        <v>100</v>
      </c>
      <c r="G352" s="464">
        <v>100</v>
      </c>
      <c r="H352" s="322">
        <v>100</v>
      </c>
      <c r="I352" s="454">
        <v>100</v>
      </c>
      <c r="J352" s="454">
        <v>100</v>
      </c>
      <c r="K352" s="454">
        <v>100</v>
      </c>
      <c r="L352" s="454">
        <v>90.909090909090907</v>
      </c>
      <c r="M352" s="464">
        <v>86.666666666666671</v>
      </c>
      <c r="N352" s="454">
        <v>100</v>
      </c>
      <c r="O352" s="454">
        <v>100</v>
      </c>
      <c r="P352" s="323">
        <v>100</v>
      </c>
      <c r="Q352" s="324">
        <v>100</v>
      </c>
      <c r="R352" s="324">
        <v>100</v>
      </c>
      <c r="S352" s="324">
        <v>88.888888888888886</v>
      </c>
      <c r="T352" s="325">
        <v>93.089430894308947</v>
      </c>
      <c r="U352" s="489"/>
      <c r="V352" s="489"/>
      <c r="W352" s="489"/>
    </row>
    <row r="353" spans="1:23" x14ac:dyDescent="0.2">
      <c r="A353" s="226" t="s">
        <v>8</v>
      </c>
      <c r="B353" s="266">
        <v>4.2995889772061077E-2</v>
      </c>
      <c r="C353" s="455">
        <v>3.8185599071707647E-2</v>
      </c>
      <c r="D353" s="455">
        <v>3.3912900196750848E-2</v>
      </c>
      <c r="E353" s="455">
        <v>5.2810112886413005E-2</v>
      </c>
      <c r="F353" s="455">
        <v>4.0934080087511128E-2</v>
      </c>
      <c r="G353" s="465">
        <v>4.8804145939430527E-2</v>
      </c>
      <c r="H353" s="266">
        <v>4.37127481507954E-2</v>
      </c>
      <c r="I353" s="455">
        <v>3.9053312898170579E-2</v>
      </c>
      <c r="J353" s="455">
        <v>4.8414473519430415E-2</v>
      </c>
      <c r="K353" s="455">
        <v>4.693916426959599E-2</v>
      </c>
      <c r="L353" s="455">
        <v>6.0339571050176906E-2</v>
      </c>
      <c r="M353" s="465">
        <v>5.5126817188940642E-2</v>
      </c>
      <c r="N353" s="455">
        <v>3.9697475699014412E-2</v>
      </c>
      <c r="O353" s="455">
        <v>5.0733527367313742E-2</v>
      </c>
      <c r="P353" s="267">
        <v>4.5559922388098778E-2</v>
      </c>
      <c r="Q353" s="326">
        <v>3.4508364453104866E-2</v>
      </c>
      <c r="R353" s="326">
        <v>2.7007634257627904E-2</v>
      </c>
      <c r="S353" s="326">
        <v>5.6945401651503934E-2</v>
      </c>
      <c r="T353" s="327">
        <v>4.9227802073400349E-2</v>
      </c>
      <c r="U353" s="489"/>
      <c r="V353" s="489"/>
      <c r="W353" s="489"/>
    </row>
    <row r="354" spans="1:23" x14ac:dyDescent="0.2">
      <c r="A354" s="303" t="s">
        <v>1</v>
      </c>
      <c r="B354" s="270">
        <f t="shared" ref="B354:T354" si="81">B351/B350*100-100</f>
        <v>2.1197007481296879</v>
      </c>
      <c r="C354" s="271">
        <f t="shared" si="81"/>
        <v>-0.5320033250207814</v>
      </c>
      <c r="D354" s="271">
        <f t="shared" si="81"/>
        <v>2.3441396508728189</v>
      </c>
      <c r="E354" s="271">
        <f t="shared" si="81"/>
        <v>-1.9673039623164215</v>
      </c>
      <c r="F354" s="271">
        <f t="shared" si="81"/>
        <v>-1.8859102244389021</v>
      </c>
      <c r="G354" s="272">
        <f t="shared" si="81"/>
        <v>1.7768079800498668</v>
      </c>
      <c r="H354" s="270">
        <f t="shared" si="81"/>
        <v>-1.1735367463693791</v>
      </c>
      <c r="I354" s="271">
        <f t="shared" si="81"/>
        <v>2.9426433915211874</v>
      </c>
      <c r="J354" s="271">
        <f t="shared" si="81"/>
        <v>1.4463840399002521</v>
      </c>
      <c r="K354" s="271">
        <f t="shared" si="81"/>
        <v>-0.54031587697423333</v>
      </c>
      <c r="L354" s="271">
        <f t="shared" si="81"/>
        <v>0</v>
      </c>
      <c r="M354" s="272">
        <f t="shared" si="81"/>
        <v>1.9783873649210477</v>
      </c>
      <c r="N354" s="456">
        <f t="shared" si="81"/>
        <v>-2.7253295333095906</v>
      </c>
      <c r="O354" s="271">
        <f t="shared" si="81"/>
        <v>-2.0615128844555244</v>
      </c>
      <c r="P354" s="271">
        <f t="shared" si="81"/>
        <v>-1.4195281028198821</v>
      </c>
      <c r="Q354" s="271">
        <f t="shared" si="81"/>
        <v>2.4438902743142137</v>
      </c>
      <c r="R354" s="271">
        <f t="shared" si="81"/>
        <v>1.6791354945968351</v>
      </c>
      <c r="S354" s="271">
        <f t="shared" si="81"/>
        <v>2.2443890274314242</v>
      </c>
      <c r="T354" s="273">
        <f t="shared" si="81"/>
        <v>0.42373740445633246</v>
      </c>
      <c r="U354" s="489"/>
      <c r="V354" s="489"/>
      <c r="W354" s="489"/>
    </row>
    <row r="355" spans="1:23" ht="13.5" thickBot="1" x14ac:dyDescent="0.25">
      <c r="A355" s="226" t="s">
        <v>27</v>
      </c>
      <c r="B355" s="479">
        <f t="shared" ref="B355:T355" si="82">B351-B338</f>
        <v>275.625</v>
      </c>
      <c r="C355" s="480">
        <f t="shared" si="82"/>
        <v>144.66666666666652</v>
      </c>
      <c r="D355" s="480">
        <f t="shared" si="82"/>
        <v>226.66666666666652</v>
      </c>
      <c r="E355" s="480">
        <f t="shared" si="82"/>
        <v>138.88888888888914</v>
      </c>
      <c r="F355" s="480">
        <f t="shared" si="82"/>
        <v>82.946428571428442</v>
      </c>
      <c r="G355" s="481">
        <f t="shared" si="82"/>
        <v>140.625</v>
      </c>
      <c r="H355" s="479">
        <f t="shared" si="82"/>
        <v>-12.058823529411711</v>
      </c>
      <c r="I355" s="480">
        <f t="shared" si="82"/>
        <v>208</v>
      </c>
      <c r="J355" s="480">
        <f t="shared" si="82"/>
        <v>107.33333333333348</v>
      </c>
      <c r="K355" s="480">
        <f t="shared" si="82"/>
        <v>165</v>
      </c>
      <c r="L355" s="480">
        <f t="shared" si="82"/>
        <v>31.333333333333485</v>
      </c>
      <c r="M355" s="481">
        <f t="shared" si="82"/>
        <v>35.583333333333485</v>
      </c>
      <c r="N355" s="482">
        <f t="shared" si="82"/>
        <v>181.33928571428578</v>
      </c>
      <c r="O355" s="480">
        <f t="shared" si="82"/>
        <v>56.66666666666697</v>
      </c>
      <c r="P355" s="480">
        <f t="shared" si="82"/>
        <v>61.201923076922867</v>
      </c>
      <c r="Q355" s="480">
        <f t="shared" si="82"/>
        <v>113.71428571428578</v>
      </c>
      <c r="R355" s="480">
        <f t="shared" si="82"/>
        <v>158.66666666666697</v>
      </c>
      <c r="S355" s="480">
        <f t="shared" si="82"/>
        <v>333.33333333333348</v>
      </c>
      <c r="T355" s="483">
        <f t="shared" si="82"/>
        <v>138.10298102981051</v>
      </c>
      <c r="U355" s="408"/>
      <c r="V355" s="409"/>
      <c r="W355" s="408"/>
    </row>
    <row r="356" spans="1:23" x14ac:dyDescent="0.2">
      <c r="A356" s="308" t="s">
        <v>52</v>
      </c>
      <c r="B356" s="280">
        <v>65</v>
      </c>
      <c r="C356" s="281">
        <v>65</v>
      </c>
      <c r="D356" s="281">
        <v>65</v>
      </c>
      <c r="E356" s="281">
        <v>16</v>
      </c>
      <c r="F356" s="281">
        <v>65</v>
      </c>
      <c r="G356" s="282">
        <v>65</v>
      </c>
      <c r="H356" s="280">
        <v>65</v>
      </c>
      <c r="I356" s="281">
        <v>65</v>
      </c>
      <c r="J356" s="281">
        <v>65</v>
      </c>
      <c r="K356" s="281">
        <v>16</v>
      </c>
      <c r="L356" s="281">
        <v>65</v>
      </c>
      <c r="M356" s="282">
        <v>65</v>
      </c>
      <c r="N356" s="458">
        <v>65</v>
      </c>
      <c r="O356" s="281">
        <v>65</v>
      </c>
      <c r="P356" s="281">
        <v>65</v>
      </c>
      <c r="Q356" s="281">
        <v>16</v>
      </c>
      <c r="R356" s="281">
        <v>65</v>
      </c>
      <c r="S356" s="328">
        <v>65</v>
      </c>
      <c r="T356" s="329">
        <f>SUM(B356:S356)</f>
        <v>1023</v>
      </c>
      <c r="U356" s="489" t="s">
        <v>56</v>
      </c>
      <c r="V356" s="330">
        <f>T343-T356</f>
        <v>0</v>
      </c>
      <c r="W356" s="331">
        <f>V356/T343</f>
        <v>0</v>
      </c>
    </row>
    <row r="357" spans="1:23" x14ac:dyDescent="0.2">
      <c r="A357" s="308" t="s">
        <v>28</v>
      </c>
      <c r="B357" s="231">
        <v>136.5</v>
      </c>
      <c r="C357" s="289">
        <v>136.5</v>
      </c>
      <c r="D357" s="289">
        <v>135.5</v>
      </c>
      <c r="E357" s="289">
        <v>136.5</v>
      </c>
      <c r="F357" s="289">
        <v>135.5</v>
      </c>
      <c r="G357" s="232">
        <v>134</v>
      </c>
      <c r="H357" s="231">
        <v>135.5</v>
      </c>
      <c r="I357" s="289">
        <v>135</v>
      </c>
      <c r="J357" s="289">
        <v>134</v>
      </c>
      <c r="K357" s="289">
        <v>136</v>
      </c>
      <c r="L357" s="289">
        <v>133</v>
      </c>
      <c r="M357" s="232">
        <v>134</v>
      </c>
      <c r="N357" s="459">
        <v>136.5</v>
      </c>
      <c r="O357" s="289">
        <v>136.5</v>
      </c>
      <c r="P357" s="289">
        <v>136</v>
      </c>
      <c r="Q357" s="289">
        <v>136</v>
      </c>
      <c r="R357" s="289">
        <v>134</v>
      </c>
      <c r="S357" s="289">
        <v>134</v>
      </c>
      <c r="T357" s="235"/>
      <c r="U357" s="489" t="s">
        <v>57</v>
      </c>
      <c r="V357" s="489">
        <v>134.05000000000001</v>
      </c>
      <c r="W357" s="489"/>
    </row>
    <row r="358" spans="1:23" ht="13.5" thickBot="1" x14ac:dyDescent="0.25">
      <c r="A358" s="311" t="s">
        <v>26</v>
      </c>
      <c r="B358" s="229">
        <f t="shared" ref="B358:S358" si="83">B357-B344</f>
        <v>1</v>
      </c>
      <c r="C358" s="230">
        <f t="shared" si="83"/>
        <v>1</v>
      </c>
      <c r="D358" s="230">
        <f t="shared" si="83"/>
        <v>1</v>
      </c>
      <c r="E358" s="230">
        <f t="shared" si="83"/>
        <v>1</v>
      </c>
      <c r="F358" s="230">
        <f t="shared" si="83"/>
        <v>1</v>
      </c>
      <c r="G358" s="466">
        <f t="shared" si="83"/>
        <v>1</v>
      </c>
      <c r="H358" s="229">
        <f t="shared" si="83"/>
        <v>1.5</v>
      </c>
      <c r="I358" s="230">
        <f t="shared" si="83"/>
        <v>1</v>
      </c>
      <c r="J358" s="230">
        <f t="shared" si="83"/>
        <v>1</v>
      </c>
      <c r="K358" s="230">
        <f t="shared" si="83"/>
        <v>1</v>
      </c>
      <c r="L358" s="230">
        <f t="shared" si="83"/>
        <v>1</v>
      </c>
      <c r="M358" s="466">
        <f t="shared" si="83"/>
        <v>1</v>
      </c>
      <c r="N358" s="460">
        <f t="shared" si="83"/>
        <v>1</v>
      </c>
      <c r="O358" s="230">
        <f t="shared" si="83"/>
        <v>1.5</v>
      </c>
      <c r="P358" s="230">
        <f t="shared" si="83"/>
        <v>1</v>
      </c>
      <c r="Q358" s="230">
        <f t="shared" si="83"/>
        <v>1</v>
      </c>
      <c r="R358" s="230">
        <f t="shared" si="83"/>
        <v>1</v>
      </c>
      <c r="S358" s="230">
        <f t="shared" si="83"/>
        <v>1</v>
      </c>
      <c r="T358" s="236"/>
      <c r="U358" s="489" t="s">
        <v>26</v>
      </c>
      <c r="V358" s="489">
        <f>V357-V344</f>
        <v>1.6100000000000136</v>
      </c>
      <c r="W358" s="489"/>
    </row>
    <row r="360" spans="1:23" ht="13.5" thickBot="1" x14ac:dyDescent="0.25"/>
    <row r="361" spans="1:23" s="490" customFormat="1" ht="13.5" thickBot="1" x14ac:dyDescent="0.25">
      <c r="A361" s="295" t="s">
        <v>145</v>
      </c>
      <c r="B361" s="506" t="s">
        <v>53</v>
      </c>
      <c r="C361" s="507"/>
      <c r="D361" s="507"/>
      <c r="E361" s="507"/>
      <c r="F361" s="507"/>
      <c r="G361" s="508"/>
      <c r="H361" s="506" t="s">
        <v>53</v>
      </c>
      <c r="I361" s="507"/>
      <c r="J361" s="507"/>
      <c r="K361" s="507"/>
      <c r="L361" s="507"/>
      <c r="M361" s="508"/>
      <c r="N361" s="506" t="s">
        <v>53</v>
      </c>
      <c r="O361" s="507"/>
      <c r="P361" s="507"/>
      <c r="Q361" s="507"/>
      <c r="R361" s="507"/>
      <c r="S361" s="508"/>
      <c r="T361" s="313" t="s">
        <v>0</v>
      </c>
    </row>
    <row r="362" spans="1:23" s="490" customFormat="1" x14ac:dyDescent="0.2">
      <c r="A362" s="226" t="s">
        <v>54</v>
      </c>
      <c r="B362" s="315">
        <v>1</v>
      </c>
      <c r="C362" s="451">
        <v>2</v>
      </c>
      <c r="D362" s="451">
        <v>3</v>
      </c>
      <c r="E362" s="451">
        <v>4</v>
      </c>
      <c r="F362" s="451">
        <v>5</v>
      </c>
      <c r="G362" s="461">
        <v>6</v>
      </c>
      <c r="H362" s="315">
        <v>7</v>
      </c>
      <c r="I362" s="451">
        <v>8</v>
      </c>
      <c r="J362" s="451">
        <v>9</v>
      </c>
      <c r="K362" s="451">
        <v>10</v>
      </c>
      <c r="L362" s="451">
        <v>11</v>
      </c>
      <c r="M362" s="461">
        <v>12</v>
      </c>
      <c r="N362" s="451">
        <v>13</v>
      </c>
      <c r="O362" s="451">
        <v>14</v>
      </c>
      <c r="P362" s="451">
        <v>15</v>
      </c>
      <c r="Q362" s="451">
        <v>16</v>
      </c>
      <c r="R362" s="451">
        <v>17</v>
      </c>
      <c r="S362" s="451">
        <v>18</v>
      </c>
      <c r="T362" s="237"/>
    </row>
    <row r="363" spans="1:23" s="490" customFormat="1" x14ac:dyDescent="0.2">
      <c r="A363" s="301" t="s">
        <v>3</v>
      </c>
      <c r="B363" s="316">
        <v>4070</v>
      </c>
      <c r="C363" s="452">
        <v>4070</v>
      </c>
      <c r="D363" s="452">
        <v>4070</v>
      </c>
      <c r="E363" s="452">
        <v>4070</v>
      </c>
      <c r="F363" s="452">
        <v>4070</v>
      </c>
      <c r="G363" s="462">
        <v>4070</v>
      </c>
      <c r="H363" s="316">
        <v>4070</v>
      </c>
      <c r="I363" s="452">
        <v>4070</v>
      </c>
      <c r="J363" s="452">
        <v>4070</v>
      </c>
      <c r="K363" s="452">
        <v>4070</v>
      </c>
      <c r="L363" s="452">
        <v>4070</v>
      </c>
      <c r="M363" s="462">
        <v>4070</v>
      </c>
      <c r="N363" s="452">
        <v>4070</v>
      </c>
      <c r="O363" s="452">
        <v>4070</v>
      </c>
      <c r="P363" s="317">
        <v>4070</v>
      </c>
      <c r="Q363" s="318">
        <v>4070</v>
      </c>
      <c r="R363" s="318">
        <v>4070</v>
      </c>
      <c r="S363" s="318">
        <v>4070</v>
      </c>
      <c r="T363" s="319">
        <v>4070</v>
      </c>
    </row>
    <row r="364" spans="1:23" s="490" customFormat="1" x14ac:dyDescent="0.2">
      <c r="A364" s="303" t="s">
        <v>6</v>
      </c>
      <c r="B364" s="320">
        <v>4047.3333333333335</v>
      </c>
      <c r="C364" s="453">
        <v>3937.8571428571427</v>
      </c>
      <c r="D364" s="453">
        <v>4122.5</v>
      </c>
      <c r="E364" s="453">
        <v>3944.2857142857142</v>
      </c>
      <c r="F364" s="453">
        <v>4082.6666666666665</v>
      </c>
      <c r="G364" s="463">
        <v>4147.1428571428569</v>
      </c>
      <c r="H364" s="320">
        <v>4185.333333333333</v>
      </c>
      <c r="I364" s="453">
        <v>4127.8571428571431</v>
      </c>
      <c r="J364" s="453">
        <v>4214</v>
      </c>
      <c r="K364" s="453">
        <v>3895.7142857142858</v>
      </c>
      <c r="L364" s="453">
        <v>4084</v>
      </c>
      <c r="M364" s="463">
        <v>4004.6666666666665</v>
      </c>
      <c r="N364" s="453">
        <v>3990</v>
      </c>
      <c r="O364" s="453">
        <v>3990.6666666666665</v>
      </c>
      <c r="P364" s="321">
        <v>4118</v>
      </c>
      <c r="Q364" s="321">
        <v>4145.7142857142853</v>
      </c>
      <c r="R364" s="321">
        <v>4260</v>
      </c>
      <c r="S364" s="321">
        <v>4139.333333333333</v>
      </c>
      <c r="T364" s="261">
        <v>4089.2561983471073</v>
      </c>
    </row>
    <row r="365" spans="1:23" s="490" customFormat="1" x14ac:dyDescent="0.2">
      <c r="A365" s="226" t="s">
        <v>7</v>
      </c>
      <c r="B365" s="322">
        <v>93.333333333333329</v>
      </c>
      <c r="C365" s="454">
        <v>92.857142857142861</v>
      </c>
      <c r="D365" s="454">
        <v>87.5</v>
      </c>
      <c r="E365" s="454">
        <v>100</v>
      </c>
      <c r="F365" s="454">
        <v>93.333333333333329</v>
      </c>
      <c r="G365" s="464">
        <v>85.714285714285708</v>
      </c>
      <c r="H365" s="322">
        <v>100</v>
      </c>
      <c r="I365" s="454">
        <v>100</v>
      </c>
      <c r="J365" s="454">
        <v>93.333333333333329</v>
      </c>
      <c r="K365" s="454">
        <v>85.714285714285708</v>
      </c>
      <c r="L365" s="454">
        <v>93.333333333333329</v>
      </c>
      <c r="M365" s="464">
        <v>93.333333333333329</v>
      </c>
      <c r="N365" s="454">
        <v>100</v>
      </c>
      <c r="O365" s="454">
        <v>93.333333333333329</v>
      </c>
      <c r="P365" s="323">
        <v>86.666666666666671</v>
      </c>
      <c r="Q365" s="324">
        <v>85.714285714285708</v>
      </c>
      <c r="R365" s="324">
        <v>93.333333333333329</v>
      </c>
      <c r="S365" s="324">
        <v>93.333333333333329</v>
      </c>
      <c r="T365" s="325">
        <v>90.082644628099175</v>
      </c>
    </row>
    <row r="366" spans="1:23" s="490" customFormat="1" x14ac:dyDescent="0.2">
      <c r="A366" s="226" t="s">
        <v>8</v>
      </c>
      <c r="B366" s="266">
        <v>5.326364231084417E-2</v>
      </c>
      <c r="C366" s="455">
        <v>6.224195776436911E-2</v>
      </c>
      <c r="D366" s="455">
        <v>6.2796797662121775E-2</v>
      </c>
      <c r="E366" s="455">
        <v>4.3574044992831337E-2</v>
      </c>
      <c r="F366" s="455">
        <v>4.7600098252745512E-2</v>
      </c>
      <c r="G366" s="465">
        <v>6.2231186296879078E-2</v>
      </c>
      <c r="H366" s="266">
        <v>3.950045722255871E-2</v>
      </c>
      <c r="I366" s="455">
        <v>4.9876751875615494E-2</v>
      </c>
      <c r="J366" s="455">
        <v>4.553768511176453E-2</v>
      </c>
      <c r="K366" s="455">
        <v>6.7967847721646921E-2</v>
      </c>
      <c r="L366" s="455">
        <v>4.8005488299552819E-2</v>
      </c>
      <c r="M366" s="465">
        <v>5.3236317039860891E-2</v>
      </c>
      <c r="N366" s="455">
        <v>6.7278897985203784E-2</v>
      </c>
      <c r="O366" s="455">
        <v>5.1529270053497833E-2</v>
      </c>
      <c r="P366" s="267">
        <v>5.4941864625039298E-2</v>
      </c>
      <c r="Q366" s="326">
        <v>6.1306026758114932E-2</v>
      </c>
      <c r="R366" s="326">
        <v>6.4810275160123346E-2</v>
      </c>
      <c r="S366" s="326">
        <v>4.9427302069424243E-2</v>
      </c>
      <c r="T366" s="327">
        <v>5.9422779020274978E-2</v>
      </c>
    </row>
    <row r="367" spans="1:23" s="490" customFormat="1" x14ac:dyDescent="0.2">
      <c r="A367" s="303" t="s">
        <v>1</v>
      </c>
      <c r="B367" s="270">
        <f t="shared" ref="B367:T367" si="84">B364/B363*100-100</f>
        <v>-0.5569205569205451</v>
      </c>
      <c r="C367" s="271">
        <f t="shared" si="84"/>
        <v>-3.2467532467532578</v>
      </c>
      <c r="D367" s="271">
        <f t="shared" si="84"/>
        <v>1.2899262899262851</v>
      </c>
      <c r="E367" s="271">
        <f t="shared" si="84"/>
        <v>-3.0888030888030897</v>
      </c>
      <c r="F367" s="271">
        <f t="shared" si="84"/>
        <v>0.31122031122031046</v>
      </c>
      <c r="G367" s="272">
        <f t="shared" si="84"/>
        <v>1.8954018954018892</v>
      </c>
      <c r="H367" s="270">
        <f t="shared" si="84"/>
        <v>2.8337428337428321</v>
      </c>
      <c r="I367" s="271">
        <f t="shared" si="84"/>
        <v>1.4215514215514276</v>
      </c>
      <c r="J367" s="271">
        <f t="shared" si="84"/>
        <v>3.5380835380835407</v>
      </c>
      <c r="K367" s="271">
        <f t="shared" si="84"/>
        <v>-4.2822042822042761</v>
      </c>
      <c r="L367" s="271">
        <f t="shared" si="84"/>
        <v>0.34398034398034838</v>
      </c>
      <c r="M367" s="272">
        <f t="shared" si="84"/>
        <v>-1.6052416052416163</v>
      </c>
      <c r="N367" s="456">
        <f t="shared" si="84"/>
        <v>-1.9656019656019765</v>
      </c>
      <c r="O367" s="271">
        <f t="shared" si="84"/>
        <v>-1.9492219492219647</v>
      </c>
      <c r="P367" s="271">
        <f t="shared" si="84"/>
        <v>1.179361179361166</v>
      </c>
      <c r="Q367" s="271">
        <f t="shared" si="84"/>
        <v>1.8603018603018597</v>
      </c>
      <c r="R367" s="271">
        <f t="shared" si="84"/>
        <v>4.6683046683046854</v>
      </c>
      <c r="S367" s="271">
        <f t="shared" si="84"/>
        <v>1.7035217035217016</v>
      </c>
      <c r="T367" s="273">
        <f t="shared" si="84"/>
        <v>0.47312526651369069</v>
      </c>
    </row>
    <row r="368" spans="1:23" s="490" customFormat="1" ht="13.5" thickBot="1" x14ac:dyDescent="0.25">
      <c r="A368" s="226" t="s">
        <v>27</v>
      </c>
      <c r="B368" s="479">
        <f t="shared" ref="B368:T368" si="85">B364-B351</f>
        <v>-47.666666666666515</v>
      </c>
      <c r="C368" s="480">
        <f t="shared" si="85"/>
        <v>-50.809523809523853</v>
      </c>
      <c r="D368" s="480">
        <f t="shared" si="85"/>
        <v>18.5</v>
      </c>
      <c r="E368" s="480">
        <f t="shared" si="85"/>
        <v>13.174603174602908</v>
      </c>
      <c r="F368" s="480">
        <f t="shared" si="85"/>
        <v>148.29166666666652</v>
      </c>
      <c r="G368" s="481">
        <f t="shared" si="85"/>
        <v>65.892857142856883</v>
      </c>
      <c r="H368" s="479">
        <f t="shared" si="85"/>
        <v>222.39215686274474</v>
      </c>
      <c r="I368" s="480">
        <f t="shared" si="85"/>
        <v>-0.142857142856883</v>
      </c>
      <c r="J368" s="480">
        <f t="shared" si="85"/>
        <v>146</v>
      </c>
      <c r="K368" s="480">
        <f t="shared" si="85"/>
        <v>-92.619047619047706</v>
      </c>
      <c r="L368" s="480">
        <f t="shared" si="85"/>
        <v>74</v>
      </c>
      <c r="M368" s="481">
        <f t="shared" si="85"/>
        <v>-84.66666666666697</v>
      </c>
      <c r="N368" s="482">
        <f t="shared" si="85"/>
        <v>89.285714285714221</v>
      </c>
      <c r="O368" s="480">
        <f t="shared" si="85"/>
        <v>63.33333333333303</v>
      </c>
      <c r="P368" s="480">
        <f t="shared" si="85"/>
        <v>164.92307692307713</v>
      </c>
      <c r="Q368" s="480">
        <f t="shared" si="85"/>
        <v>37.714285714285325</v>
      </c>
      <c r="R368" s="480">
        <f t="shared" si="85"/>
        <v>182.66666666666652</v>
      </c>
      <c r="S368" s="480">
        <f t="shared" si="85"/>
        <v>39.33333333333303</v>
      </c>
      <c r="T368" s="483">
        <f t="shared" si="85"/>
        <v>62.264328428408135</v>
      </c>
      <c r="U368" s="408"/>
      <c r="V368" s="409"/>
      <c r="W368" s="408"/>
    </row>
    <row r="369" spans="1:23" s="490" customFormat="1" x14ac:dyDescent="0.2">
      <c r="A369" s="308" t="s">
        <v>52</v>
      </c>
      <c r="B369" s="280">
        <v>65</v>
      </c>
      <c r="C369" s="281">
        <v>65</v>
      </c>
      <c r="D369" s="281">
        <v>65</v>
      </c>
      <c r="E369" s="281">
        <v>16</v>
      </c>
      <c r="F369" s="281">
        <v>65</v>
      </c>
      <c r="G369" s="282">
        <v>65</v>
      </c>
      <c r="H369" s="280">
        <v>65</v>
      </c>
      <c r="I369" s="281">
        <v>65</v>
      </c>
      <c r="J369" s="281">
        <v>65</v>
      </c>
      <c r="K369" s="281">
        <v>16</v>
      </c>
      <c r="L369" s="281">
        <v>65</v>
      </c>
      <c r="M369" s="282">
        <v>64</v>
      </c>
      <c r="N369" s="458">
        <v>65</v>
      </c>
      <c r="O369" s="281">
        <v>65</v>
      </c>
      <c r="P369" s="281">
        <v>65</v>
      </c>
      <c r="Q369" s="281">
        <v>16</v>
      </c>
      <c r="R369" s="281">
        <v>65</v>
      </c>
      <c r="S369" s="328">
        <v>65</v>
      </c>
      <c r="T369" s="329">
        <f>SUM(B369:S369)</f>
        <v>1022</v>
      </c>
      <c r="U369" s="490" t="s">
        <v>56</v>
      </c>
      <c r="V369" s="330">
        <f>T356-T369</f>
        <v>1</v>
      </c>
      <c r="W369" s="331">
        <f>V369/T356</f>
        <v>9.7751710654936461E-4</v>
      </c>
    </row>
    <row r="370" spans="1:23" s="490" customFormat="1" x14ac:dyDescent="0.2">
      <c r="A370" s="308" t="s">
        <v>28</v>
      </c>
      <c r="B370" s="231">
        <v>137.5</v>
      </c>
      <c r="C370" s="289">
        <v>137.5</v>
      </c>
      <c r="D370" s="289">
        <v>136.5</v>
      </c>
      <c r="E370" s="289">
        <v>137.5</v>
      </c>
      <c r="F370" s="289">
        <v>136.5</v>
      </c>
      <c r="G370" s="232">
        <v>135</v>
      </c>
      <c r="H370" s="231">
        <v>136.5</v>
      </c>
      <c r="I370" s="289">
        <v>136</v>
      </c>
      <c r="J370" s="289">
        <v>135</v>
      </c>
      <c r="K370" s="289">
        <v>137</v>
      </c>
      <c r="L370" s="289">
        <v>134</v>
      </c>
      <c r="M370" s="232">
        <v>135</v>
      </c>
      <c r="N370" s="459">
        <v>137.5</v>
      </c>
      <c r="O370" s="289">
        <v>137.5</v>
      </c>
      <c r="P370" s="289">
        <v>137</v>
      </c>
      <c r="Q370" s="289">
        <v>137</v>
      </c>
      <c r="R370" s="289">
        <v>134.5</v>
      </c>
      <c r="S370" s="289">
        <v>135</v>
      </c>
      <c r="T370" s="235"/>
      <c r="U370" s="490" t="s">
        <v>57</v>
      </c>
      <c r="V370" s="490">
        <v>135.18</v>
      </c>
    </row>
    <row r="371" spans="1:23" s="490" customFormat="1" ht="13.5" thickBot="1" x14ac:dyDescent="0.25">
      <c r="A371" s="311" t="s">
        <v>26</v>
      </c>
      <c r="B371" s="229">
        <f t="shared" ref="B371:S371" si="86">B370-B357</f>
        <v>1</v>
      </c>
      <c r="C371" s="230">
        <f t="shared" si="86"/>
        <v>1</v>
      </c>
      <c r="D371" s="230">
        <f t="shared" si="86"/>
        <v>1</v>
      </c>
      <c r="E371" s="230">
        <f t="shared" si="86"/>
        <v>1</v>
      </c>
      <c r="F371" s="230">
        <f t="shared" si="86"/>
        <v>1</v>
      </c>
      <c r="G371" s="466">
        <f t="shared" si="86"/>
        <v>1</v>
      </c>
      <c r="H371" s="229">
        <f t="shared" si="86"/>
        <v>1</v>
      </c>
      <c r="I371" s="230">
        <f t="shared" si="86"/>
        <v>1</v>
      </c>
      <c r="J371" s="230">
        <f t="shared" si="86"/>
        <v>1</v>
      </c>
      <c r="K371" s="230">
        <f t="shared" si="86"/>
        <v>1</v>
      </c>
      <c r="L371" s="230">
        <f t="shared" si="86"/>
        <v>1</v>
      </c>
      <c r="M371" s="466">
        <f t="shared" si="86"/>
        <v>1</v>
      </c>
      <c r="N371" s="460">
        <f t="shared" si="86"/>
        <v>1</v>
      </c>
      <c r="O371" s="230">
        <f t="shared" si="86"/>
        <v>1</v>
      </c>
      <c r="P371" s="230">
        <f t="shared" si="86"/>
        <v>1</v>
      </c>
      <c r="Q371" s="230">
        <f t="shared" si="86"/>
        <v>1</v>
      </c>
      <c r="R371" s="230">
        <f t="shared" si="86"/>
        <v>0.5</v>
      </c>
      <c r="S371" s="230">
        <f t="shared" si="86"/>
        <v>1</v>
      </c>
      <c r="T371" s="236"/>
      <c r="U371" s="490" t="s">
        <v>26</v>
      </c>
      <c r="V371" s="490">
        <f>V370-V357</f>
        <v>1.1299999999999955</v>
      </c>
    </row>
    <row r="373" spans="1:23" ht="13.5" thickBot="1" x14ac:dyDescent="0.25"/>
    <row r="374" spans="1:23" s="491" customFormat="1" ht="13.5" thickBot="1" x14ac:dyDescent="0.25">
      <c r="A374" s="295" t="s">
        <v>146</v>
      </c>
      <c r="B374" s="506" t="s">
        <v>53</v>
      </c>
      <c r="C374" s="507"/>
      <c r="D374" s="507"/>
      <c r="E374" s="507"/>
      <c r="F374" s="507"/>
      <c r="G374" s="508"/>
      <c r="H374" s="506" t="s">
        <v>53</v>
      </c>
      <c r="I374" s="507"/>
      <c r="J374" s="507"/>
      <c r="K374" s="507"/>
      <c r="L374" s="507"/>
      <c r="M374" s="508"/>
      <c r="N374" s="506" t="s">
        <v>53</v>
      </c>
      <c r="O374" s="507"/>
      <c r="P374" s="507"/>
      <c r="Q374" s="507"/>
      <c r="R374" s="507"/>
      <c r="S374" s="508"/>
      <c r="T374" s="313" t="s">
        <v>0</v>
      </c>
    </row>
    <row r="375" spans="1:23" s="491" customFormat="1" x14ac:dyDescent="0.2">
      <c r="A375" s="226" t="s">
        <v>54</v>
      </c>
      <c r="B375" s="315">
        <v>1</v>
      </c>
      <c r="C375" s="451">
        <v>2</v>
      </c>
      <c r="D375" s="451">
        <v>3</v>
      </c>
      <c r="E375" s="451">
        <v>4</v>
      </c>
      <c r="F375" s="451">
        <v>5</v>
      </c>
      <c r="G375" s="461">
        <v>6</v>
      </c>
      <c r="H375" s="315">
        <v>7</v>
      </c>
      <c r="I375" s="451">
        <v>8</v>
      </c>
      <c r="J375" s="451">
        <v>9</v>
      </c>
      <c r="K375" s="451">
        <v>10</v>
      </c>
      <c r="L375" s="451">
        <v>11</v>
      </c>
      <c r="M375" s="461">
        <v>12</v>
      </c>
      <c r="N375" s="451">
        <v>13</v>
      </c>
      <c r="O375" s="451">
        <v>14</v>
      </c>
      <c r="P375" s="451">
        <v>15</v>
      </c>
      <c r="Q375" s="451">
        <v>16</v>
      </c>
      <c r="R375" s="451">
        <v>17</v>
      </c>
      <c r="S375" s="451">
        <v>18</v>
      </c>
      <c r="T375" s="237"/>
    </row>
    <row r="376" spans="1:23" s="491" customFormat="1" x14ac:dyDescent="0.2">
      <c r="A376" s="301" t="s">
        <v>3</v>
      </c>
      <c r="B376" s="316">
        <v>4120</v>
      </c>
      <c r="C376" s="452">
        <v>4120</v>
      </c>
      <c r="D376" s="452">
        <v>4120</v>
      </c>
      <c r="E376" s="452">
        <v>4120</v>
      </c>
      <c r="F376" s="452">
        <v>4120</v>
      </c>
      <c r="G376" s="462">
        <v>4120</v>
      </c>
      <c r="H376" s="316">
        <v>4120</v>
      </c>
      <c r="I376" s="452">
        <v>4120</v>
      </c>
      <c r="J376" s="452">
        <v>4120</v>
      </c>
      <c r="K376" s="452">
        <v>4120</v>
      </c>
      <c r="L376" s="452">
        <v>4120</v>
      </c>
      <c r="M376" s="462">
        <v>4120</v>
      </c>
      <c r="N376" s="452">
        <v>4120</v>
      </c>
      <c r="O376" s="452">
        <v>4120</v>
      </c>
      <c r="P376" s="317">
        <v>4120</v>
      </c>
      <c r="Q376" s="318">
        <v>4120</v>
      </c>
      <c r="R376" s="318">
        <v>4120</v>
      </c>
      <c r="S376" s="318">
        <v>4120</v>
      </c>
      <c r="T376" s="319">
        <v>4120</v>
      </c>
    </row>
    <row r="377" spans="1:23" s="491" customFormat="1" x14ac:dyDescent="0.2">
      <c r="A377" s="303" t="s">
        <v>6</v>
      </c>
      <c r="B377" s="320">
        <v>4096</v>
      </c>
      <c r="C377" s="453">
        <v>4206.875</v>
      </c>
      <c r="D377" s="453">
        <v>4115</v>
      </c>
      <c r="E377" s="453">
        <v>4127.1428571428569</v>
      </c>
      <c r="F377" s="453">
        <v>4226</v>
      </c>
      <c r="G377" s="463">
        <v>4316</v>
      </c>
      <c r="H377" s="320">
        <v>4207.333333333333</v>
      </c>
      <c r="I377" s="453">
        <v>4204</v>
      </c>
      <c r="J377" s="453">
        <v>4257.5</v>
      </c>
      <c r="K377" s="453">
        <v>4098.5714285714284</v>
      </c>
      <c r="L377" s="453">
        <v>4198.75</v>
      </c>
      <c r="M377" s="463">
        <v>4270.666666666667</v>
      </c>
      <c r="N377" s="453">
        <v>4156</v>
      </c>
      <c r="O377" s="453">
        <v>4141.7647058823532</v>
      </c>
      <c r="P377" s="321">
        <v>4266.4705882352937</v>
      </c>
      <c r="Q377" s="321">
        <v>4213.333333333333</v>
      </c>
      <c r="R377" s="321">
        <v>4179.333333333333</v>
      </c>
      <c r="S377" s="321">
        <v>4334</v>
      </c>
      <c r="T377" s="261">
        <v>4208.1368821292772</v>
      </c>
    </row>
    <row r="378" spans="1:23" s="491" customFormat="1" x14ac:dyDescent="0.2">
      <c r="A378" s="226" t="s">
        <v>7</v>
      </c>
      <c r="B378" s="322">
        <v>93.333333333333329</v>
      </c>
      <c r="C378" s="454">
        <v>87.5</v>
      </c>
      <c r="D378" s="454">
        <v>100</v>
      </c>
      <c r="E378" s="454">
        <v>85.714285714285708</v>
      </c>
      <c r="F378" s="454">
        <v>93.333333333333329</v>
      </c>
      <c r="G378" s="464">
        <v>86.666666666666671</v>
      </c>
      <c r="H378" s="322">
        <v>93.333333333333329</v>
      </c>
      <c r="I378" s="454">
        <v>93.333333333333329</v>
      </c>
      <c r="J378" s="454">
        <v>93.75</v>
      </c>
      <c r="K378" s="454">
        <v>100</v>
      </c>
      <c r="L378" s="454">
        <v>100</v>
      </c>
      <c r="M378" s="464">
        <v>86.666666666666671</v>
      </c>
      <c r="N378" s="454">
        <v>100</v>
      </c>
      <c r="O378" s="454">
        <v>100</v>
      </c>
      <c r="P378" s="323">
        <v>94.117647058823536</v>
      </c>
      <c r="Q378" s="324">
        <v>93.333333333333329</v>
      </c>
      <c r="R378" s="324">
        <v>86.666666666666671</v>
      </c>
      <c r="S378" s="324">
        <v>86.666666666666671</v>
      </c>
      <c r="T378" s="325">
        <v>92.395437262357419</v>
      </c>
    </row>
    <row r="379" spans="1:23" s="491" customFormat="1" x14ac:dyDescent="0.2">
      <c r="A379" s="226" t="s">
        <v>8</v>
      </c>
      <c r="B379" s="266">
        <v>7.3846250324104731E-2</v>
      </c>
      <c r="C379" s="455">
        <v>6.5416272665574399E-2</v>
      </c>
      <c r="D379" s="455">
        <v>3.6806125767910723E-2</v>
      </c>
      <c r="E379" s="455">
        <v>6.5102031952358849E-2</v>
      </c>
      <c r="F379" s="455">
        <v>6.3868581759107076E-2</v>
      </c>
      <c r="G379" s="465">
        <v>5.32181755518044E-2</v>
      </c>
      <c r="H379" s="266">
        <v>6.7284734593144116E-2</v>
      </c>
      <c r="I379" s="455">
        <v>4.3996493150450317E-2</v>
      </c>
      <c r="J379" s="455">
        <v>4.903375860082012E-2</v>
      </c>
      <c r="K379" s="455">
        <v>6.2197026244530162E-2</v>
      </c>
      <c r="L379" s="455">
        <v>4.0696755683328478E-2</v>
      </c>
      <c r="M379" s="465">
        <v>5.553298316985307E-2</v>
      </c>
      <c r="N379" s="455">
        <v>4.0413934738352073E-2</v>
      </c>
      <c r="O379" s="455">
        <v>3.6506299216608841E-2</v>
      </c>
      <c r="P379" s="267">
        <v>5.0679520616446358E-2</v>
      </c>
      <c r="Q379" s="326">
        <v>4.4026027974830344E-2</v>
      </c>
      <c r="R379" s="326">
        <v>5.3004629346491632E-2</v>
      </c>
      <c r="S379" s="326">
        <v>7.3515885653535257E-2</v>
      </c>
      <c r="T379" s="327">
        <v>5.6817341433855792E-2</v>
      </c>
    </row>
    <row r="380" spans="1:23" s="491" customFormat="1" x14ac:dyDescent="0.2">
      <c r="A380" s="303" t="s">
        <v>1</v>
      </c>
      <c r="B380" s="270">
        <f t="shared" ref="B380:T380" si="87">B377/B376*100-100</f>
        <v>-0.58252427184466171</v>
      </c>
      <c r="C380" s="271">
        <f t="shared" si="87"/>
        <v>2.1086165048543677</v>
      </c>
      <c r="D380" s="271">
        <f t="shared" si="87"/>
        <v>-0.1213592233009706</v>
      </c>
      <c r="E380" s="271">
        <f t="shared" si="87"/>
        <v>0.17337031900137845</v>
      </c>
      <c r="F380" s="271">
        <f t="shared" si="87"/>
        <v>2.572815533980588</v>
      </c>
      <c r="G380" s="272">
        <f t="shared" si="87"/>
        <v>4.7572815533980588</v>
      </c>
      <c r="H380" s="270">
        <f t="shared" si="87"/>
        <v>2.1197411003236226</v>
      </c>
      <c r="I380" s="271">
        <f t="shared" si="87"/>
        <v>2.0388349514563089</v>
      </c>
      <c r="J380" s="271">
        <f t="shared" si="87"/>
        <v>3.3373786407767057</v>
      </c>
      <c r="K380" s="271">
        <f t="shared" si="87"/>
        <v>-0.52011095700416377</v>
      </c>
      <c r="L380" s="271">
        <f t="shared" si="87"/>
        <v>1.9114077669902798</v>
      </c>
      <c r="M380" s="272">
        <f t="shared" si="87"/>
        <v>3.6569579288026119</v>
      </c>
      <c r="N380" s="456">
        <f t="shared" si="87"/>
        <v>0.87378640776698546</v>
      </c>
      <c r="O380" s="271">
        <f t="shared" si="87"/>
        <v>0.52826956025128879</v>
      </c>
      <c r="P380" s="271">
        <f t="shared" si="87"/>
        <v>3.5551113649343193</v>
      </c>
      <c r="Q380" s="271">
        <f t="shared" si="87"/>
        <v>2.2653721682847703</v>
      </c>
      <c r="R380" s="271">
        <f t="shared" si="87"/>
        <v>1.4401294498381816</v>
      </c>
      <c r="S380" s="271">
        <f t="shared" si="87"/>
        <v>5.1941747572815444</v>
      </c>
      <c r="T380" s="273">
        <f t="shared" si="87"/>
        <v>2.1392447118756479</v>
      </c>
    </row>
    <row r="381" spans="1:23" s="491" customFormat="1" ht="13.5" thickBot="1" x14ac:dyDescent="0.25">
      <c r="A381" s="226" t="s">
        <v>27</v>
      </c>
      <c r="B381" s="479">
        <f t="shared" ref="B381:T381" si="88">B377-B364</f>
        <v>48.666666666666515</v>
      </c>
      <c r="C381" s="480">
        <f t="shared" si="88"/>
        <v>269.01785714285734</v>
      </c>
      <c r="D381" s="480">
        <f t="shared" si="88"/>
        <v>-7.5</v>
      </c>
      <c r="E381" s="480">
        <f t="shared" si="88"/>
        <v>182.85714285714266</v>
      </c>
      <c r="F381" s="480">
        <f t="shared" si="88"/>
        <v>143.33333333333348</v>
      </c>
      <c r="G381" s="481">
        <f t="shared" si="88"/>
        <v>168.85714285714312</v>
      </c>
      <c r="H381" s="479">
        <f t="shared" si="88"/>
        <v>22</v>
      </c>
      <c r="I381" s="480">
        <f t="shared" si="88"/>
        <v>76.142857142856883</v>
      </c>
      <c r="J381" s="480">
        <f t="shared" si="88"/>
        <v>43.5</v>
      </c>
      <c r="K381" s="480">
        <f t="shared" si="88"/>
        <v>202.85714285714266</v>
      </c>
      <c r="L381" s="480">
        <f t="shared" si="88"/>
        <v>114.75</v>
      </c>
      <c r="M381" s="481">
        <f t="shared" si="88"/>
        <v>266.00000000000045</v>
      </c>
      <c r="N381" s="482">
        <f t="shared" si="88"/>
        <v>166</v>
      </c>
      <c r="O381" s="480">
        <f t="shared" si="88"/>
        <v>151.09803921568664</v>
      </c>
      <c r="P381" s="480">
        <f t="shared" si="88"/>
        <v>148.47058823529369</v>
      </c>
      <c r="Q381" s="480">
        <f t="shared" si="88"/>
        <v>67.619047619047706</v>
      </c>
      <c r="R381" s="480">
        <f t="shared" si="88"/>
        <v>-80.66666666666697</v>
      </c>
      <c r="S381" s="480">
        <f t="shared" si="88"/>
        <v>194.66666666666697</v>
      </c>
      <c r="T381" s="483">
        <f t="shared" si="88"/>
        <v>118.88068378216985</v>
      </c>
      <c r="U381" s="408"/>
      <c r="V381" s="409"/>
      <c r="W381" s="408"/>
    </row>
    <row r="382" spans="1:23" s="491" customFormat="1" x14ac:dyDescent="0.2">
      <c r="A382" s="308" t="s">
        <v>52</v>
      </c>
      <c r="B382" s="280">
        <v>65</v>
      </c>
      <c r="C382" s="281">
        <v>65</v>
      </c>
      <c r="D382" s="281">
        <v>65</v>
      </c>
      <c r="E382" s="281">
        <v>16</v>
      </c>
      <c r="F382" s="281">
        <v>65</v>
      </c>
      <c r="G382" s="282">
        <v>65</v>
      </c>
      <c r="H382" s="280">
        <v>65</v>
      </c>
      <c r="I382" s="281">
        <v>65</v>
      </c>
      <c r="J382" s="281">
        <v>65</v>
      </c>
      <c r="K382" s="281">
        <v>16</v>
      </c>
      <c r="L382" s="281">
        <v>65</v>
      </c>
      <c r="M382" s="282">
        <v>64</v>
      </c>
      <c r="N382" s="458">
        <v>65</v>
      </c>
      <c r="O382" s="281">
        <v>65</v>
      </c>
      <c r="P382" s="281">
        <v>65</v>
      </c>
      <c r="Q382" s="281">
        <v>16</v>
      </c>
      <c r="R382" s="281">
        <v>65</v>
      </c>
      <c r="S382" s="328">
        <v>65</v>
      </c>
      <c r="T382" s="329">
        <f>SUM(B382:S382)</f>
        <v>1022</v>
      </c>
      <c r="U382" s="491" t="s">
        <v>56</v>
      </c>
      <c r="V382" s="330">
        <f>T369-T382</f>
        <v>0</v>
      </c>
      <c r="W382" s="331">
        <f>V382/T369</f>
        <v>0</v>
      </c>
    </row>
    <row r="383" spans="1:23" s="491" customFormat="1" x14ac:dyDescent="0.2">
      <c r="A383" s="308" t="s">
        <v>28</v>
      </c>
      <c r="B383" s="231">
        <v>137.5</v>
      </c>
      <c r="C383" s="289">
        <v>137.5</v>
      </c>
      <c r="D383" s="289">
        <v>136.5</v>
      </c>
      <c r="E383" s="289">
        <v>137.5</v>
      </c>
      <c r="F383" s="289">
        <v>136.5</v>
      </c>
      <c r="G383" s="232">
        <v>135</v>
      </c>
      <c r="H383" s="231">
        <v>136.5</v>
      </c>
      <c r="I383" s="289">
        <v>136</v>
      </c>
      <c r="J383" s="289">
        <v>135</v>
      </c>
      <c r="K383" s="289">
        <v>137</v>
      </c>
      <c r="L383" s="289">
        <v>134</v>
      </c>
      <c r="M383" s="232">
        <v>135</v>
      </c>
      <c r="N383" s="459">
        <v>137.5</v>
      </c>
      <c r="O383" s="289">
        <v>137.5</v>
      </c>
      <c r="P383" s="289">
        <v>137</v>
      </c>
      <c r="Q383" s="289">
        <v>137</v>
      </c>
      <c r="R383" s="289">
        <v>134.5</v>
      </c>
      <c r="S383" s="289">
        <v>135</v>
      </c>
      <c r="T383" s="235"/>
      <c r="U383" s="491" t="s">
        <v>57</v>
      </c>
      <c r="V383" s="491">
        <v>136.12</v>
      </c>
    </row>
    <row r="384" spans="1:23" s="491" customFormat="1" ht="13.5" thickBot="1" x14ac:dyDescent="0.25">
      <c r="A384" s="311" t="s">
        <v>26</v>
      </c>
      <c r="B384" s="229">
        <f t="shared" ref="B384:S384" si="89">B383-B370</f>
        <v>0</v>
      </c>
      <c r="C384" s="230">
        <f t="shared" si="89"/>
        <v>0</v>
      </c>
      <c r="D384" s="230">
        <f t="shared" si="89"/>
        <v>0</v>
      </c>
      <c r="E384" s="230">
        <f t="shared" si="89"/>
        <v>0</v>
      </c>
      <c r="F384" s="230">
        <f t="shared" si="89"/>
        <v>0</v>
      </c>
      <c r="G384" s="466">
        <f t="shared" si="89"/>
        <v>0</v>
      </c>
      <c r="H384" s="229">
        <f t="shared" si="89"/>
        <v>0</v>
      </c>
      <c r="I384" s="230">
        <f t="shared" si="89"/>
        <v>0</v>
      </c>
      <c r="J384" s="230">
        <f t="shared" si="89"/>
        <v>0</v>
      </c>
      <c r="K384" s="230">
        <f t="shared" si="89"/>
        <v>0</v>
      </c>
      <c r="L384" s="230">
        <f t="shared" si="89"/>
        <v>0</v>
      </c>
      <c r="M384" s="466">
        <f t="shared" si="89"/>
        <v>0</v>
      </c>
      <c r="N384" s="460">
        <f t="shared" si="89"/>
        <v>0</v>
      </c>
      <c r="O384" s="230">
        <f t="shared" si="89"/>
        <v>0</v>
      </c>
      <c r="P384" s="230">
        <f t="shared" si="89"/>
        <v>0</v>
      </c>
      <c r="Q384" s="230">
        <f t="shared" si="89"/>
        <v>0</v>
      </c>
      <c r="R384" s="230">
        <f t="shared" si="89"/>
        <v>0</v>
      </c>
      <c r="S384" s="230">
        <f t="shared" si="89"/>
        <v>0</v>
      </c>
      <c r="T384" s="236"/>
      <c r="U384" s="491" t="s">
        <v>26</v>
      </c>
      <c r="V384" s="491">
        <f>V383-V370</f>
        <v>0.93999999999999773</v>
      </c>
    </row>
    <row r="386" spans="1:23" ht="13.5" thickBot="1" x14ac:dyDescent="0.25"/>
    <row r="387" spans="1:23" s="492" customFormat="1" ht="13.5" thickBot="1" x14ac:dyDescent="0.25">
      <c r="A387" s="295" t="s">
        <v>148</v>
      </c>
      <c r="B387" s="506" t="s">
        <v>53</v>
      </c>
      <c r="C387" s="507"/>
      <c r="D387" s="507"/>
      <c r="E387" s="507"/>
      <c r="F387" s="507"/>
      <c r="G387" s="508"/>
      <c r="H387" s="506" t="s">
        <v>53</v>
      </c>
      <c r="I387" s="507"/>
      <c r="J387" s="507"/>
      <c r="K387" s="507"/>
      <c r="L387" s="507"/>
      <c r="M387" s="508"/>
      <c r="N387" s="506" t="s">
        <v>53</v>
      </c>
      <c r="O387" s="507"/>
      <c r="P387" s="507"/>
      <c r="Q387" s="507"/>
      <c r="R387" s="507"/>
      <c r="S387" s="508"/>
      <c r="T387" s="313" t="s">
        <v>0</v>
      </c>
    </row>
    <row r="388" spans="1:23" s="492" customFormat="1" x14ac:dyDescent="0.2">
      <c r="A388" s="226" t="s">
        <v>54</v>
      </c>
      <c r="B388" s="315">
        <v>1</v>
      </c>
      <c r="C388" s="451">
        <v>2</v>
      </c>
      <c r="D388" s="451">
        <v>3</v>
      </c>
      <c r="E388" s="451">
        <v>4</v>
      </c>
      <c r="F388" s="451">
        <v>5</v>
      </c>
      <c r="G388" s="461">
        <v>6</v>
      </c>
      <c r="H388" s="315">
        <v>7</v>
      </c>
      <c r="I388" s="451">
        <v>8</v>
      </c>
      <c r="J388" s="451">
        <v>9</v>
      </c>
      <c r="K388" s="451">
        <v>10</v>
      </c>
      <c r="L388" s="451">
        <v>11</v>
      </c>
      <c r="M388" s="461">
        <v>12</v>
      </c>
      <c r="N388" s="451">
        <v>13</v>
      </c>
      <c r="O388" s="451">
        <v>14</v>
      </c>
      <c r="P388" s="451">
        <v>15</v>
      </c>
      <c r="Q388" s="451">
        <v>16</v>
      </c>
      <c r="R388" s="451">
        <v>17</v>
      </c>
      <c r="S388" s="451">
        <v>18</v>
      </c>
      <c r="T388" s="237"/>
    </row>
    <row r="389" spans="1:23" s="492" customFormat="1" x14ac:dyDescent="0.2">
      <c r="A389" s="301" t="s">
        <v>3</v>
      </c>
      <c r="B389" s="316">
        <v>4160</v>
      </c>
      <c r="C389" s="452">
        <v>4160</v>
      </c>
      <c r="D389" s="452">
        <v>4160</v>
      </c>
      <c r="E389" s="452">
        <v>4160</v>
      </c>
      <c r="F389" s="452">
        <v>4160</v>
      </c>
      <c r="G389" s="462">
        <v>4160</v>
      </c>
      <c r="H389" s="316">
        <v>4160</v>
      </c>
      <c r="I389" s="452">
        <v>4160</v>
      </c>
      <c r="J389" s="452">
        <v>4160</v>
      </c>
      <c r="K389" s="452">
        <v>4160</v>
      </c>
      <c r="L389" s="452">
        <v>4160</v>
      </c>
      <c r="M389" s="462">
        <v>4160</v>
      </c>
      <c r="N389" s="452">
        <v>4160</v>
      </c>
      <c r="O389" s="452">
        <v>4160</v>
      </c>
      <c r="P389" s="317">
        <v>4160</v>
      </c>
      <c r="Q389" s="318">
        <v>4160</v>
      </c>
      <c r="R389" s="318">
        <v>4160</v>
      </c>
      <c r="S389" s="318">
        <v>4160</v>
      </c>
      <c r="T389" s="319">
        <v>4160</v>
      </c>
    </row>
    <row r="390" spans="1:23" s="492" customFormat="1" x14ac:dyDescent="0.2">
      <c r="A390" s="303" t="s">
        <v>6</v>
      </c>
      <c r="B390" s="320">
        <v>4375.333333333333</v>
      </c>
      <c r="C390" s="453">
        <v>4410</v>
      </c>
      <c r="D390" s="453">
        <v>4315.333333333333</v>
      </c>
      <c r="E390" s="453">
        <v>4301.4285714285716</v>
      </c>
      <c r="F390" s="453">
        <v>4631.333333333333</v>
      </c>
      <c r="G390" s="463">
        <v>4493.333333333333</v>
      </c>
      <c r="H390" s="320">
        <v>4330.666666666667</v>
      </c>
      <c r="I390" s="453">
        <v>4304.1176470588234</v>
      </c>
      <c r="J390" s="453">
        <v>4433.5294117647063</v>
      </c>
      <c r="K390" s="453">
        <v>4295</v>
      </c>
      <c r="L390" s="453">
        <v>4294.375</v>
      </c>
      <c r="M390" s="463">
        <v>4190.588235294118</v>
      </c>
      <c r="N390" s="453">
        <v>4266.25</v>
      </c>
      <c r="O390" s="453">
        <v>4236.25</v>
      </c>
      <c r="P390" s="321">
        <v>4316.25</v>
      </c>
      <c r="Q390" s="321">
        <v>4248.8888888888887</v>
      </c>
      <c r="R390" s="321">
        <v>4405.7142857142853</v>
      </c>
      <c r="S390" s="321">
        <v>4497.0588235294117</v>
      </c>
      <c r="T390" s="261">
        <v>4356.3358778625952</v>
      </c>
    </row>
    <row r="391" spans="1:23" s="492" customFormat="1" x14ac:dyDescent="0.2">
      <c r="A391" s="226" t="s">
        <v>7</v>
      </c>
      <c r="B391" s="322">
        <v>86.666666666666671</v>
      </c>
      <c r="C391" s="454">
        <v>93.333333333333329</v>
      </c>
      <c r="D391" s="454">
        <v>86.666666666666671</v>
      </c>
      <c r="E391" s="454">
        <v>100</v>
      </c>
      <c r="F391" s="454">
        <v>100</v>
      </c>
      <c r="G391" s="464">
        <v>80</v>
      </c>
      <c r="H391" s="322">
        <v>93.333333333333329</v>
      </c>
      <c r="I391" s="454">
        <v>94.117647058823536</v>
      </c>
      <c r="J391" s="454">
        <v>88.235294117647058</v>
      </c>
      <c r="K391" s="454">
        <v>100</v>
      </c>
      <c r="L391" s="454">
        <v>93.75</v>
      </c>
      <c r="M391" s="464">
        <v>76.470588235294116</v>
      </c>
      <c r="N391" s="454">
        <v>93.75</v>
      </c>
      <c r="O391" s="454">
        <v>93.75</v>
      </c>
      <c r="P391" s="323">
        <v>87.5</v>
      </c>
      <c r="Q391" s="324">
        <v>100</v>
      </c>
      <c r="R391" s="324">
        <v>92.857142857142861</v>
      </c>
      <c r="S391" s="324">
        <v>100</v>
      </c>
      <c r="T391" s="325">
        <v>88.167938931297712</v>
      </c>
    </row>
    <row r="392" spans="1:23" s="492" customFormat="1" x14ac:dyDescent="0.2">
      <c r="A392" s="226" t="s">
        <v>8</v>
      </c>
      <c r="B392" s="266">
        <v>7.4270638612096054E-2</v>
      </c>
      <c r="C392" s="455">
        <v>5.5110283094658152E-2</v>
      </c>
      <c r="D392" s="455">
        <v>5.9254910578687342E-2</v>
      </c>
      <c r="E392" s="455">
        <v>2.0846701861807392E-2</v>
      </c>
      <c r="F392" s="455">
        <v>5.5855527490970669E-2</v>
      </c>
      <c r="G392" s="465">
        <v>8.9463537868494369E-2</v>
      </c>
      <c r="H392" s="266">
        <v>5.7443676670876916E-2</v>
      </c>
      <c r="I392" s="455">
        <v>5.2698598213600664E-2</v>
      </c>
      <c r="J392" s="455">
        <v>5.9136647483852021E-2</v>
      </c>
      <c r="K392" s="455">
        <v>3.168954036976996E-2</v>
      </c>
      <c r="L392" s="455">
        <v>6.0398426772587707E-2</v>
      </c>
      <c r="M392" s="465">
        <v>7.292167105077893E-2</v>
      </c>
      <c r="N392" s="455">
        <v>5.5163708433429381E-2</v>
      </c>
      <c r="O392" s="455">
        <v>5.0088467366669789E-2</v>
      </c>
      <c r="P392" s="267">
        <v>6.0303573750271157E-2</v>
      </c>
      <c r="Q392" s="326">
        <v>2.9655319042542191E-2</v>
      </c>
      <c r="R392" s="326">
        <v>5.7355428947223945E-2</v>
      </c>
      <c r="S392" s="326">
        <v>5.5603738205750916E-2</v>
      </c>
      <c r="T392" s="327">
        <v>6.4430905021738136E-2</v>
      </c>
    </row>
    <row r="393" spans="1:23" s="492" customFormat="1" x14ac:dyDescent="0.2">
      <c r="A393" s="303" t="s">
        <v>1</v>
      </c>
      <c r="B393" s="270">
        <f t="shared" ref="B393:T393" si="90">B390/B389*100-100</f>
        <v>5.176282051282044</v>
      </c>
      <c r="C393" s="271">
        <f t="shared" si="90"/>
        <v>6.0096153846153726</v>
      </c>
      <c r="D393" s="271">
        <f t="shared" si="90"/>
        <v>3.7339743589743506</v>
      </c>
      <c r="E393" s="271">
        <f t="shared" si="90"/>
        <v>3.3997252747252702</v>
      </c>
      <c r="F393" s="423">
        <f t="shared" si="90"/>
        <v>11.330128205128204</v>
      </c>
      <c r="G393" s="272">
        <f t="shared" si="90"/>
        <v>8.012820512820511</v>
      </c>
      <c r="H393" s="270">
        <f t="shared" si="90"/>
        <v>4.1025641025641164</v>
      </c>
      <c r="I393" s="271">
        <f t="shared" si="90"/>
        <v>3.4643665158370993</v>
      </c>
      <c r="J393" s="271">
        <f t="shared" si="90"/>
        <v>6.5752262443438951</v>
      </c>
      <c r="K393" s="271">
        <f t="shared" si="90"/>
        <v>3.2451923076923066</v>
      </c>
      <c r="L393" s="271">
        <f t="shared" si="90"/>
        <v>3.2301682692307736</v>
      </c>
      <c r="M393" s="272">
        <f t="shared" si="90"/>
        <v>0.7352941176470722</v>
      </c>
      <c r="N393" s="456">
        <f t="shared" si="90"/>
        <v>2.5540865384615472</v>
      </c>
      <c r="O393" s="271">
        <f t="shared" si="90"/>
        <v>1.8329326923076934</v>
      </c>
      <c r="P393" s="271">
        <f t="shared" si="90"/>
        <v>3.7560096153846274</v>
      </c>
      <c r="Q393" s="271">
        <f t="shared" si="90"/>
        <v>2.1367521367521363</v>
      </c>
      <c r="R393" s="271">
        <f t="shared" si="90"/>
        <v>5.9065934065934016</v>
      </c>
      <c r="S393" s="271">
        <f t="shared" si="90"/>
        <v>8.1023755656108705</v>
      </c>
      <c r="T393" s="273">
        <f t="shared" si="90"/>
        <v>4.7196124486200688</v>
      </c>
    </row>
    <row r="394" spans="1:23" s="492" customFormat="1" ht="13.5" thickBot="1" x14ac:dyDescent="0.25">
      <c r="A394" s="226" t="s">
        <v>27</v>
      </c>
      <c r="B394" s="479">
        <f t="shared" ref="B394:T394" si="91">B390-B377</f>
        <v>279.33333333333303</v>
      </c>
      <c r="C394" s="480">
        <f t="shared" si="91"/>
        <v>203.125</v>
      </c>
      <c r="D394" s="480">
        <f t="shared" si="91"/>
        <v>200.33333333333303</v>
      </c>
      <c r="E394" s="480">
        <f t="shared" si="91"/>
        <v>174.28571428571468</v>
      </c>
      <c r="F394" s="480">
        <f t="shared" si="91"/>
        <v>405.33333333333303</v>
      </c>
      <c r="G394" s="481">
        <f t="shared" si="91"/>
        <v>177.33333333333303</v>
      </c>
      <c r="H394" s="479">
        <f t="shared" si="91"/>
        <v>123.33333333333394</v>
      </c>
      <c r="I394" s="480">
        <f t="shared" si="91"/>
        <v>100.11764705882342</v>
      </c>
      <c r="J394" s="480">
        <f t="shared" si="91"/>
        <v>176.02941176470631</v>
      </c>
      <c r="K394" s="480">
        <f t="shared" si="91"/>
        <v>196.42857142857156</v>
      </c>
      <c r="L394" s="480">
        <f t="shared" si="91"/>
        <v>95.625</v>
      </c>
      <c r="M394" s="481">
        <f t="shared" si="91"/>
        <v>-80.078431372548948</v>
      </c>
      <c r="N394" s="482">
        <f t="shared" si="91"/>
        <v>110.25</v>
      </c>
      <c r="O394" s="480">
        <f t="shared" si="91"/>
        <v>94.485294117646845</v>
      </c>
      <c r="P394" s="480">
        <f t="shared" si="91"/>
        <v>49.77941176470631</v>
      </c>
      <c r="Q394" s="480">
        <f t="shared" si="91"/>
        <v>35.555555555555657</v>
      </c>
      <c r="R394" s="480">
        <f t="shared" si="91"/>
        <v>226.38095238095229</v>
      </c>
      <c r="S394" s="480">
        <f t="shared" si="91"/>
        <v>163.05882352941171</v>
      </c>
      <c r="T394" s="483">
        <f t="shared" si="91"/>
        <v>148.19899573331804</v>
      </c>
      <c r="U394" s="408"/>
      <c r="V394" s="409"/>
      <c r="W394" s="408"/>
    </row>
    <row r="395" spans="1:23" s="492" customFormat="1" x14ac:dyDescent="0.2">
      <c r="A395" s="308" t="s">
        <v>52</v>
      </c>
      <c r="B395" s="280">
        <v>65</v>
      </c>
      <c r="C395" s="281">
        <v>65</v>
      </c>
      <c r="D395" s="281">
        <v>65</v>
      </c>
      <c r="E395" s="281">
        <v>16</v>
      </c>
      <c r="F395" s="281">
        <v>65</v>
      </c>
      <c r="G395" s="282">
        <v>65</v>
      </c>
      <c r="H395" s="280">
        <v>64</v>
      </c>
      <c r="I395" s="281">
        <v>65</v>
      </c>
      <c r="J395" s="281">
        <v>65</v>
      </c>
      <c r="K395" s="281">
        <v>16</v>
      </c>
      <c r="L395" s="281">
        <v>65</v>
      </c>
      <c r="M395" s="282">
        <v>64</v>
      </c>
      <c r="N395" s="458">
        <v>65</v>
      </c>
      <c r="O395" s="281">
        <v>65</v>
      </c>
      <c r="P395" s="281">
        <v>65</v>
      </c>
      <c r="Q395" s="281">
        <v>16</v>
      </c>
      <c r="R395" s="281">
        <v>65</v>
      </c>
      <c r="S395" s="328">
        <v>65</v>
      </c>
      <c r="T395" s="329">
        <f>SUM(B395:S395)</f>
        <v>1021</v>
      </c>
      <c r="U395" s="492" t="s">
        <v>56</v>
      </c>
      <c r="V395" s="330">
        <f>T382-T395</f>
        <v>1</v>
      </c>
      <c r="W395" s="331">
        <f>V395/T382</f>
        <v>9.7847358121330719E-4</v>
      </c>
    </row>
    <row r="396" spans="1:23" s="492" customFormat="1" x14ac:dyDescent="0.2">
      <c r="A396" s="308" t="s">
        <v>28</v>
      </c>
      <c r="B396" s="231">
        <v>137.5</v>
      </c>
      <c r="C396" s="289">
        <v>137.5</v>
      </c>
      <c r="D396" s="289">
        <v>136.5</v>
      </c>
      <c r="E396" s="289">
        <v>137.5</v>
      </c>
      <c r="F396" s="289">
        <v>136.5</v>
      </c>
      <c r="G396" s="232">
        <v>135</v>
      </c>
      <c r="H396" s="231">
        <v>136.5</v>
      </c>
      <c r="I396" s="289">
        <v>136</v>
      </c>
      <c r="J396" s="289">
        <v>135</v>
      </c>
      <c r="K396" s="289">
        <v>137</v>
      </c>
      <c r="L396" s="289">
        <v>134</v>
      </c>
      <c r="M396" s="232">
        <v>135</v>
      </c>
      <c r="N396" s="459">
        <v>137.5</v>
      </c>
      <c r="O396" s="289">
        <v>137.5</v>
      </c>
      <c r="P396" s="289">
        <v>137</v>
      </c>
      <c r="Q396" s="289">
        <v>137</v>
      </c>
      <c r="R396" s="289">
        <v>134.5</v>
      </c>
      <c r="S396" s="289">
        <v>135</v>
      </c>
      <c r="T396" s="235"/>
      <c r="U396" s="492" t="s">
        <v>57</v>
      </c>
      <c r="V396" s="492">
        <v>136.12</v>
      </c>
    </row>
    <row r="397" spans="1:23" s="492" customFormat="1" ht="13.5" thickBot="1" x14ac:dyDescent="0.25">
      <c r="A397" s="311" t="s">
        <v>26</v>
      </c>
      <c r="B397" s="229">
        <f t="shared" ref="B397:S397" si="92">B396-B383</f>
        <v>0</v>
      </c>
      <c r="C397" s="230">
        <f t="shared" si="92"/>
        <v>0</v>
      </c>
      <c r="D397" s="230">
        <f t="shared" si="92"/>
        <v>0</v>
      </c>
      <c r="E397" s="230">
        <f t="shared" si="92"/>
        <v>0</v>
      </c>
      <c r="F397" s="230">
        <f t="shared" si="92"/>
        <v>0</v>
      </c>
      <c r="G397" s="466">
        <f t="shared" si="92"/>
        <v>0</v>
      </c>
      <c r="H397" s="229">
        <f t="shared" si="92"/>
        <v>0</v>
      </c>
      <c r="I397" s="230">
        <f t="shared" si="92"/>
        <v>0</v>
      </c>
      <c r="J397" s="230">
        <f t="shared" si="92"/>
        <v>0</v>
      </c>
      <c r="K397" s="230">
        <f t="shared" si="92"/>
        <v>0</v>
      </c>
      <c r="L397" s="230">
        <f t="shared" si="92"/>
        <v>0</v>
      </c>
      <c r="M397" s="466">
        <f t="shared" si="92"/>
        <v>0</v>
      </c>
      <c r="N397" s="460">
        <f t="shared" si="92"/>
        <v>0</v>
      </c>
      <c r="O397" s="230">
        <f t="shared" si="92"/>
        <v>0</v>
      </c>
      <c r="P397" s="230">
        <f t="shared" si="92"/>
        <v>0</v>
      </c>
      <c r="Q397" s="230">
        <f t="shared" si="92"/>
        <v>0</v>
      </c>
      <c r="R397" s="230">
        <f t="shared" si="92"/>
        <v>0</v>
      </c>
      <c r="S397" s="230">
        <f t="shared" si="92"/>
        <v>0</v>
      </c>
      <c r="T397" s="236"/>
      <c r="U397" s="492" t="s">
        <v>26</v>
      </c>
      <c r="V397" s="492">
        <f>V396-V383</f>
        <v>0</v>
      </c>
    </row>
    <row r="399" spans="1:23" ht="13.5" thickBot="1" x14ac:dyDescent="0.25"/>
    <row r="400" spans="1:23" s="493" customFormat="1" ht="13.5" thickBot="1" x14ac:dyDescent="0.25">
      <c r="A400" s="295" t="s">
        <v>149</v>
      </c>
      <c r="B400" s="506" t="s">
        <v>53</v>
      </c>
      <c r="C400" s="507"/>
      <c r="D400" s="507"/>
      <c r="E400" s="507"/>
      <c r="F400" s="507"/>
      <c r="G400" s="508"/>
      <c r="H400" s="506" t="s">
        <v>53</v>
      </c>
      <c r="I400" s="507"/>
      <c r="J400" s="507"/>
      <c r="K400" s="507"/>
      <c r="L400" s="507"/>
      <c r="M400" s="508"/>
      <c r="N400" s="506" t="s">
        <v>53</v>
      </c>
      <c r="O400" s="507"/>
      <c r="P400" s="507"/>
      <c r="Q400" s="507"/>
      <c r="R400" s="507"/>
      <c r="S400" s="508"/>
      <c r="T400" s="313" t="s">
        <v>0</v>
      </c>
    </row>
    <row r="401" spans="1:23" s="493" customFormat="1" x14ac:dyDescent="0.2">
      <c r="A401" s="226" t="s">
        <v>54</v>
      </c>
      <c r="B401" s="315">
        <v>1</v>
      </c>
      <c r="C401" s="451">
        <v>2</v>
      </c>
      <c r="D401" s="451">
        <v>3</v>
      </c>
      <c r="E401" s="451">
        <v>4</v>
      </c>
      <c r="F401" s="451">
        <v>5</v>
      </c>
      <c r="G401" s="461">
        <v>6</v>
      </c>
      <c r="H401" s="315">
        <v>7</v>
      </c>
      <c r="I401" s="451">
        <v>8</v>
      </c>
      <c r="J401" s="451">
        <v>9</v>
      </c>
      <c r="K401" s="451">
        <v>10</v>
      </c>
      <c r="L401" s="451">
        <v>11</v>
      </c>
      <c r="M401" s="461">
        <v>12</v>
      </c>
      <c r="N401" s="451">
        <v>13</v>
      </c>
      <c r="O401" s="451">
        <v>14</v>
      </c>
      <c r="P401" s="451">
        <v>15</v>
      </c>
      <c r="Q401" s="451">
        <v>16</v>
      </c>
      <c r="R401" s="451">
        <v>17</v>
      </c>
      <c r="S401" s="451">
        <v>18</v>
      </c>
      <c r="T401" s="237"/>
    </row>
    <row r="402" spans="1:23" s="493" customFormat="1" x14ac:dyDescent="0.2">
      <c r="A402" s="301" t="s">
        <v>3</v>
      </c>
      <c r="B402" s="316">
        <v>4175</v>
      </c>
      <c r="C402" s="452">
        <v>4175</v>
      </c>
      <c r="D402" s="452">
        <v>4175</v>
      </c>
      <c r="E402" s="452">
        <v>4175</v>
      </c>
      <c r="F402" s="452">
        <v>4175</v>
      </c>
      <c r="G402" s="462">
        <v>4175</v>
      </c>
      <c r="H402" s="316">
        <v>4175</v>
      </c>
      <c r="I402" s="452">
        <v>4175</v>
      </c>
      <c r="J402" s="452">
        <v>4175</v>
      </c>
      <c r="K402" s="452">
        <v>4175</v>
      </c>
      <c r="L402" s="452">
        <v>4175</v>
      </c>
      <c r="M402" s="462">
        <v>4175</v>
      </c>
      <c r="N402" s="452">
        <v>4175</v>
      </c>
      <c r="O402" s="452">
        <v>4175</v>
      </c>
      <c r="P402" s="317">
        <v>4175</v>
      </c>
      <c r="Q402" s="318">
        <v>4175</v>
      </c>
      <c r="R402" s="318">
        <v>4175</v>
      </c>
      <c r="S402" s="318">
        <v>4175</v>
      </c>
      <c r="T402" s="319">
        <v>4175</v>
      </c>
    </row>
    <row r="403" spans="1:23" s="493" customFormat="1" x14ac:dyDescent="0.2">
      <c r="A403" s="303" t="s">
        <v>6</v>
      </c>
      <c r="B403" s="320">
        <v>4305.333333333333</v>
      </c>
      <c r="C403" s="453">
        <v>4180</v>
      </c>
      <c r="D403" s="453">
        <v>4250</v>
      </c>
      <c r="E403" s="453">
        <v>4031.4285714285716</v>
      </c>
      <c r="F403" s="453">
        <v>4281.333333333333</v>
      </c>
      <c r="G403" s="463">
        <v>4375.333333333333</v>
      </c>
      <c r="H403" s="320">
        <v>4362.8571428571431</v>
      </c>
      <c r="I403" s="453">
        <v>4434</v>
      </c>
      <c r="J403" s="453">
        <v>4602.666666666667</v>
      </c>
      <c r="K403" s="453">
        <v>4235.5555555555557</v>
      </c>
      <c r="L403" s="453">
        <v>4475</v>
      </c>
      <c r="M403" s="463">
        <v>4312.1428571428569</v>
      </c>
      <c r="N403" s="453">
        <v>4332.666666666667</v>
      </c>
      <c r="O403" s="453">
        <v>4129.333333333333</v>
      </c>
      <c r="P403" s="321">
        <v>4344.666666666667</v>
      </c>
      <c r="Q403" s="321">
        <v>4251.818181818182</v>
      </c>
      <c r="R403" s="321">
        <v>4349.333333333333</v>
      </c>
      <c r="S403" s="321">
        <v>4371.25</v>
      </c>
      <c r="T403" s="261">
        <v>4324.308300395257</v>
      </c>
    </row>
    <row r="404" spans="1:23" s="493" customFormat="1" x14ac:dyDescent="0.2">
      <c r="A404" s="226" t="s">
        <v>7</v>
      </c>
      <c r="B404" s="322">
        <v>86.666666666666671</v>
      </c>
      <c r="C404" s="454">
        <v>87.5</v>
      </c>
      <c r="D404" s="454">
        <v>80</v>
      </c>
      <c r="E404" s="454">
        <v>100</v>
      </c>
      <c r="F404" s="454">
        <v>100</v>
      </c>
      <c r="G404" s="464">
        <v>100</v>
      </c>
      <c r="H404" s="322">
        <v>100</v>
      </c>
      <c r="I404" s="454">
        <v>100</v>
      </c>
      <c r="J404" s="454">
        <v>100</v>
      </c>
      <c r="K404" s="454">
        <v>77.777777777777771</v>
      </c>
      <c r="L404" s="454">
        <v>100</v>
      </c>
      <c r="M404" s="464">
        <v>92.857142857142861</v>
      </c>
      <c r="N404" s="454">
        <v>80</v>
      </c>
      <c r="O404" s="454">
        <v>93.333333333333329</v>
      </c>
      <c r="P404" s="323">
        <v>93.333333333333329</v>
      </c>
      <c r="Q404" s="324">
        <v>72.727272727272734</v>
      </c>
      <c r="R404" s="324">
        <v>80</v>
      </c>
      <c r="S404" s="324">
        <v>87.5</v>
      </c>
      <c r="T404" s="325">
        <v>86.56126482213439</v>
      </c>
    </row>
    <row r="405" spans="1:23" s="493" customFormat="1" x14ac:dyDescent="0.2">
      <c r="A405" s="226" t="s">
        <v>8</v>
      </c>
      <c r="B405" s="266">
        <v>7.8514454779535933E-2</v>
      </c>
      <c r="C405" s="455">
        <v>6.0409659314432824E-2</v>
      </c>
      <c r="D405" s="455">
        <v>6.5387497261743824E-2</v>
      </c>
      <c r="E405" s="455">
        <v>5.5504369166009863E-2</v>
      </c>
      <c r="F405" s="455">
        <v>3.9847761618877896E-2</v>
      </c>
      <c r="G405" s="465">
        <v>5.7213826121618107E-2</v>
      </c>
      <c r="H405" s="266">
        <v>5.388940696352626E-2</v>
      </c>
      <c r="I405" s="455">
        <v>5.4444516670962527E-2</v>
      </c>
      <c r="J405" s="455">
        <v>4.9566138057905704E-2</v>
      </c>
      <c r="K405" s="455">
        <v>7.9560688402219706E-2</v>
      </c>
      <c r="L405" s="455">
        <v>5.9391544647943564E-2</v>
      </c>
      <c r="M405" s="465">
        <v>4.8416306163374459E-2</v>
      </c>
      <c r="N405" s="455">
        <v>6.8345575056302801E-2</v>
      </c>
      <c r="O405" s="455">
        <v>5.0955256107617954E-2</v>
      </c>
      <c r="P405" s="267">
        <v>5.5685044515213451E-2</v>
      </c>
      <c r="Q405" s="326">
        <v>7.6552557410240515E-2</v>
      </c>
      <c r="R405" s="326">
        <v>5.8621208959846759E-2</v>
      </c>
      <c r="S405" s="326">
        <v>6.1266758405006408E-2</v>
      </c>
      <c r="T405" s="327">
        <v>6.5865877626406347E-2</v>
      </c>
    </row>
    <row r="406" spans="1:23" s="493" customFormat="1" x14ac:dyDescent="0.2">
      <c r="A406" s="303" t="s">
        <v>1</v>
      </c>
      <c r="B406" s="270">
        <f t="shared" ref="B406:T406" si="93">B403/B402*100-100</f>
        <v>3.121756487025948</v>
      </c>
      <c r="C406" s="271">
        <f t="shared" si="93"/>
        <v>0.11976047904191489</v>
      </c>
      <c r="D406" s="271">
        <f t="shared" si="93"/>
        <v>1.7964071856287518</v>
      </c>
      <c r="E406" s="271">
        <f t="shared" si="93"/>
        <v>-3.4388366124893111</v>
      </c>
      <c r="F406" s="271">
        <f t="shared" si="93"/>
        <v>2.5469061876247423</v>
      </c>
      <c r="G406" s="272">
        <f t="shared" si="93"/>
        <v>4.7984031936127707</v>
      </c>
      <c r="H406" s="270">
        <f t="shared" si="93"/>
        <v>4.4995722840034205</v>
      </c>
      <c r="I406" s="271">
        <f t="shared" si="93"/>
        <v>6.2035928143712624</v>
      </c>
      <c r="J406" s="271">
        <f t="shared" si="93"/>
        <v>10.24351297405191</v>
      </c>
      <c r="K406" s="271">
        <f t="shared" si="93"/>
        <v>1.450432468396528</v>
      </c>
      <c r="L406" s="271">
        <f t="shared" si="93"/>
        <v>7.1856287425149645</v>
      </c>
      <c r="M406" s="272">
        <f t="shared" si="93"/>
        <v>3.2848588537211185</v>
      </c>
      <c r="N406" s="456">
        <f t="shared" si="93"/>
        <v>3.776447105788435</v>
      </c>
      <c r="O406" s="271">
        <f t="shared" si="93"/>
        <v>-1.0938123752494988</v>
      </c>
      <c r="P406" s="271">
        <f t="shared" si="93"/>
        <v>4.0638722554890307</v>
      </c>
      <c r="Q406" s="271">
        <f t="shared" si="93"/>
        <v>1.8399564507348884</v>
      </c>
      <c r="R406" s="271">
        <f t="shared" si="93"/>
        <v>4.1756487025948132</v>
      </c>
      <c r="S406" s="271">
        <f t="shared" si="93"/>
        <v>4.7005988023952199</v>
      </c>
      <c r="T406" s="273">
        <f t="shared" si="93"/>
        <v>3.5762467160540581</v>
      </c>
    </row>
    <row r="407" spans="1:23" s="493" customFormat="1" ht="13.5" thickBot="1" x14ac:dyDescent="0.25">
      <c r="A407" s="226" t="s">
        <v>27</v>
      </c>
      <c r="B407" s="479">
        <f t="shared" ref="B407:T407" si="94">B403-B390</f>
        <v>-70</v>
      </c>
      <c r="C407" s="480">
        <f t="shared" si="94"/>
        <v>-230</v>
      </c>
      <c r="D407" s="480">
        <f t="shared" si="94"/>
        <v>-65.33333333333303</v>
      </c>
      <c r="E407" s="480">
        <f t="shared" si="94"/>
        <v>-270</v>
      </c>
      <c r="F407" s="480">
        <f t="shared" si="94"/>
        <v>-350</v>
      </c>
      <c r="G407" s="481">
        <f t="shared" si="94"/>
        <v>-118</v>
      </c>
      <c r="H407" s="479">
        <f t="shared" si="94"/>
        <v>32.190476190476147</v>
      </c>
      <c r="I407" s="480">
        <f t="shared" si="94"/>
        <v>129.88235294117658</v>
      </c>
      <c r="J407" s="480">
        <f t="shared" si="94"/>
        <v>169.13725490196066</v>
      </c>
      <c r="K407" s="480">
        <f t="shared" si="94"/>
        <v>-59.444444444444343</v>
      </c>
      <c r="L407" s="480">
        <f t="shared" si="94"/>
        <v>180.625</v>
      </c>
      <c r="M407" s="481">
        <f t="shared" si="94"/>
        <v>121.55462184873886</v>
      </c>
      <c r="N407" s="482">
        <f t="shared" si="94"/>
        <v>66.41666666666697</v>
      </c>
      <c r="O407" s="480">
        <f t="shared" si="94"/>
        <v>-106.91666666666697</v>
      </c>
      <c r="P407" s="480">
        <f t="shared" si="94"/>
        <v>28.41666666666697</v>
      </c>
      <c r="Q407" s="480">
        <f t="shared" si="94"/>
        <v>2.9292929292932968</v>
      </c>
      <c r="R407" s="480">
        <f t="shared" si="94"/>
        <v>-56.380952380952294</v>
      </c>
      <c r="S407" s="480">
        <f t="shared" si="94"/>
        <v>-125.80882352941171</v>
      </c>
      <c r="T407" s="483">
        <f t="shared" si="94"/>
        <v>-32.027577467338233</v>
      </c>
      <c r="U407" s="408"/>
      <c r="V407" s="409"/>
      <c r="W407" s="408"/>
    </row>
    <row r="408" spans="1:23" s="493" customFormat="1" x14ac:dyDescent="0.2">
      <c r="A408" s="308" t="s">
        <v>52</v>
      </c>
      <c r="B408" s="280">
        <v>65</v>
      </c>
      <c r="C408" s="281">
        <v>65</v>
      </c>
      <c r="D408" s="281">
        <v>65</v>
      </c>
      <c r="E408" s="281">
        <v>16</v>
      </c>
      <c r="F408" s="281">
        <v>65</v>
      </c>
      <c r="G408" s="282">
        <v>65</v>
      </c>
      <c r="H408" s="280">
        <v>64</v>
      </c>
      <c r="I408" s="281">
        <v>65</v>
      </c>
      <c r="J408" s="281">
        <v>65</v>
      </c>
      <c r="K408" s="281">
        <v>16</v>
      </c>
      <c r="L408" s="281">
        <v>65</v>
      </c>
      <c r="M408" s="282">
        <v>64</v>
      </c>
      <c r="N408" s="458">
        <v>65</v>
      </c>
      <c r="O408" s="281">
        <v>65</v>
      </c>
      <c r="P408" s="281">
        <v>65</v>
      </c>
      <c r="Q408" s="281">
        <v>16</v>
      </c>
      <c r="R408" s="281">
        <v>65</v>
      </c>
      <c r="S408" s="328">
        <v>65</v>
      </c>
      <c r="T408" s="329">
        <f>SUM(B408:S408)</f>
        <v>1021</v>
      </c>
      <c r="U408" s="493" t="s">
        <v>56</v>
      </c>
      <c r="V408" s="330">
        <f>T395-T408</f>
        <v>0</v>
      </c>
      <c r="W408" s="331">
        <f>V408/T395</f>
        <v>0</v>
      </c>
    </row>
    <row r="409" spans="1:23" s="493" customFormat="1" x14ac:dyDescent="0.2">
      <c r="A409" s="308" t="s">
        <v>28</v>
      </c>
      <c r="B409" s="231">
        <v>137.5</v>
      </c>
      <c r="C409" s="289">
        <v>137.5</v>
      </c>
      <c r="D409" s="289">
        <v>136.5</v>
      </c>
      <c r="E409" s="289">
        <v>137.5</v>
      </c>
      <c r="F409" s="289">
        <v>136.5</v>
      </c>
      <c r="G409" s="232">
        <v>135</v>
      </c>
      <c r="H409" s="231">
        <v>136.5</v>
      </c>
      <c r="I409" s="289">
        <v>136</v>
      </c>
      <c r="J409" s="289">
        <v>135</v>
      </c>
      <c r="K409" s="289">
        <v>137</v>
      </c>
      <c r="L409" s="289">
        <v>134</v>
      </c>
      <c r="M409" s="232">
        <v>135</v>
      </c>
      <c r="N409" s="459">
        <v>137.5</v>
      </c>
      <c r="O409" s="289">
        <v>137.5</v>
      </c>
      <c r="P409" s="289">
        <v>137</v>
      </c>
      <c r="Q409" s="289">
        <v>137</v>
      </c>
      <c r="R409" s="289">
        <v>134.5</v>
      </c>
      <c r="S409" s="289">
        <v>135</v>
      </c>
      <c r="T409" s="235"/>
      <c r="U409" s="493" t="s">
        <v>57</v>
      </c>
      <c r="V409" s="493">
        <v>136.06</v>
      </c>
    </row>
    <row r="410" spans="1:23" s="493" customFormat="1" ht="13.5" thickBot="1" x14ac:dyDescent="0.25">
      <c r="A410" s="311" t="s">
        <v>26</v>
      </c>
      <c r="B410" s="229">
        <f t="shared" ref="B410:S410" si="95">B409-B396</f>
        <v>0</v>
      </c>
      <c r="C410" s="230">
        <f t="shared" si="95"/>
        <v>0</v>
      </c>
      <c r="D410" s="230">
        <f t="shared" si="95"/>
        <v>0</v>
      </c>
      <c r="E410" s="230">
        <f t="shared" si="95"/>
        <v>0</v>
      </c>
      <c r="F410" s="230">
        <f t="shared" si="95"/>
        <v>0</v>
      </c>
      <c r="G410" s="466">
        <f t="shared" si="95"/>
        <v>0</v>
      </c>
      <c r="H410" s="229">
        <f t="shared" si="95"/>
        <v>0</v>
      </c>
      <c r="I410" s="230">
        <f t="shared" si="95"/>
        <v>0</v>
      </c>
      <c r="J410" s="230">
        <f t="shared" si="95"/>
        <v>0</v>
      </c>
      <c r="K410" s="230">
        <f t="shared" si="95"/>
        <v>0</v>
      </c>
      <c r="L410" s="230">
        <f t="shared" si="95"/>
        <v>0</v>
      </c>
      <c r="M410" s="466">
        <f t="shared" si="95"/>
        <v>0</v>
      </c>
      <c r="N410" s="460">
        <f t="shared" si="95"/>
        <v>0</v>
      </c>
      <c r="O410" s="230">
        <f t="shared" si="95"/>
        <v>0</v>
      </c>
      <c r="P410" s="230">
        <f t="shared" si="95"/>
        <v>0</v>
      </c>
      <c r="Q410" s="230">
        <f t="shared" si="95"/>
        <v>0</v>
      </c>
      <c r="R410" s="230">
        <f t="shared" si="95"/>
        <v>0</v>
      </c>
      <c r="S410" s="230">
        <f t="shared" si="95"/>
        <v>0</v>
      </c>
      <c r="T410" s="236"/>
      <c r="U410" s="493" t="s">
        <v>26</v>
      </c>
      <c r="V410" s="493">
        <f>V409-V396</f>
        <v>-6.0000000000002274E-2</v>
      </c>
    </row>
    <row r="412" spans="1:23" ht="13.5" thickBot="1" x14ac:dyDescent="0.25"/>
    <row r="413" spans="1:23" ht="13.5" thickBot="1" x14ac:dyDescent="0.25">
      <c r="A413" s="295" t="s">
        <v>151</v>
      </c>
      <c r="B413" s="506" t="s">
        <v>53</v>
      </c>
      <c r="C413" s="507"/>
      <c r="D413" s="507"/>
      <c r="E413" s="507"/>
      <c r="F413" s="507"/>
      <c r="G413" s="508"/>
      <c r="H413" s="506" t="s">
        <v>53</v>
      </c>
      <c r="I413" s="507"/>
      <c r="J413" s="507"/>
      <c r="K413" s="507"/>
      <c r="L413" s="507"/>
      <c r="M413" s="508"/>
      <c r="N413" s="506" t="s">
        <v>53</v>
      </c>
      <c r="O413" s="507"/>
      <c r="P413" s="507"/>
      <c r="Q413" s="507"/>
      <c r="R413" s="507"/>
      <c r="S413" s="508"/>
      <c r="T413" s="313" t="s">
        <v>0</v>
      </c>
      <c r="U413" s="494"/>
      <c r="V413" s="494"/>
      <c r="W413" s="494"/>
    </row>
    <row r="414" spans="1:23" x14ac:dyDescent="0.2">
      <c r="A414" s="226" t="s">
        <v>54</v>
      </c>
      <c r="B414" s="315">
        <v>1</v>
      </c>
      <c r="C414" s="451">
        <v>2</v>
      </c>
      <c r="D414" s="451">
        <v>3</v>
      </c>
      <c r="E414" s="451">
        <v>4</v>
      </c>
      <c r="F414" s="451">
        <v>5</v>
      </c>
      <c r="G414" s="461">
        <v>6</v>
      </c>
      <c r="H414" s="315">
        <v>7</v>
      </c>
      <c r="I414" s="451">
        <v>8</v>
      </c>
      <c r="J414" s="451">
        <v>9</v>
      </c>
      <c r="K414" s="451">
        <v>10</v>
      </c>
      <c r="L414" s="451">
        <v>11</v>
      </c>
      <c r="M414" s="461">
        <v>12</v>
      </c>
      <c r="N414" s="451">
        <v>13</v>
      </c>
      <c r="O414" s="451">
        <v>14</v>
      </c>
      <c r="P414" s="451">
        <v>15</v>
      </c>
      <c r="Q414" s="451">
        <v>16</v>
      </c>
      <c r="R414" s="451">
        <v>17</v>
      </c>
      <c r="S414" s="451">
        <v>18</v>
      </c>
      <c r="T414" s="237"/>
      <c r="U414" s="494"/>
      <c r="V414" s="494"/>
      <c r="W414" s="494"/>
    </row>
    <row r="415" spans="1:23" x14ac:dyDescent="0.2">
      <c r="A415" s="301" t="s">
        <v>3</v>
      </c>
      <c r="B415" s="316">
        <v>4190</v>
      </c>
      <c r="C415" s="452">
        <v>4190</v>
      </c>
      <c r="D415" s="452">
        <v>4190</v>
      </c>
      <c r="E415" s="452">
        <v>4190</v>
      </c>
      <c r="F415" s="452">
        <v>4190</v>
      </c>
      <c r="G415" s="462">
        <v>4190</v>
      </c>
      <c r="H415" s="316">
        <v>4190</v>
      </c>
      <c r="I415" s="452">
        <v>4190</v>
      </c>
      <c r="J415" s="452">
        <v>4190</v>
      </c>
      <c r="K415" s="452">
        <v>4190</v>
      </c>
      <c r="L415" s="452">
        <v>4190</v>
      </c>
      <c r="M415" s="462">
        <v>4190</v>
      </c>
      <c r="N415" s="452">
        <v>4190</v>
      </c>
      <c r="O415" s="452">
        <v>4190</v>
      </c>
      <c r="P415" s="317">
        <v>4190</v>
      </c>
      <c r="Q415" s="318">
        <v>4190</v>
      </c>
      <c r="R415" s="318">
        <v>4190</v>
      </c>
      <c r="S415" s="318">
        <v>4190</v>
      </c>
      <c r="T415" s="319">
        <v>4190</v>
      </c>
      <c r="U415" s="494"/>
      <c r="V415" s="494"/>
      <c r="W415" s="494"/>
    </row>
    <row r="416" spans="1:23" x14ac:dyDescent="0.2">
      <c r="A416" s="303" t="s">
        <v>6</v>
      </c>
      <c r="B416" s="320">
        <v>4449.333333333333</v>
      </c>
      <c r="C416" s="453">
        <v>4340.666666666667</v>
      </c>
      <c r="D416" s="453">
        <v>4429.166666666667</v>
      </c>
      <c r="E416" s="453">
        <v>4394.2857142857147</v>
      </c>
      <c r="F416" s="453">
        <v>4446.666666666667</v>
      </c>
      <c r="G416" s="463">
        <v>4392.666666666667</v>
      </c>
      <c r="H416" s="320">
        <v>4618</v>
      </c>
      <c r="I416" s="453">
        <v>4354.666666666667</v>
      </c>
      <c r="J416" s="453">
        <v>4720</v>
      </c>
      <c r="K416" s="453">
        <v>4556.666666666667</v>
      </c>
      <c r="L416" s="453">
        <v>4362.666666666667</v>
      </c>
      <c r="M416" s="463">
        <v>4510</v>
      </c>
      <c r="N416" s="453">
        <v>4323.333333333333</v>
      </c>
      <c r="O416" s="453">
        <v>4365.333333333333</v>
      </c>
      <c r="P416" s="321">
        <v>4578.666666666667</v>
      </c>
      <c r="Q416" s="321">
        <v>4285.5600000000004</v>
      </c>
      <c r="R416" s="321">
        <v>4360.666666666667</v>
      </c>
      <c r="S416" s="321">
        <v>4441.333333333333</v>
      </c>
      <c r="T416" s="261">
        <v>4446.2660944206009</v>
      </c>
      <c r="U416" s="494"/>
      <c r="V416" s="494"/>
      <c r="W416" s="494"/>
    </row>
    <row r="417" spans="1:23" x14ac:dyDescent="0.2">
      <c r="A417" s="226" t="s">
        <v>7</v>
      </c>
      <c r="B417" s="322">
        <v>80</v>
      </c>
      <c r="C417" s="454">
        <v>80</v>
      </c>
      <c r="D417" s="454">
        <v>91.666666666666671</v>
      </c>
      <c r="E417" s="454">
        <v>100</v>
      </c>
      <c r="F417" s="454">
        <v>93.333333333333329</v>
      </c>
      <c r="G417" s="464">
        <v>80</v>
      </c>
      <c r="H417" s="322">
        <v>100</v>
      </c>
      <c r="I417" s="454">
        <v>93.333333333333329</v>
      </c>
      <c r="J417" s="454">
        <v>100</v>
      </c>
      <c r="K417" s="454">
        <v>100</v>
      </c>
      <c r="L417" s="454">
        <v>93.333333333333329</v>
      </c>
      <c r="M417" s="464">
        <v>92.857142857142861</v>
      </c>
      <c r="N417" s="454">
        <v>86.666666666666671</v>
      </c>
      <c r="O417" s="454">
        <v>93.333333333333329</v>
      </c>
      <c r="P417" s="323">
        <v>100</v>
      </c>
      <c r="Q417" s="324">
        <v>72.727272727272734</v>
      </c>
      <c r="R417" s="324">
        <v>80</v>
      </c>
      <c r="S417" s="324">
        <v>86.666666666666671</v>
      </c>
      <c r="T417" s="325">
        <v>85.836909871244629</v>
      </c>
      <c r="U417" s="494"/>
      <c r="V417" s="494"/>
      <c r="W417" s="494"/>
    </row>
    <row r="418" spans="1:23" x14ac:dyDescent="0.2">
      <c r="A418" s="226" t="s">
        <v>8</v>
      </c>
      <c r="B418" s="266">
        <v>7.7824052763393992E-2</v>
      </c>
      <c r="C418" s="455">
        <v>6.2059864199395839E-2</v>
      </c>
      <c r="D418" s="455">
        <v>5.931697568964648E-2</v>
      </c>
      <c r="E418" s="455">
        <v>4.0542151542574886E-2</v>
      </c>
      <c r="F418" s="455">
        <v>4.7999432064713306E-2</v>
      </c>
      <c r="G418" s="465">
        <v>7.5757064794808746E-2</v>
      </c>
      <c r="H418" s="266">
        <v>3.8046060713218727E-2</v>
      </c>
      <c r="I418" s="455">
        <v>6.5816586784651021E-2</v>
      </c>
      <c r="J418" s="455">
        <v>5.054388800277991E-2</v>
      </c>
      <c r="K418" s="455">
        <v>4.8722240834957048E-2</v>
      </c>
      <c r="L418" s="455">
        <v>5.6205643860337197E-2</v>
      </c>
      <c r="M418" s="465">
        <v>6.2332640387345178E-2</v>
      </c>
      <c r="N418" s="455">
        <v>5.6529285539648338E-2</v>
      </c>
      <c r="O418" s="455">
        <v>6.1688777347578147E-2</v>
      </c>
      <c r="P418" s="267">
        <v>4.3343680348731657E-2</v>
      </c>
      <c r="Q418" s="326">
        <v>7.6552557410240515E-2</v>
      </c>
      <c r="R418" s="326">
        <v>7.6871437051086011E-2</v>
      </c>
      <c r="S418" s="326">
        <v>5.9683710155366776E-2</v>
      </c>
      <c r="T418" s="327">
        <v>6.4520074292848617E-2</v>
      </c>
      <c r="U418" s="494"/>
      <c r="V418" s="494"/>
      <c r="W418" s="494"/>
    </row>
    <row r="419" spans="1:23" x14ac:dyDescent="0.2">
      <c r="A419" s="303" t="s">
        <v>1</v>
      </c>
      <c r="B419" s="270">
        <f t="shared" ref="B419:T419" si="96">B416/B415*100-100</f>
        <v>6.1893396976929012</v>
      </c>
      <c r="C419" s="271">
        <f t="shared" si="96"/>
        <v>3.5958631662688987</v>
      </c>
      <c r="D419" s="271">
        <f t="shared" si="96"/>
        <v>5.7080350039777414</v>
      </c>
      <c r="E419" s="271">
        <f t="shared" si="96"/>
        <v>4.8755540402318616</v>
      </c>
      <c r="F419" s="271">
        <f t="shared" si="96"/>
        <v>6.1256961018297602</v>
      </c>
      <c r="G419" s="272">
        <f t="shared" si="96"/>
        <v>4.8369132856006587</v>
      </c>
      <c r="H419" s="270">
        <f t="shared" si="96"/>
        <v>10.214797136038186</v>
      </c>
      <c r="I419" s="271">
        <f t="shared" si="96"/>
        <v>3.9299920445505307</v>
      </c>
      <c r="J419" s="271">
        <f t="shared" si="96"/>
        <v>12.649164677804308</v>
      </c>
      <c r="K419" s="271">
        <f t="shared" si="96"/>
        <v>8.7509944311853616</v>
      </c>
      <c r="L419" s="271">
        <f t="shared" si="96"/>
        <v>4.1209228321400246</v>
      </c>
      <c r="M419" s="272">
        <f t="shared" si="96"/>
        <v>7.6372315035799545</v>
      </c>
      <c r="N419" s="456">
        <f t="shared" si="96"/>
        <v>3.182179793158312</v>
      </c>
      <c r="O419" s="271">
        <f t="shared" si="96"/>
        <v>4.1845664280031798</v>
      </c>
      <c r="P419" s="271">
        <f t="shared" si="96"/>
        <v>9.2760540970565017</v>
      </c>
      <c r="Q419" s="271">
        <f t="shared" si="96"/>
        <v>2.2806682577565738</v>
      </c>
      <c r="R419" s="271">
        <f t="shared" si="96"/>
        <v>4.0731901352426547</v>
      </c>
      <c r="S419" s="271">
        <f t="shared" si="96"/>
        <v>5.9984089101034215</v>
      </c>
      <c r="T419" s="273">
        <f t="shared" si="96"/>
        <v>6.1161359050262689</v>
      </c>
      <c r="U419" s="494"/>
      <c r="V419" s="494"/>
      <c r="W419" s="494"/>
    </row>
    <row r="420" spans="1:23" ht="13.5" thickBot="1" x14ac:dyDescent="0.25">
      <c r="A420" s="226" t="s">
        <v>27</v>
      </c>
      <c r="B420" s="479">
        <f t="shared" ref="B420:T420" si="97">B416-B403</f>
        <v>144</v>
      </c>
      <c r="C420" s="480">
        <f t="shared" si="97"/>
        <v>160.66666666666697</v>
      </c>
      <c r="D420" s="480">
        <f t="shared" si="97"/>
        <v>179.16666666666697</v>
      </c>
      <c r="E420" s="480">
        <f t="shared" si="97"/>
        <v>362.85714285714312</v>
      </c>
      <c r="F420" s="480">
        <f t="shared" si="97"/>
        <v>165.33333333333394</v>
      </c>
      <c r="G420" s="481">
        <f t="shared" si="97"/>
        <v>17.33333333333394</v>
      </c>
      <c r="H420" s="479">
        <f t="shared" si="97"/>
        <v>255.14285714285688</v>
      </c>
      <c r="I420" s="480">
        <f t="shared" si="97"/>
        <v>-79.33333333333303</v>
      </c>
      <c r="J420" s="480">
        <f t="shared" si="97"/>
        <v>117.33333333333303</v>
      </c>
      <c r="K420" s="480">
        <f t="shared" si="97"/>
        <v>321.11111111111131</v>
      </c>
      <c r="L420" s="480">
        <f t="shared" si="97"/>
        <v>-112.33333333333303</v>
      </c>
      <c r="M420" s="481">
        <f t="shared" si="97"/>
        <v>197.85714285714312</v>
      </c>
      <c r="N420" s="482">
        <f t="shared" si="97"/>
        <v>-9.3333333333339397</v>
      </c>
      <c r="O420" s="480">
        <f t="shared" si="97"/>
        <v>236</v>
      </c>
      <c r="P420" s="480">
        <f t="shared" si="97"/>
        <v>234</v>
      </c>
      <c r="Q420" s="480">
        <f t="shared" si="97"/>
        <v>33.741818181818417</v>
      </c>
      <c r="R420" s="480">
        <f t="shared" si="97"/>
        <v>11.33333333333394</v>
      </c>
      <c r="S420" s="480">
        <f t="shared" si="97"/>
        <v>70.08333333333303</v>
      </c>
      <c r="T420" s="483">
        <f t="shared" si="97"/>
        <v>121.9577940253439</v>
      </c>
      <c r="U420" s="408"/>
      <c r="V420" s="409"/>
      <c r="W420" s="408"/>
    </row>
    <row r="421" spans="1:23" x14ac:dyDescent="0.2">
      <c r="A421" s="308" t="s">
        <v>52</v>
      </c>
      <c r="B421" s="280">
        <v>65</v>
      </c>
      <c r="C421" s="281">
        <v>65</v>
      </c>
      <c r="D421" s="281">
        <v>65</v>
      </c>
      <c r="E421" s="281">
        <v>16</v>
      </c>
      <c r="F421" s="281">
        <v>65</v>
      </c>
      <c r="G421" s="282">
        <v>65</v>
      </c>
      <c r="H421" s="280">
        <v>64</v>
      </c>
      <c r="I421" s="281">
        <v>65</v>
      </c>
      <c r="J421" s="281">
        <v>65</v>
      </c>
      <c r="K421" s="281">
        <v>16</v>
      </c>
      <c r="L421" s="281">
        <v>65</v>
      </c>
      <c r="M421" s="282">
        <v>64</v>
      </c>
      <c r="N421" s="458">
        <v>65</v>
      </c>
      <c r="O421" s="281">
        <v>65</v>
      </c>
      <c r="P421" s="281">
        <v>65</v>
      </c>
      <c r="Q421" s="281">
        <v>16</v>
      </c>
      <c r="R421" s="281">
        <v>65</v>
      </c>
      <c r="S421" s="328">
        <v>65</v>
      </c>
      <c r="T421" s="329">
        <f>SUM(B421:S421)</f>
        <v>1021</v>
      </c>
      <c r="U421" s="494" t="s">
        <v>56</v>
      </c>
      <c r="V421" s="330">
        <f>T408-T421</f>
        <v>0</v>
      </c>
      <c r="W421" s="331">
        <f>V421/T408</f>
        <v>0</v>
      </c>
    </row>
    <row r="422" spans="1:23" x14ac:dyDescent="0.2">
      <c r="A422" s="308" t="s">
        <v>28</v>
      </c>
      <c r="B422" s="231">
        <v>138</v>
      </c>
      <c r="C422" s="289">
        <v>138.5</v>
      </c>
      <c r="D422" s="289">
        <v>137.5</v>
      </c>
      <c r="E422" s="289">
        <v>138.5</v>
      </c>
      <c r="F422" s="289">
        <v>137.5</v>
      </c>
      <c r="G422" s="232">
        <v>136</v>
      </c>
      <c r="H422" s="231">
        <v>137</v>
      </c>
      <c r="I422" s="289">
        <v>137</v>
      </c>
      <c r="J422" s="289">
        <v>135.5</v>
      </c>
      <c r="K422" s="289">
        <v>137.5</v>
      </c>
      <c r="L422" s="289">
        <v>135</v>
      </c>
      <c r="M422" s="232">
        <v>135.5</v>
      </c>
      <c r="N422" s="459">
        <v>138.5</v>
      </c>
      <c r="O422" s="289">
        <v>138.5</v>
      </c>
      <c r="P422" s="289">
        <v>137.5</v>
      </c>
      <c r="Q422" s="289">
        <v>138</v>
      </c>
      <c r="R422" s="289">
        <v>135.5</v>
      </c>
      <c r="S422" s="289">
        <v>136</v>
      </c>
      <c r="T422" s="235"/>
      <c r="U422" s="494" t="s">
        <v>57</v>
      </c>
      <c r="V422" s="494">
        <v>136.1</v>
      </c>
      <c r="W422" s="494"/>
    </row>
    <row r="423" spans="1:23" ht="13.5" thickBot="1" x14ac:dyDescent="0.25">
      <c r="A423" s="311" t="s">
        <v>26</v>
      </c>
      <c r="B423" s="229">
        <f t="shared" ref="B423:S423" si="98">B422-B409</f>
        <v>0.5</v>
      </c>
      <c r="C423" s="230">
        <f t="shared" si="98"/>
        <v>1</v>
      </c>
      <c r="D423" s="230">
        <f t="shared" si="98"/>
        <v>1</v>
      </c>
      <c r="E423" s="230">
        <f t="shared" si="98"/>
        <v>1</v>
      </c>
      <c r="F423" s="230">
        <f t="shared" si="98"/>
        <v>1</v>
      </c>
      <c r="G423" s="466">
        <f t="shared" si="98"/>
        <v>1</v>
      </c>
      <c r="H423" s="229">
        <f t="shared" si="98"/>
        <v>0.5</v>
      </c>
      <c r="I423" s="230">
        <f t="shared" si="98"/>
        <v>1</v>
      </c>
      <c r="J423" s="230">
        <f t="shared" si="98"/>
        <v>0.5</v>
      </c>
      <c r="K423" s="230">
        <f t="shared" si="98"/>
        <v>0.5</v>
      </c>
      <c r="L423" s="230">
        <f t="shared" si="98"/>
        <v>1</v>
      </c>
      <c r="M423" s="466">
        <f t="shared" si="98"/>
        <v>0.5</v>
      </c>
      <c r="N423" s="460">
        <f t="shared" si="98"/>
        <v>1</v>
      </c>
      <c r="O423" s="230">
        <f t="shared" si="98"/>
        <v>1</v>
      </c>
      <c r="P423" s="230">
        <f t="shared" si="98"/>
        <v>0.5</v>
      </c>
      <c r="Q423" s="230">
        <f t="shared" si="98"/>
        <v>1</v>
      </c>
      <c r="R423" s="230">
        <f t="shared" si="98"/>
        <v>1</v>
      </c>
      <c r="S423" s="230">
        <f t="shared" si="98"/>
        <v>1</v>
      </c>
      <c r="T423" s="236"/>
      <c r="U423" s="494" t="s">
        <v>26</v>
      </c>
      <c r="V423" s="494">
        <f>V422-V409</f>
        <v>3.9999999999992042E-2</v>
      </c>
      <c r="W423" s="494"/>
    </row>
    <row r="424" spans="1:23" x14ac:dyDescent="0.2">
      <c r="B424" s="288">
        <v>138</v>
      </c>
      <c r="C424" s="495"/>
      <c r="D424" s="495"/>
      <c r="E424" s="495"/>
      <c r="F424" s="495"/>
      <c r="G424" s="495"/>
      <c r="H424" s="495"/>
      <c r="I424" s="495"/>
      <c r="J424" s="495"/>
      <c r="K424" s="495"/>
      <c r="L424" s="495"/>
      <c r="M424" s="495">
        <v>135.5</v>
      </c>
      <c r="N424" s="495"/>
      <c r="O424" s="495"/>
      <c r="P424" s="495"/>
      <c r="Q424" s="495"/>
      <c r="R424" s="495"/>
      <c r="S424" s="495"/>
    </row>
    <row r="425" spans="1:23" ht="13.5" thickBot="1" x14ac:dyDescent="0.25"/>
    <row r="426" spans="1:23" ht="13.5" thickBot="1" x14ac:dyDescent="0.25">
      <c r="A426" s="295" t="s">
        <v>154</v>
      </c>
      <c r="B426" s="506" t="s">
        <v>53</v>
      </c>
      <c r="C426" s="507"/>
      <c r="D426" s="507"/>
      <c r="E426" s="507"/>
      <c r="F426" s="507"/>
      <c r="G426" s="508"/>
      <c r="H426" s="506" t="s">
        <v>53</v>
      </c>
      <c r="I426" s="507"/>
      <c r="J426" s="507"/>
      <c r="K426" s="507"/>
      <c r="L426" s="507"/>
      <c r="M426" s="508"/>
      <c r="N426" s="506" t="s">
        <v>53</v>
      </c>
      <c r="O426" s="507"/>
      <c r="P426" s="507"/>
      <c r="Q426" s="507"/>
      <c r="R426" s="507"/>
      <c r="S426" s="508"/>
      <c r="T426" s="313" t="s">
        <v>0</v>
      </c>
    </row>
    <row r="427" spans="1:23" x14ac:dyDescent="0.2">
      <c r="A427" s="226" t="s">
        <v>54</v>
      </c>
      <c r="B427" s="315">
        <v>1</v>
      </c>
      <c r="C427" s="451">
        <v>2</v>
      </c>
      <c r="D427" s="451">
        <v>3</v>
      </c>
      <c r="E427" s="451">
        <v>4</v>
      </c>
      <c r="F427" s="451">
        <v>5</v>
      </c>
      <c r="G427" s="461">
        <v>6</v>
      </c>
      <c r="H427" s="315">
        <v>7</v>
      </c>
      <c r="I427" s="451">
        <v>8</v>
      </c>
      <c r="J427" s="451">
        <v>9</v>
      </c>
      <c r="K427" s="451">
        <v>10</v>
      </c>
      <c r="L427" s="451">
        <v>11</v>
      </c>
      <c r="M427" s="461">
        <v>12</v>
      </c>
      <c r="N427" s="451">
        <v>13</v>
      </c>
      <c r="O427" s="451">
        <v>14</v>
      </c>
      <c r="P427" s="451">
        <v>15</v>
      </c>
      <c r="Q427" s="451">
        <v>16</v>
      </c>
      <c r="R427" s="451">
        <v>17</v>
      </c>
      <c r="S427" s="451">
        <v>18</v>
      </c>
      <c r="T427" s="237"/>
    </row>
    <row r="428" spans="1:23" x14ac:dyDescent="0.2">
      <c r="A428" s="301" t="s">
        <v>3</v>
      </c>
      <c r="B428" s="316">
        <v>4205</v>
      </c>
      <c r="C428" s="452">
        <v>4205</v>
      </c>
      <c r="D428" s="452">
        <v>4205</v>
      </c>
      <c r="E428" s="452">
        <v>4205</v>
      </c>
      <c r="F428" s="452">
        <v>4205</v>
      </c>
      <c r="G428" s="462">
        <v>4205</v>
      </c>
      <c r="H428" s="316">
        <v>4205</v>
      </c>
      <c r="I428" s="452">
        <v>4205</v>
      </c>
      <c r="J428" s="452">
        <v>4205</v>
      </c>
      <c r="K428" s="452">
        <v>4205</v>
      </c>
      <c r="L428" s="452">
        <v>4205</v>
      </c>
      <c r="M428" s="462">
        <v>4205</v>
      </c>
      <c r="N428" s="452">
        <v>4205</v>
      </c>
      <c r="O428" s="452">
        <v>4205</v>
      </c>
      <c r="P428" s="317">
        <v>4205</v>
      </c>
      <c r="Q428" s="318">
        <v>4205</v>
      </c>
      <c r="R428" s="318">
        <v>4205</v>
      </c>
      <c r="S428" s="318">
        <v>4205</v>
      </c>
      <c r="T428" s="319">
        <v>4205</v>
      </c>
    </row>
    <row r="429" spans="1:23" x14ac:dyDescent="0.2">
      <c r="A429" s="303" t="s">
        <v>6</v>
      </c>
      <c r="B429" s="320">
        <v>4434.375</v>
      </c>
      <c r="C429" s="453">
        <v>4381.875</v>
      </c>
      <c r="D429" s="453">
        <v>4598.125</v>
      </c>
      <c r="E429" s="453">
        <v>4523.75</v>
      </c>
      <c r="F429" s="453">
        <v>4423.5714285714284</v>
      </c>
      <c r="G429" s="463">
        <v>4451.875</v>
      </c>
      <c r="H429" s="320">
        <v>4534.1176470588234</v>
      </c>
      <c r="I429" s="453">
        <v>4543.333333333333</v>
      </c>
      <c r="J429" s="453">
        <v>4721.4285714285716</v>
      </c>
      <c r="K429" s="453">
        <v>4645</v>
      </c>
      <c r="L429" s="453">
        <v>4579.375</v>
      </c>
      <c r="M429" s="463">
        <v>4455.333333333333</v>
      </c>
      <c r="N429" s="453">
        <v>4452.8571428571431</v>
      </c>
      <c r="O429" s="453">
        <v>4504</v>
      </c>
      <c r="P429" s="321">
        <v>4564</v>
      </c>
      <c r="Q429" s="321">
        <v>4487.5</v>
      </c>
      <c r="R429" s="321">
        <v>4166.363636363636</v>
      </c>
      <c r="S429" s="321">
        <v>4192.2448979591836</v>
      </c>
      <c r="T429" s="261">
        <v>4416.3607594936711</v>
      </c>
    </row>
    <row r="430" spans="1:23" x14ac:dyDescent="0.2">
      <c r="A430" s="226" t="s">
        <v>7</v>
      </c>
      <c r="B430" s="322">
        <v>87.5</v>
      </c>
      <c r="C430" s="454">
        <v>68.75</v>
      </c>
      <c r="D430" s="454">
        <v>87.5</v>
      </c>
      <c r="E430" s="454">
        <v>87.5</v>
      </c>
      <c r="F430" s="454">
        <v>85.714285714285708</v>
      </c>
      <c r="G430" s="464">
        <v>100</v>
      </c>
      <c r="H430" s="322">
        <v>100</v>
      </c>
      <c r="I430" s="454">
        <v>80</v>
      </c>
      <c r="J430" s="454">
        <v>78.571428571428569</v>
      </c>
      <c r="K430" s="454">
        <v>100</v>
      </c>
      <c r="L430" s="454">
        <v>87.5</v>
      </c>
      <c r="M430" s="464">
        <v>80</v>
      </c>
      <c r="N430" s="454">
        <v>78.571428571428569</v>
      </c>
      <c r="O430" s="454">
        <v>93.333333333333329</v>
      </c>
      <c r="P430" s="323">
        <v>86.666666666666671</v>
      </c>
      <c r="Q430" s="324">
        <v>75</v>
      </c>
      <c r="R430" s="324">
        <v>88.63636363636364</v>
      </c>
      <c r="S430" s="324">
        <v>87.755102040816325</v>
      </c>
      <c r="T430" s="325">
        <v>79.113924050632917</v>
      </c>
    </row>
    <row r="431" spans="1:23" x14ac:dyDescent="0.2">
      <c r="A431" s="226" t="s">
        <v>8</v>
      </c>
      <c r="B431" s="266">
        <v>5.8951639138524858E-2</v>
      </c>
      <c r="C431" s="455">
        <v>8.181205880434779E-2</v>
      </c>
      <c r="D431" s="455">
        <v>6.1393413169664658E-2</v>
      </c>
      <c r="E431" s="455">
        <v>6.2990526733857105E-2</v>
      </c>
      <c r="F431" s="455">
        <v>6.8656256035401458E-2</v>
      </c>
      <c r="G431" s="465">
        <v>5.6403882718162338E-2</v>
      </c>
      <c r="H431" s="266">
        <v>5.5311395915246114E-2</v>
      </c>
      <c r="I431" s="455">
        <v>6.7910000747579843E-2</v>
      </c>
      <c r="J431" s="455">
        <v>7.015884003245787E-2</v>
      </c>
      <c r="K431" s="455">
        <v>5.9681017333171632E-2</v>
      </c>
      <c r="L431" s="455">
        <v>7.3841288250034026E-2</v>
      </c>
      <c r="M431" s="465">
        <v>7.1607984707974692E-2</v>
      </c>
      <c r="N431" s="455">
        <v>6.8656508320771567E-2</v>
      </c>
      <c r="O431" s="455">
        <v>5.2651891503357418E-2</v>
      </c>
      <c r="P431" s="267">
        <v>5.3411565241691814E-2</v>
      </c>
      <c r="Q431" s="326">
        <v>7.30272660563583E-2</v>
      </c>
      <c r="R431" s="326">
        <v>6.2364853586725486E-2</v>
      </c>
      <c r="S431" s="326">
        <v>6.4519500236177529E-2</v>
      </c>
      <c r="T431" s="327">
        <v>7.5208605354291816E-2</v>
      </c>
    </row>
    <row r="432" spans="1:23" x14ac:dyDescent="0.2">
      <c r="A432" s="303" t="s">
        <v>1</v>
      </c>
      <c r="B432" s="270">
        <f t="shared" ref="B432:T432" si="99">B429/B428*100-100</f>
        <v>5.4548156956004732</v>
      </c>
      <c r="C432" s="271">
        <f t="shared" si="99"/>
        <v>4.20630202140309</v>
      </c>
      <c r="D432" s="271">
        <f t="shared" si="99"/>
        <v>9.348989298454228</v>
      </c>
      <c r="E432" s="271">
        <f t="shared" si="99"/>
        <v>7.5802615933412625</v>
      </c>
      <c r="F432" s="271">
        <f t="shared" si="99"/>
        <v>5.1978936640054201</v>
      </c>
      <c r="G432" s="272">
        <f t="shared" si="99"/>
        <v>5.870986920332939</v>
      </c>
      <c r="H432" s="270">
        <f t="shared" si="99"/>
        <v>7.8268168147163806</v>
      </c>
      <c r="I432" s="271">
        <f t="shared" si="99"/>
        <v>8.0459770114942586</v>
      </c>
      <c r="J432" s="271">
        <f t="shared" si="99"/>
        <v>12.281297774757945</v>
      </c>
      <c r="K432" s="271">
        <f t="shared" si="99"/>
        <v>10.463733650416174</v>
      </c>
      <c r="L432" s="271">
        <f t="shared" si="99"/>
        <v>8.9030915576694412</v>
      </c>
      <c r="M432" s="272">
        <f t="shared" si="99"/>
        <v>5.9532302814110096</v>
      </c>
      <c r="N432" s="456">
        <f t="shared" si="99"/>
        <v>5.8943434686597556</v>
      </c>
      <c r="O432" s="271">
        <f t="shared" si="99"/>
        <v>7.1105826397146217</v>
      </c>
      <c r="P432" s="271">
        <f t="shared" si="99"/>
        <v>8.537455410225931</v>
      </c>
      <c r="Q432" s="271">
        <f t="shared" si="99"/>
        <v>6.718192627824024</v>
      </c>
      <c r="R432" s="271">
        <f t="shared" si="99"/>
        <v>-0.91881958707166689</v>
      </c>
      <c r="S432" s="271">
        <f t="shared" si="99"/>
        <v>-0.30333179645222685</v>
      </c>
      <c r="T432" s="273">
        <f t="shared" si="99"/>
        <v>5.0264152079351021</v>
      </c>
    </row>
    <row r="433" spans="1:23" ht="13.5" thickBot="1" x14ac:dyDescent="0.25">
      <c r="A433" s="226" t="s">
        <v>27</v>
      </c>
      <c r="B433" s="479">
        <f t="shared" ref="B433:T433" si="100">B429-B416</f>
        <v>-14.95833333333303</v>
      </c>
      <c r="C433" s="480">
        <f t="shared" si="100"/>
        <v>41.20833333333303</v>
      </c>
      <c r="D433" s="480">
        <f t="shared" si="100"/>
        <v>168.95833333333303</v>
      </c>
      <c r="E433" s="480">
        <f t="shared" si="100"/>
        <v>129.46428571428532</v>
      </c>
      <c r="F433" s="480">
        <f t="shared" si="100"/>
        <v>-23.095238095238528</v>
      </c>
      <c r="G433" s="481">
        <f t="shared" si="100"/>
        <v>59.20833333333303</v>
      </c>
      <c r="H433" s="479">
        <f t="shared" si="100"/>
        <v>-83.882352941176578</v>
      </c>
      <c r="I433" s="480">
        <f t="shared" si="100"/>
        <v>188.66666666666606</v>
      </c>
      <c r="J433" s="480">
        <f t="shared" si="100"/>
        <v>1.4285714285715585</v>
      </c>
      <c r="K433" s="480">
        <f t="shared" si="100"/>
        <v>88.33333333333303</v>
      </c>
      <c r="L433" s="480">
        <f t="shared" si="100"/>
        <v>216.70833333333303</v>
      </c>
      <c r="M433" s="481">
        <f t="shared" si="100"/>
        <v>-54.66666666666697</v>
      </c>
      <c r="N433" s="482">
        <f t="shared" si="100"/>
        <v>129.52380952381009</v>
      </c>
      <c r="O433" s="480">
        <f t="shared" si="100"/>
        <v>138.66666666666697</v>
      </c>
      <c r="P433" s="480">
        <f t="shared" si="100"/>
        <v>-14.66666666666697</v>
      </c>
      <c r="Q433" s="480">
        <f t="shared" si="100"/>
        <v>201.9399999999996</v>
      </c>
      <c r="R433" s="480">
        <f t="shared" si="100"/>
        <v>-194.30303030303094</v>
      </c>
      <c r="S433" s="480">
        <f t="shared" si="100"/>
        <v>-249.08843537414941</v>
      </c>
      <c r="T433" s="483">
        <f t="shared" si="100"/>
        <v>-29.905334926929754</v>
      </c>
    </row>
    <row r="434" spans="1:23" x14ac:dyDescent="0.2">
      <c r="A434" s="308" t="s">
        <v>52</v>
      </c>
      <c r="B434" s="280">
        <v>65</v>
      </c>
      <c r="C434" s="281">
        <v>64</v>
      </c>
      <c r="D434" s="281">
        <v>65</v>
      </c>
      <c r="E434" s="281">
        <v>16</v>
      </c>
      <c r="F434" s="281">
        <v>65</v>
      </c>
      <c r="G434" s="282">
        <v>65</v>
      </c>
      <c r="H434" s="280">
        <v>64</v>
      </c>
      <c r="I434" s="281">
        <v>65</v>
      </c>
      <c r="J434" s="281">
        <v>65</v>
      </c>
      <c r="K434" s="281">
        <v>16</v>
      </c>
      <c r="L434" s="281">
        <v>65</v>
      </c>
      <c r="M434" s="282">
        <v>64</v>
      </c>
      <c r="N434" s="458">
        <v>65</v>
      </c>
      <c r="O434" s="281">
        <v>64</v>
      </c>
      <c r="P434" s="281">
        <v>65</v>
      </c>
      <c r="Q434" s="281">
        <v>16</v>
      </c>
      <c r="R434" s="281">
        <v>65</v>
      </c>
      <c r="S434" s="328">
        <v>65</v>
      </c>
      <c r="T434" s="329">
        <f>SUM(B434:S434)</f>
        <v>1019</v>
      </c>
      <c r="U434" s="497" t="s">
        <v>56</v>
      </c>
      <c r="V434" s="330">
        <f>T421-T434</f>
        <v>2</v>
      </c>
      <c r="W434" s="331">
        <f>V434/T421</f>
        <v>1.9588638589618022E-3</v>
      </c>
    </row>
    <row r="435" spans="1:23" x14ac:dyDescent="0.2">
      <c r="A435" s="308" t="s">
        <v>28</v>
      </c>
      <c r="B435" s="231">
        <v>138</v>
      </c>
      <c r="C435" s="289">
        <v>138.5</v>
      </c>
      <c r="D435" s="289">
        <v>137.5</v>
      </c>
      <c r="E435" s="289">
        <v>138.5</v>
      </c>
      <c r="F435" s="289">
        <v>137.5</v>
      </c>
      <c r="G435" s="232">
        <v>136</v>
      </c>
      <c r="H435" s="231">
        <v>137</v>
      </c>
      <c r="I435" s="289">
        <v>137</v>
      </c>
      <c r="J435" s="289">
        <v>135.5</v>
      </c>
      <c r="K435" s="289">
        <v>137.5</v>
      </c>
      <c r="L435" s="289">
        <v>135</v>
      </c>
      <c r="M435" s="232">
        <v>135.5</v>
      </c>
      <c r="N435" s="459">
        <v>138.5</v>
      </c>
      <c r="O435" s="289">
        <v>138.5</v>
      </c>
      <c r="P435" s="289">
        <v>137.5</v>
      </c>
      <c r="Q435" s="289">
        <v>138</v>
      </c>
      <c r="R435" s="289">
        <v>135.5</v>
      </c>
      <c r="S435" s="289">
        <v>136</v>
      </c>
      <c r="T435" s="235"/>
      <c r="U435" s="497" t="s">
        <v>57</v>
      </c>
      <c r="V435" s="497">
        <v>136.9</v>
      </c>
      <c r="W435" s="497"/>
    </row>
    <row r="436" spans="1:23" ht="13.5" thickBot="1" x14ac:dyDescent="0.25">
      <c r="A436" s="311" t="s">
        <v>26</v>
      </c>
      <c r="B436" s="229">
        <f t="shared" ref="B436:S436" si="101">B435-B422</f>
        <v>0</v>
      </c>
      <c r="C436" s="230">
        <f t="shared" si="101"/>
        <v>0</v>
      </c>
      <c r="D436" s="230">
        <f t="shared" si="101"/>
        <v>0</v>
      </c>
      <c r="E436" s="230">
        <f t="shared" si="101"/>
        <v>0</v>
      </c>
      <c r="F436" s="230">
        <f t="shared" si="101"/>
        <v>0</v>
      </c>
      <c r="G436" s="466">
        <f t="shared" si="101"/>
        <v>0</v>
      </c>
      <c r="H436" s="229">
        <f t="shared" si="101"/>
        <v>0</v>
      </c>
      <c r="I436" s="230">
        <f t="shared" si="101"/>
        <v>0</v>
      </c>
      <c r="J436" s="230">
        <f t="shared" si="101"/>
        <v>0</v>
      </c>
      <c r="K436" s="230">
        <f t="shared" si="101"/>
        <v>0</v>
      </c>
      <c r="L436" s="230">
        <f t="shared" si="101"/>
        <v>0</v>
      </c>
      <c r="M436" s="466">
        <f t="shared" si="101"/>
        <v>0</v>
      </c>
      <c r="N436" s="460">
        <f t="shared" si="101"/>
        <v>0</v>
      </c>
      <c r="O436" s="230">
        <f t="shared" si="101"/>
        <v>0</v>
      </c>
      <c r="P436" s="230">
        <f t="shared" si="101"/>
        <v>0</v>
      </c>
      <c r="Q436" s="230">
        <f t="shared" si="101"/>
        <v>0</v>
      </c>
      <c r="R436" s="230">
        <f t="shared" si="101"/>
        <v>0</v>
      </c>
      <c r="S436" s="230">
        <f t="shared" si="101"/>
        <v>0</v>
      </c>
      <c r="T436" s="236"/>
      <c r="U436" s="497" t="s">
        <v>26</v>
      </c>
      <c r="V436" s="497">
        <f>V435-V422</f>
        <v>0.80000000000001137</v>
      </c>
      <c r="W436" s="497"/>
    </row>
    <row r="438" spans="1:23" ht="13.5" thickBot="1" x14ac:dyDescent="0.25"/>
    <row r="439" spans="1:23" s="498" customFormat="1" ht="13.5" thickBot="1" x14ac:dyDescent="0.25">
      <c r="A439" s="295" t="s">
        <v>155</v>
      </c>
      <c r="B439" s="506" t="s">
        <v>53</v>
      </c>
      <c r="C439" s="507"/>
      <c r="D439" s="507"/>
      <c r="E439" s="507"/>
      <c r="F439" s="507"/>
      <c r="G439" s="508"/>
      <c r="H439" s="506" t="s">
        <v>53</v>
      </c>
      <c r="I439" s="507"/>
      <c r="J439" s="507"/>
      <c r="K439" s="507"/>
      <c r="L439" s="507"/>
      <c r="M439" s="508"/>
      <c r="N439" s="506" t="s">
        <v>53</v>
      </c>
      <c r="O439" s="507"/>
      <c r="P439" s="507"/>
      <c r="Q439" s="507"/>
      <c r="R439" s="507"/>
      <c r="S439" s="508"/>
      <c r="T439" s="313" t="s">
        <v>0</v>
      </c>
    </row>
    <row r="440" spans="1:23" s="498" customFormat="1" x14ac:dyDescent="0.2">
      <c r="A440" s="226" t="s">
        <v>54</v>
      </c>
      <c r="B440" s="315">
        <v>1</v>
      </c>
      <c r="C440" s="451">
        <v>2</v>
      </c>
      <c r="D440" s="451">
        <v>3</v>
      </c>
      <c r="E440" s="451">
        <v>4</v>
      </c>
      <c r="F440" s="451">
        <v>5</v>
      </c>
      <c r="G440" s="461">
        <v>6</v>
      </c>
      <c r="H440" s="315">
        <v>7</v>
      </c>
      <c r="I440" s="451">
        <v>8</v>
      </c>
      <c r="J440" s="451">
        <v>9</v>
      </c>
      <c r="K440" s="451">
        <v>10</v>
      </c>
      <c r="L440" s="451">
        <v>11</v>
      </c>
      <c r="M440" s="461">
        <v>12</v>
      </c>
      <c r="N440" s="451">
        <v>13</v>
      </c>
      <c r="O440" s="451">
        <v>14</v>
      </c>
      <c r="P440" s="451">
        <v>15</v>
      </c>
      <c r="Q440" s="451">
        <v>16</v>
      </c>
      <c r="R440" s="451">
        <v>17</v>
      </c>
      <c r="S440" s="451">
        <v>18</v>
      </c>
      <c r="T440" s="237"/>
    </row>
    <row r="441" spans="1:23" s="498" customFormat="1" x14ac:dyDescent="0.2">
      <c r="A441" s="301" t="s">
        <v>3</v>
      </c>
      <c r="B441" s="316">
        <v>4220</v>
      </c>
      <c r="C441" s="452">
        <v>4220</v>
      </c>
      <c r="D441" s="452">
        <v>4220</v>
      </c>
      <c r="E441" s="452">
        <v>4220</v>
      </c>
      <c r="F441" s="452">
        <v>4220</v>
      </c>
      <c r="G441" s="462">
        <v>4220</v>
      </c>
      <c r="H441" s="316">
        <v>4220</v>
      </c>
      <c r="I441" s="452">
        <v>4220</v>
      </c>
      <c r="J441" s="452">
        <v>4220</v>
      </c>
      <c r="K441" s="452">
        <v>4220</v>
      </c>
      <c r="L441" s="452">
        <v>4220</v>
      </c>
      <c r="M441" s="462">
        <v>4220</v>
      </c>
      <c r="N441" s="452">
        <v>4220</v>
      </c>
      <c r="O441" s="452">
        <v>4220</v>
      </c>
      <c r="P441" s="317">
        <v>4220</v>
      </c>
      <c r="Q441" s="318">
        <v>4220</v>
      </c>
      <c r="R441" s="318">
        <v>4220</v>
      </c>
      <c r="S441" s="318">
        <v>4220</v>
      </c>
      <c r="T441" s="319">
        <v>4220</v>
      </c>
    </row>
    <row r="442" spans="1:23" s="498" customFormat="1" x14ac:dyDescent="0.2">
      <c r="A442" s="303" t="s">
        <v>6</v>
      </c>
      <c r="B442" s="320">
        <v>4526.666666666667</v>
      </c>
      <c r="C442" s="453">
        <v>4382</v>
      </c>
      <c r="D442" s="453">
        <v>4481.333333333333</v>
      </c>
      <c r="E442" s="453">
        <v>4303.333333333333</v>
      </c>
      <c r="F442" s="453">
        <v>4485</v>
      </c>
      <c r="G442" s="463">
        <v>4451.333333333333</v>
      </c>
      <c r="H442" s="320">
        <v>4536</v>
      </c>
      <c r="I442" s="453">
        <v>4499.333333333333</v>
      </c>
      <c r="J442" s="453">
        <v>4557.5</v>
      </c>
      <c r="K442" s="453">
        <v>4380</v>
      </c>
      <c r="L442" s="453">
        <v>4425.333333333333</v>
      </c>
      <c r="M442" s="463">
        <v>4444</v>
      </c>
      <c r="N442" s="453">
        <v>4363.125</v>
      </c>
      <c r="O442" s="453">
        <v>4430</v>
      </c>
      <c r="P442" s="321">
        <v>4447.333333333333</v>
      </c>
      <c r="Q442" s="321">
        <v>4398.75</v>
      </c>
      <c r="R442" s="321">
        <v>4475.625</v>
      </c>
      <c r="S442" s="321">
        <v>4476</v>
      </c>
      <c r="T442" s="261">
        <v>4454.9800796812751</v>
      </c>
    </row>
    <row r="443" spans="1:23" s="498" customFormat="1" x14ac:dyDescent="0.2">
      <c r="A443" s="226" t="s">
        <v>7</v>
      </c>
      <c r="B443" s="322">
        <v>73.333333333333329</v>
      </c>
      <c r="C443" s="454">
        <v>93.333333333333329</v>
      </c>
      <c r="D443" s="454">
        <v>93.333333333333329</v>
      </c>
      <c r="E443" s="454">
        <v>100</v>
      </c>
      <c r="F443" s="454">
        <v>85.714285714285708</v>
      </c>
      <c r="G443" s="464">
        <v>86.666666666666671</v>
      </c>
      <c r="H443" s="322">
        <v>93.333333333333329</v>
      </c>
      <c r="I443" s="454">
        <v>93.333333333333329</v>
      </c>
      <c r="J443" s="454">
        <v>81.25</v>
      </c>
      <c r="K443" s="454">
        <v>100</v>
      </c>
      <c r="L443" s="454">
        <v>86.666666666666671</v>
      </c>
      <c r="M443" s="464">
        <v>93.333333333333329</v>
      </c>
      <c r="N443" s="454">
        <v>93.75</v>
      </c>
      <c r="O443" s="454">
        <v>86.666666666666671</v>
      </c>
      <c r="P443" s="323">
        <v>86.666666666666671</v>
      </c>
      <c r="Q443" s="324">
        <v>100</v>
      </c>
      <c r="R443" s="324">
        <v>87.5</v>
      </c>
      <c r="S443" s="324">
        <v>86.666666666666671</v>
      </c>
      <c r="T443" s="325">
        <v>86.852589641434264</v>
      </c>
    </row>
    <row r="444" spans="1:23" s="498" customFormat="1" x14ac:dyDescent="0.2">
      <c r="A444" s="226" t="s">
        <v>8</v>
      </c>
      <c r="B444" s="266">
        <v>7.3142665931304515E-2</v>
      </c>
      <c r="C444" s="455">
        <v>6.1019479566838501E-2</v>
      </c>
      <c r="D444" s="455">
        <v>5.4506986116694509E-2</v>
      </c>
      <c r="E444" s="455">
        <v>4.3762809889467187E-2</v>
      </c>
      <c r="F444" s="455">
        <v>6.5898857538028252E-2</v>
      </c>
      <c r="G444" s="465">
        <v>7.7417960607228456E-2</v>
      </c>
      <c r="H444" s="266">
        <v>6.104114784419569E-2</v>
      </c>
      <c r="I444" s="455">
        <v>5.4486318042138493E-2</v>
      </c>
      <c r="J444" s="455">
        <v>6.2700071831791757E-2</v>
      </c>
      <c r="K444" s="455">
        <v>5.8348538222604988E-2</v>
      </c>
      <c r="L444" s="455">
        <v>7.8399979197150457E-2</v>
      </c>
      <c r="M444" s="465">
        <v>5.3394383258195829E-2</v>
      </c>
      <c r="N444" s="455">
        <v>5.4338195723160912E-2</v>
      </c>
      <c r="O444" s="455">
        <v>6.2481069223394137E-2</v>
      </c>
      <c r="P444" s="267">
        <v>7.0200828446998056E-2</v>
      </c>
      <c r="Q444" s="326">
        <v>3.9953158141930074E-2</v>
      </c>
      <c r="R444" s="326">
        <v>6.1848681499189928E-2</v>
      </c>
      <c r="S444" s="326">
        <v>6.2426991834593271E-2</v>
      </c>
      <c r="T444" s="327">
        <v>6.4113772559899432E-2</v>
      </c>
    </row>
    <row r="445" spans="1:23" s="498" customFormat="1" x14ac:dyDescent="0.2">
      <c r="A445" s="303" t="s">
        <v>1</v>
      </c>
      <c r="B445" s="270">
        <f t="shared" ref="B445:T445" si="102">B442/B441*100-100</f>
        <v>7.2669826224328631</v>
      </c>
      <c r="C445" s="271">
        <f t="shared" si="102"/>
        <v>3.8388625592417043</v>
      </c>
      <c r="D445" s="271">
        <f t="shared" si="102"/>
        <v>6.1927330173775488</v>
      </c>
      <c r="E445" s="271">
        <f t="shared" si="102"/>
        <v>1.9747235387045805</v>
      </c>
      <c r="F445" s="271">
        <f t="shared" si="102"/>
        <v>6.2796208530805586</v>
      </c>
      <c r="G445" s="272">
        <f t="shared" si="102"/>
        <v>5.4818325434439146</v>
      </c>
      <c r="H445" s="270">
        <f t="shared" si="102"/>
        <v>7.4881516587677766</v>
      </c>
      <c r="I445" s="271">
        <f t="shared" si="102"/>
        <v>6.6192733017377492</v>
      </c>
      <c r="J445" s="271">
        <f t="shared" si="102"/>
        <v>7.9976303317535553</v>
      </c>
      <c r="K445" s="271">
        <f t="shared" si="102"/>
        <v>3.7914691943127963</v>
      </c>
      <c r="L445" s="271">
        <f t="shared" si="102"/>
        <v>4.8657187993680822</v>
      </c>
      <c r="M445" s="272">
        <f t="shared" si="102"/>
        <v>5.3080568720379233</v>
      </c>
      <c r="N445" s="456">
        <f t="shared" si="102"/>
        <v>3.3915876777251128</v>
      </c>
      <c r="O445" s="271">
        <f t="shared" si="102"/>
        <v>4.9763033175355389</v>
      </c>
      <c r="P445" s="271">
        <f t="shared" si="102"/>
        <v>5.3870458135860844</v>
      </c>
      <c r="Q445" s="271">
        <f t="shared" si="102"/>
        <v>4.2357819905213319</v>
      </c>
      <c r="R445" s="271">
        <f t="shared" si="102"/>
        <v>6.0574644549762979</v>
      </c>
      <c r="S445" s="271">
        <f t="shared" si="102"/>
        <v>6.0663507109004655</v>
      </c>
      <c r="T445" s="273">
        <f t="shared" si="102"/>
        <v>5.5682483336795059</v>
      </c>
    </row>
    <row r="446" spans="1:23" s="498" customFormat="1" ht="13.5" thickBot="1" x14ac:dyDescent="0.25">
      <c r="A446" s="226" t="s">
        <v>27</v>
      </c>
      <c r="B446" s="479">
        <f t="shared" ref="B446:T446" si="103">B442-B429</f>
        <v>92.29166666666697</v>
      </c>
      <c r="C446" s="480">
        <f t="shared" si="103"/>
        <v>0.125</v>
      </c>
      <c r="D446" s="480">
        <f t="shared" si="103"/>
        <v>-116.79166666666697</v>
      </c>
      <c r="E446" s="480">
        <f t="shared" si="103"/>
        <v>-220.41666666666697</v>
      </c>
      <c r="F446" s="480">
        <f t="shared" si="103"/>
        <v>61.428571428571558</v>
      </c>
      <c r="G446" s="481">
        <f t="shared" si="103"/>
        <v>-0.54166666666696983</v>
      </c>
      <c r="H446" s="479">
        <f t="shared" si="103"/>
        <v>1.8823529411765776</v>
      </c>
      <c r="I446" s="480">
        <f t="shared" si="103"/>
        <v>-44</v>
      </c>
      <c r="J446" s="480">
        <f t="shared" si="103"/>
        <v>-163.92857142857156</v>
      </c>
      <c r="K446" s="480">
        <f t="shared" si="103"/>
        <v>-265</v>
      </c>
      <c r="L446" s="480">
        <f t="shared" si="103"/>
        <v>-154.04166666666697</v>
      </c>
      <c r="M446" s="481">
        <f t="shared" si="103"/>
        <v>-11.33333333333303</v>
      </c>
      <c r="N446" s="482">
        <f t="shared" si="103"/>
        <v>-89.732142857143117</v>
      </c>
      <c r="O446" s="480">
        <f t="shared" si="103"/>
        <v>-74</v>
      </c>
      <c r="P446" s="480">
        <f t="shared" si="103"/>
        <v>-116.66666666666697</v>
      </c>
      <c r="Q446" s="480">
        <f t="shared" si="103"/>
        <v>-88.75</v>
      </c>
      <c r="R446" s="480">
        <f t="shared" si="103"/>
        <v>309.26136363636397</v>
      </c>
      <c r="S446" s="480">
        <f t="shared" si="103"/>
        <v>283.75510204081638</v>
      </c>
      <c r="T446" s="483">
        <f t="shared" si="103"/>
        <v>38.619320187603989</v>
      </c>
    </row>
    <row r="447" spans="1:23" s="498" customFormat="1" x14ac:dyDescent="0.2">
      <c r="A447" s="308" t="s">
        <v>52</v>
      </c>
      <c r="B447" s="280">
        <v>65</v>
      </c>
      <c r="C447" s="281">
        <v>64</v>
      </c>
      <c r="D447" s="281">
        <v>65</v>
      </c>
      <c r="E447" s="281">
        <v>16</v>
      </c>
      <c r="F447" s="281">
        <v>65</v>
      </c>
      <c r="G447" s="282">
        <v>65</v>
      </c>
      <c r="H447" s="280">
        <v>64</v>
      </c>
      <c r="I447" s="281">
        <v>65</v>
      </c>
      <c r="J447" s="281">
        <v>65</v>
      </c>
      <c r="K447" s="281">
        <v>16</v>
      </c>
      <c r="L447" s="281">
        <v>65</v>
      </c>
      <c r="M447" s="282">
        <v>64</v>
      </c>
      <c r="N447" s="458">
        <v>65</v>
      </c>
      <c r="O447" s="281">
        <v>64</v>
      </c>
      <c r="P447" s="281">
        <v>65</v>
      </c>
      <c r="Q447" s="281">
        <v>16</v>
      </c>
      <c r="R447" s="281">
        <v>65</v>
      </c>
      <c r="S447" s="328">
        <v>65</v>
      </c>
      <c r="T447" s="329">
        <f>SUM(B447:S447)</f>
        <v>1019</v>
      </c>
      <c r="U447" s="498" t="s">
        <v>56</v>
      </c>
      <c r="V447" s="330">
        <f>T434-T447</f>
        <v>0</v>
      </c>
      <c r="W447" s="331">
        <f>V447/T434</f>
        <v>0</v>
      </c>
    </row>
    <row r="448" spans="1:23" s="498" customFormat="1" x14ac:dyDescent="0.2">
      <c r="A448" s="308" t="s">
        <v>28</v>
      </c>
      <c r="B448" s="231">
        <v>138</v>
      </c>
      <c r="C448" s="289">
        <v>138.5</v>
      </c>
      <c r="D448" s="289">
        <v>137.5</v>
      </c>
      <c r="E448" s="289">
        <v>138.5</v>
      </c>
      <c r="F448" s="289">
        <v>137.5</v>
      </c>
      <c r="G448" s="232">
        <v>136</v>
      </c>
      <c r="H448" s="231">
        <v>137</v>
      </c>
      <c r="I448" s="289">
        <v>137</v>
      </c>
      <c r="J448" s="289">
        <v>135.5</v>
      </c>
      <c r="K448" s="289">
        <v>137.5</v>
      </c>
      <c r="L448" s="289">
        <v>135</v>
      </c>
      <c r="M448" s="232">
        <v>135.5</v>
      </c>
      <c r="N448" s="459">
        <v>138.5</v>
      </c>
      <c r="O448" s="289">
        <v>138.5</v>
      </c>
      <c r="P448" s="289">
        <v>137.5</v>
      </c>
      <c r="Q448" s="289">
        <v>138</v>
      </c>
      <c r="R448" s="289">
        <v>135.5</v>
      </c>
      <c r="S448" s="289">
        <v>136</v>
      </c>
      <c r="T448" s="235"/>
      <c r="U448" s="498" t="s">
        <v>57</v>
      </c>
      <c r="V448" s="498">
        <v>136.88</v>
      </c>
    </row>
    <row r="449" spans="1:24" s="498" customFormat="1" ht="13.5" thickBot="1" x14ac:dyDescent="0.25">
      <c r="A449" s="311" t="s">
        <v>26</v>
      </c>
      <c r="B449" s="229">
        <f t="shared" ref="B449:S449" si="104">B448-B435</f>
        <v>0</v>
      </c>
      <c r="C449" s="230">
        <f t="shared" si="104"/>
        <v>0</v>
      </c>
      <c r="D449" s="230">
        <f t="shared" si="104"/>
        <v>0</v>
      </c>
      <c r="E449" s="230">
        <f t="shared" si="104"/>
        <v>0</v>
      </c>
      <c r="F449" s="230">
        <f t="shared" si="104"/>
        <v>0</v>
      </c>
      <c r="G449" s="466">
        <f t="shared" si="104"/>
        <v>0</v>
      </c>
      <c r="H449" s="229">
        <f t="shared" si="104"/>
        <v>0</v>
      </c>
      <c r="I449" s="230">
        <f t="shared" si="104"/>
        <v>0</v>
      </c>
      <c r="J449" s="230">
        <f t="shared" si="104"/>
        <v>0</v>
      </c>
      <c r="K449" s="230">
        <f t="shared" si="104"/>
        <v>0</v>
      </c>
      <c r="L449" s="230">
        <f t="shared" si="104"/>
        <v>0</v>
      </c>
      <c r="M449" s="466">
        <f t="shared" si="104"/>
        <v>0</v>
      </c>
      <c r="N449" s="460">
        <f t="shared" si="104"/>
        <v>0</v>
      </c>
      <c r="O449" s="230">
        <f t="shared" si="104"/>
        <v>0</v>
      </c>
      <c r="P449" s="230">
        <f t="shared" si="104"/>
        <v>0</v>
      </c>
      <c r="Q449" s="230">
        <f t="shared" si="104"/>
        <v>0</v>
      </c>
      <c r="R449" s="230">
        <f t="shared" si="104"/>
        <v>0</v>
      </c>
      <c r="S449" s="230">
        <f t="shared" si="104"/>
        <v>0</v>
      </c>
      <c r="T449" s="236"/>
      <c r="U449" s="498" t="s">
        <v>26</v>
      </c>
      <c r="V449" s="498">
        <f>V448-V435</f>
        <v>-2.0000000000010232E-2</v>
      </c>
    </row>
    <row r="451" spans="1:24" ht="13.5" thickBot="1" x14ac:dyDescent="0.25"/>
    <row r="452" spans="1:24" s="499" customFormat="1" ht="13.5" thickBot="1" x14ac:dyDescent="0.25">
      <c r="A452" s="295" t="s">
        <v>156</v>
      </c>
      <c r="B452" s="506" t="s">
        <v>53</v>
      </c>
      <c r="C452" s="507"/>
      <c r="D452" s="507"/>
      <c r="E452" s="507"/>
      <c r="F452" s="507"/>
      <c r="G452" s="508"/>
      <c r="H452" s="506" t="s">
        <v>53</v>
      </c>
      <c r="I452" s="507"/>
      <c r="J452" s="507"/>
      <c r="K452" s="507"/>
      <c r="L452" s="507"/>
      <c r="M452" s="508"/>
      <c r="N452" s="506" t="s">
        <v>53</v>
      </c>
      <c r="O452" s="507"/>
      <c r="P452" s="507"/>
      <c r="Q452" s="507"/>
      <c r="R452" s="507"/>
      <c r="S452" s="508"/>
      <c r="T452" s="313" t="s">
        <v>0</v>
      </c>
    </row>
    <row r="453" spans="1:24" s="499" customFormat="1" x14ac:dyDescent="0.2">
      <c r="A453" s="226" t="s">
        <v>54</v>
      </c>
      <c r="B453" s="315">
        <v>1</v>
      </c>
      <c r="C453" s="451">
        <v>2</v>
      </c>
      <c r="D453" s="451">
        <v>3</v>
      </c>
      <c r="E453" s="451">
        <v>4</v>
      </c>
      <c r="F453" s="451">
        <v>5</v>
      </c>
      <c r="G453" s="461">
        <v>6</v>
      </c>
      <c r="H453" s="315">
        <v>7</v>
      </c>
      <c r="I453" s="451">
        <v>8</v>
      </c>
      <c r="J453" s="451">
        <v>9</v>
      </c>
      <c r="K453" s="451">
        <v>10</v>
      </c>
      <c r="L453" s="451">
        <v>11</v>
      </c>
      <c r="M453" s="461">
        <v>12</v>
      </c>
      <c r="N453" s="451">
        <v>13</v>
      </c>
      <c r="O453" s="451">
        <v>14</v>
      </c>
      <c r="P453" s="451">
        <v>15</v>
      </c>
      <c r="Q453" s="451">
        <v>16</v>
      </c>
      <c r="R453" s="451">
        <v>17</v>
      </c>
      <c r="S453" s="451">
        <v>18</v>
      </c>
      <c r="T453" s="237"/>
    </row>
    <row r="454" spans="1:24" s="499" customFormat="1" x14ac:dyDescent="0.2">
      <c r="A454" s="301" t="s">
        <v>3</v>
      </c>
      <c r="B454" s="316">
        <v>4235</v>
      </c>
      <c r="C454" s="452">
        <v>4235</v>
      </c>
      <c r="D454" s="452">
        <v>4235</v>
      </c>
      <c r="E454" s="452">
        <v>4235</v>
      </c>
      <c r="F454" s="452">
        <v>4235</v>
      </c>
      <c r="G454" s="462">
        <v>4235</v>
      </c>
      <c r="H454" s="316">
        <v>4235</v>
      </c>
      <c r="I454" s="452">
        <v>4235</v>
      </c>
      <c r="J454" s="452">
        <v>4235</v>
      </c>
      <c r="K454" s="452">
        <v>4235</v>
      </c>
      <c r="L454" s="452">
        <v>4235</v>
      </c>
      <c r="M454" s="462">
        <v>4235</v>
      </c>
      <c r="N454" s="452">
        <v>4235</v>
      </c>
      <c r="O454" s="452">
        <v>4235</v>
      </c>
      <c r="P454" s="317">
        <v>4235</v>
      </c>
      <c r="Q454" s="318">
        <v>4235</v>
      </c>
      <c r="R454" s="318">
        <v>4235</v>
      </c>
      <c r="S454" s="318">
        <v>4235</v>
      </c>
      <c r="T454" s="319">
        <v>4235</v>
      </c>
    </row>
    <row r="455" spans="1:24" s="499" customFormat="1" x14ac:dyDescent="0.2">
      <c r="A455" s="303" t="s">
        <v>6</v>
      </c>
      <c r="B455" s="320">
        <v>4576.4705882352937</v>
      </c>
      <c r="C455" s="453">
        <v>4408</v>
      </c>
      <c r="D455" s="453">
        <v>4582.666666666667</v>
      </c>
      <c r="E455" s="453">
        <v>4626</v>
      </c>
      <c r="F455" s="453">
        <v>4505</v>
      </c>
      <c r="G455" s="463">
        <v>4470.666666666667</v>
      </c>
      <c r="H455" s="320">
        <v>4562.666666666667</v>
      </c>
      <c r="I455" s="453">
        <v>4602.666666666667</v>
      </c>
      <c r="J455" s="453">
        <v>4725.625</v>
      </c>
      <c r="K455" s="453">
        <v>4610</v>
      </c>
      <c r="L455" s="453">
        <v>4506.875</v>
      </c>
      <c r="M455" s="463">
        <v>4706.666666666667</v>
      </c>
      <c r="N455" s="453">
        <v>4664</v>
      </c>
      <c r="O455" s="453">
        <v>4418.666666666667</v>
      </c>
      <c r="P455" s="321">
        <v>4563.75</v>
      </c>
      <c r="Q455" s="321">
        <v>4570</v>
      </c>
      <c r="R455" s="321">
        <v>4588</v>
      </c>
      <c r="S455" s="321">
        <v>4595.333333333333</v>
      </c>
      <c r="T455" s="261">
        <v>4569.6168582375476</v>
      </c>
    </row>
    <row r="456" spans="1:24" s="499" customFormat="1" x14ac:dyDescent="0.2">
      <c r="A456" s="226" t="s">
        <v>7</v>
      </c>
      <c r="B456" s="322">
        <v>82.352941176470594</v>
      </c>
      <c r="C456" s="454">
        <v>93.333333333333329</v>
      </c>
      <c r="D456" s="454">
        <v>93.333333333333329</v>
      </c>
      <c r="E456" s="454">
        <v>100</v>
      </c>
      <c r="F456" s="454">
        <v>68.75</v>
      </c>
      <c r="G456" s="464">
        <v>73.333333333333329</v>
      </c>
      <c r="H456" s="322">
        <v>80</v>
      </c>
      <c r="I456" s="454">
        <v>86.666666666666671</v>
      </c>
      <c r="J456" s="454">
        <v>87.5</v>
      </c>
      <c r="K456" s="454">
        <v>80</v>
      </c>
      <c r="L456" s="454">
        <v>87.5</v>
      </c>
      <c r="M456" s="464">
        <v>93.333333333333329</v>
      </c>
      <c r="N456" s="454">
        <v>93.333333333333329</v>
      </c>
      <c r="O456" s="454">
        <v>86.666666666666671</v>
      </c>
      <c r="P456" s="323">
        <v>81.25</v>
      </c>
      <c r="Q456" s="324">
        <v>100</v>
      </c>
      <c r="R456" s="324">
        <v>73.333333333333329</v>
      </c>
      <c r="S456" s="324">
        <v>93.333333333333329</v>
      </c>
      <c r="T456" s="325">
        <v>85.440613026819918</v>
      </c>
    </row>
    <row r="457" spans="1:24" s="499" customFormat="1" x14ac:dyDescent="0.2">
      <c r="A457" s="226" t="s">
        <v>8</v>
      </c>
      <c r="B457" s="266">
        <v>7.6725421687553072E-2</v>
      </c>
      <c r="C457" s="455">
        <v>5.1494112862501773E-2</v>
      </c>
      <c r="D457" s="455">
        <v>5.8912092898835616E-2</v>
      </c>
      <c r="E457" s="455">
        <v>4.9248701654641215E-2</v>
      </c>
      <c r="F457" s="455">
        <v>7.7026646657273601E-2</v>
      </c>
      <c r="G457" s="465">
        <v>8.4124672462392747E-2</v>
      </c>
      <c r="H457" s="266">
        <v>7.891123818995352E-2</v>
      </c>
      <c r="I457" s="455">
        <v>5.6819309368327367E-2</v>
      </c>
      <c r="J457" s="455">
        <v>5.9289050109004732E-2</v>
      </c>
      <c r="K457" s="455">
        <v>6.9441426376457616E-2</v>
      </c>
      <c r="L457" s="455">
        <v>5.972698720909627E-2</v>
      </c>
      <c r="M457" s="465">
        <v>5.1971616108212312E-2</v>
      </c>
      <c r="N457" s="455">
        <v>5.5662513691260282E-2</v>
      </c>
      <c r="O457" s="455">
        <v>6.0103600674725331E-2</v>
      </c>
      <c r="P457" s="267">
        <v>6.1829910171328009E-2</v>
      </c>
      <c r="Q457" s="326">
        <v>4.7053584440142189E-2</v>
      </c>
      <c r="R457" s="326">
        <v>7.2922488810205702E-2</v>
      </c>
      <c r="S457" s="326">
        <v>6.3264219910151964E-2</v>
      </c>
      <c r="T457" s="327">
        <v>6.7032184196422373E-2</v>
      </c>
    </row>
    <row r="458" spans="1:24" s="499" customFormat="1" x14ac:dyDescent="0.2">
      <c r="A458" s="303" t="s">
        <v>1</v>
      </c>
      <c r="B458" s="270">
        <f t="shared" ref="B458:T458" si="105">B455/B454*100-100</f>
        <v>8.0630599347176712</v>
      </c>
      <c r="C458" s="271">
        <f t="shared" si="105"/>
        <v>4.0850059031877208</v>
      </c>
      <c r="D458" s="271">
        <f t="shared" si="105"/>
        <v>8.2093663911845738</v>
      </c>
      <c r="E458" s="271">
        <f t="shared" si="105"/>
        <v>9.2325855962219521</v>
      </c>
      <c r="F458" s="271">
        <f t="shared" si="105"/>
        <v>6.3754427390791051</v>
      </c>
      <c r="G458" s="272">
        <f t="shared" si="105"/>
        <v>5.5647382920110289</v>
      </c>
      <c r="H458" s="270">
        <f t="shared" si="105"/>
        <v>7.7371113734750168</v>
      </c>
      <c r="I458" s="271">
        <f t="shared" si="105"/>
        <v>8.681621408894145</v>
      </c>
      <c r="J458" s="271">
        <f t="shared" si="105"/>
        <v>11.585005903187721</v>
      </c>
      <c r="K458" s="271">
        <f t="shared" si="105"/>
        <v>8.8547815820543008</v>
      </c>
      <c r="L458" s="271">
        <f t="shared" si="105"/>
        <v>6.4197166469893716</v>
      </c>
      <c r="M458" s="272">
        <f t="shared" si="105"/>
        <v>11.137347500983878</v>
      </c>
      <c r="N458" s="456">
        <f t="shared" si="105"/>
        <v>10.129870129870127</v>
      </c>
      <c r="O458" s="271">
        <f t="shared" si="105"/>
        <v>4.336875245966155</v>
      </c>
      <c r="P458" s="271">
        <f t="shared" si="105"/>
        <v>7.7626918536009413</v>
      </c>
      <c r="Q458" s="271">
        <f t="shared" si="105"/>
        <v>7.9102715466351725</v>
      </c>
      <c r="R458" s="271">
        <f t="shared" si="105"/>
        <v>8.3353010625737909</v>
      </c>
      <c r="S458" s="271">
        <f t="shared" si="105"/>
        <v>8.5084612357339608</v>
      </c>
      <c r="T458" s="273">
        <f t="shared" si="105"/>
        <v>7.9012245156445715</v>
      </c>
    </row>
    <row r="459" spans="1:24" s="499" customFormat="1" ht="13.5" thickBot="1" x14ac:dyDescent="0.25">
      <c r="A459" s="226" t="s">
        <v>27</v>
      </c>
      <c r="B459" s="479">
        <f t="shared" ref="B459:T459" si="106">B455-B442</f>
        <v>49.80392156862672</v>
      </c>
      <c r="C459" s="480">
        <f t="shared" si="106"/>
        <v>26</v>
      </c>
      <c r="D459" s="480">
        <f t="shared" si="106"/>
        <v>101.33333333333394</v>
      </c>
      <c r="E459" s="480">
        <f t="shared" si="106"/>
        <v>322.66666666666697</v>
      </c>
      <c r="F459" s="480">
        <f t="shared" si="106"/>
        <v>20</v>
      </c>
      <c r="G459" s="481">
        <f t="shared" si="106"/>
        <v>19.33333333333394</v>
      </c>
      <c r="H459" s="479">
        <f t="shared" si="106"/>
        <v>26.66666666666697</v>
      </c>
      <c r="I459" s="480">
        <f t="shared" si="106"/>
        <v>103.33333333333394</v>
      </c>
      <c r="J459" s="480">
        <f t="shared" si="106"/>
        <v>168.125</v>
      </c>
      <c r="K459" s="480">
        <f t="shared" si="106"/>
        <v>230</v>
      </c>
      <c r="L459" s="480">
        <f t="shared" si="106"/>
        <v>81.54166666666697</v>
      </c>
      <c r="M459" s="481">
        <f t="shared" si="106"/>
        <v>262.66666666666697</v>
      </c>
      <c r="N459" s="482">
        <f t="shared" si="106"/>
        <v>300.875</v>
      </c>
      <c r="O459" s="480">
        <f t="shared" si="106"/>
        <v>-11.33333333333303</v>
      </c>
      <c r="P459" s="480">
        <f t="shared" si="106"/>
        <v>116.41666666666697</v>
      </c>
      <c r="Q459" s="480">
        <f t="shared" si="106"/>
        <v>171.25</v>
      </c>
      <c r="R459" s="480">
        <f t="shared" si="106"/>
        <v>112.375</v>
      </c>
      <c r="S459" s="480">
        <f t="shared" si="106"/>
        <v>119.33333333333303</v>
      </c>
      <c r="T459" s="483">
        <f t="shared" si="106"/>
        <v>114.63677855627247</v>
      </c>
    </row>
    <row r="460" spans="1:24" s="499" customFormat="1" x14ac:dyDescent="0.2">
      <c r="A460" s="308" t="s">
        <v>52</v>
      </c>
      <c r="B460" s="280">
        <v>65</v>
      </c>
      <c r="C460" s="281">
        <v>64</v>
      </c>
      <c r="D460" s="281">
        <v>65</v>
      </c>
      <c r="E460" s="281">
        <v>16</v>
      </c>
      <c r="F460" s="281">
        <v>65</v>
      </c>
      <c r="G460" s="282">
        <v>65</v>
      </c>
      <c r="H460" s="280">
        <v>64</v>
      </c>
      <c r="I460" s="281">
        <v>65</v>
      </c>
      <c r="J460" s="281">
        <v>65</v>
      </c>
      <c r="K460" s="281">
        <v>16</v>
      </c>
      <c r="L460" s="281">
        <v>65</v>
      </c>
      <c r="M460" s="282">
        <v>63</v>
      </c>
      <c r="N460" s="458">
        <v>65</v>
      </c>
      <c r="O460" s="281">
        <v>64</v>
      </c>
      <c r="P460" s="281">
        <v>65</v>
      </c>
      <c r="Q460" s="281">
        <v>15</v>
      </c>
      <c r="R460" s="281">
        <v>64</v>
      </c>
      <c r="S460" s="328">
        <v>65</v>
      </c>
      <c r="T460" s="329">
        <f>SUM(B460:S460)</f>
        <v>1016</v>
      </c>
      <c r="U460" s="499" t="s">
        <v>56</v>
      </c>
      <c r="V460" s="330">
        <f>T447-T460</f>
        <v>3</v>
      </c>
      <c r="W460" s="331">
        <f>V460/T447</f>
        <v>2.944062806673209E-3</v>
      </c>
      <c r="X460" s="405" t="s">
        <v>158</v>
      </c>
    </row>
    <row r="461" spans="1:24" s="499" customFormat="1" x14ac:dyDescent="0.2">
      <c r="A461" s="308" t="s">
        <v>28</v>
      </c>
      <c r="B461" s="231">
        <v>139</v>
      </c>
      <c r="C461" s="289">
        <v>139.5</v>
      </c>
      <c r="D461" s="289">
        <v>138.5</v>
      </c>
      <c r="E461" s="289">
        <v>139.5</v>
      </c>
      <c r="F461" s="289">
        <v>138.5</v>
      </c>
      <c r="G461" s="232">
        <v>137</v>
      </c>
      <c r="H461" s="231">
        <v>138</v>
      </c>
      <c r="I461" s="289">
        <v>138</v>
      </c>
      <c r="J461" s="289">
        <v>136.5</v>
      </c>
      <c r="K461" s="289">
        <v>138.5</v>
      </c>
      <c r="L461" s="289">
        <v>136</v>
      </c>
      <c r="M461" s="232">
        <v>136.5</v>
      </c>
      <c r="N461" s="459">
        <v>139.5</v>
      </c>
      <c r="O461" s="289">
        <v>139.5</v>
      </c>
      <c r="P461" s="289">
        <v>138.5</v>
      </c>
      <c r="Q461" s="289">
        <v>139</v>
      </c>
      <c r="R461" s="289">
        <v>136.5</v>
      </c>
      <c r="S461" s="289">
        <v>137</v>
      </c>
      <c r="T461" s="235"/>
      <c r="U461" s="499" t="s">
        <v>57</v>
      </c>
      <c r="V461" s="499">
        <v>136.9</v>
      </c>
    </row>
    <row r="462" spans="1:24" s="499" customFormat="1" ht="13.5" thickBot="1" x14ac:dyDescent="0.25">
      <c r="A462" s="311" t="s">
        <v>26</v>
      </c>
      <c r="B462" s="229">
        <f t="shared" ref="B462:S462" si="107">B461-B448</f>
        <v>1</v>
      </c>
      <c r="C462" s="230">
        <f t="shared" si="107"/>
        <v>1</v>
      </c>
      <c r="D462" s="230">
        <f t="shared" si="107"/>
        <v>1</v>
      </c>
      <c r="E462" s="230">
        <f t="shared" si="107"/>
        <v>1</v>
      </c>
      <c r="F462" s="230">
        <f t="shared" si="107"/>
        <v>1</v>
      </c>
      <c r="G462" s="466">
        <f t="shared" si="107"/>
        <v>1</v>
      </c>
      <c r="H462" s="229">
        <f t="shared" si="107"/>
        <v>1</v>
      </c>
      <c r="I462" s="230">
        <f t="shared" si="107"/>
        <v>1</v>
      </c>
      <c r="J462" s="230">
        <f t="shared" si="107"/>
        <v>1</v>
      </c>
      <c r="K462" s="230">
        <f t="shared" si="107"/>
        <v>1</v>
      </c>
      <c r="L462" s="230">
        <f t="shared" si="107"/>
        <v>1</v>
      </c>
      <c r="M462" s="466">
        <f t="shared" si="107"/>
        <v>1</v>
      </c>
      <c r="N462" s="460">
        <f t="shared" si="107"/>
        <v>1</v>
      </c>
      <c r="O462" s="230">
        <f t="shared" si="107"/>
        <v>1</v>
      </c>
      <c r="P462" s="230">
        <f t="shared" si="107"/>
        <v>1</v>
      </c>
      <c r="Q462" s="230">
        <f t="shared" si="107"/>
        <v>1</v>
      </c>
      <c r="R462" s="230">
        <f t="shared" si="107"/>
        <v>1</v>
      </c>
      <c r="S462" s="230">
        <f t="shared" si="107"/>
        <v>1</v>
      </c>
      <c r="T462" s="236"/>
      <c r="U462" s="499" t="s">
        <v>26</v>
      </c>
      <c r="V462" s="499">
        <f>V461-V448</f>
        <v>2.0000000000010232E-2</v>
      </c>
    </row>
    <row r="463" spans="1:24" x14ac:dyDescent="0.2">
      <c r="C463" s="499"/>
      <c r="D463" s="499"/>
      <c r="E463" s="499"/>
      <c r="F463" s="499"/>
      <c r="G463" s="499"/>
      <c r="H463" s="499"/>
      <c r="I463" s="499"/>
      <c r="J463" s="499"/>
      <c r="K463" s="499"/>
      <c r="L463" s="499"/>
      <c r="M463" s="499"/>
      <c r="N463" s="499"/>
      <c r="O463" s="499"/>
      <c r="P463" s="499"/>
      <c r="Q463" s="499"/>
      <c r="R463" s="499"/>
      <c r="S463" s="499"/>
    </row>
    <row r="464" spans="1:24" ht="13.5" thickBot="1" x14ac:dyDescent="0.25"/>
    <row r="465" spans="1:23" s="500" customFormat="1" ht="13.5" thickBot="1" x14ac:dyDescent="0.25">
      <c r="A465" s="295" t="s">
        <v>159</v>
      </c>
      <c r="B465" s="506" t="s">
        <v>53</v>
      </c>
      <c r="C465" s="507"/>
      <c r="D465" s="507"/>
      <c r="E465" s="507"/>
      <c r="F465" s="507"/>
      <c r="G465" s="508"/>
      <c r="H465" s="506" t="s">
        <v>53</v>
      </c>
      <c r="I465" s="507"/>
      <c r="J465" s="507"/>
      <c r="K465" s="507"/>
      <c r="L465" s="507"/>
      <c r="M465" s="508"/>
      <c r="N465" s="506" t="s">
        <v>53</v>
      </c>
      <c r="O465" s="507"/>
      <c r="P465" s="507"/>
      <c r="Q465" s="507"/>
      <c r="R465" s="507"/>
      <c r="S465" s="508"/>
      <c r="T465" s="313" t="s">
        <v>0</v>
      </c>
    </row>
    <row r="466" spans="1:23" s="500" customFormat="1" x14ac:dyDescent="0.2">
      <c r="A466" s="226" t="s">
        <v>54</v>
      </c>
      <c r="B466" s="315">
        <v>1</v>
      </c>
      <c r="C466" s="451">
        <v>2</v>
      </c>
      <c r="D466" s="451">
        <v>3</v>
      </c>
      <c r="E466" s="451">
        <v>4</v>
      </c>
      <c r="F466" s="451">
        <v>5</v>
      </c>
      <c r="G466" s="461">
        <v>6</v>
      </c>
      <c r="H466" s="315">
        <v>7</v>
      </c>
      <c r="I466" s="451">
        <v>8</v>
      </c>
      <c r="J466" s="451">
        <v>9</v>
      </c>
      <c r="K466" s="451">
        <v>10</v>
      </c>
      <c r="L466" s="451">
        <v>11</v>
      </c>
      <c r="M466" s="461">
        <v>12</v>
      </c>
      <c r="N466" s="451">
        <v>13</v>
      </c>
      <c r="O466" s="451">
        <v>14</v>
      </c>
      <c r="P466" s="451">
        <v>15</v>
      </c>
      <c r="Q466" s="451">
        <v>16</v>
      </c>
      <c r="R466" s="451">
        <v>17</v>
      </c>
      <c r="S466" s="451">
        <v>18</v>
      </c>
      <c r="T466" s="237"/>
    </row>
    <row r="467" spans="1:23" s="500" customFormat="1" x14ac:dyDescent="0.2">
      <c r="A467" s="301" t="s">
        <v>3</v>
      </c>
      <c r="B467" s="316">
        <v>4250</v>
      </c>
      <c r="C467" s="452">
        <v>4250</v>
      </c>
      <c r="D467" s="452">
        <v>4250</v>
      </c>
      <c r="E467" s="452">
        <v>4250</v>
      </c>
      <c r="F467" s="452">
        <v>4250</v>
      </c>
      <c r="G467" s="462">
        <v>4250</v>
      </c>
      <c r="H467" s="316">
        <v>4250</v>
      </c>
      <c r="I467" s="452">
        <v>4250</v>
      </c>
      <c r="J467" s="452">
        <v>4250</v>
      </c>
      <c r="K467" s="452">
        <v>4250</v>
      </c>
      <c r="L467" s="452">
        <v>4250</v>
      </c>
      <c r="M467" s="462">
        <v>4250</v>
      </c>
      <c r="N467" s="452">
        <v>4250</v>
      </c>
      <c r="O467" s="452">
        <v>4250</v>
      </c>
      <c r="P467" s="317">
        <v>4250</v>
      </c>
      <c r="Q467" s="318">
        <v>4250</v>
      </c>
      <c r="R467" s="318">
        <v>4250</v>
      </c>
      <c r="S467" s="318">
        <v>4250</v>
      </c>
      <c r="T467" s="319">
        <v>4250</v>
      </c>
    </row>
    <row r="468" spans="1:23" s="500" customFormat="1" x14ac:dyDescent="0.2">
      <c r="A468" s="303" t="s">
        <v>6</v>
      </c>
      <c r="B468" s="320">
        <v>4332.8571428571431</v>
      </c>
      <c r="C468" s="453">
        <v>4632.666666666667</v>
      </c>
      <c r="D468" s="453">
        <v>4640</v>
      </c>
      <c r="E468" s="453">
        <v>4131.4285714285716</v>
      </c>
      <c r="F468" s="453">
        <v>4571.333333333333</v>
      </c>
      <c r="G468" s="463">
        <v>4941.875</v>
      </c>
      <c r="H468" s="320">
        <v>4273.5714285714284</v>
      </c>
      <c r="I468" s="453">
        <v>4503.333333333333</v>
      </c>
      <c r="J468" s="453">
        <v>4579.333333333333</v>
      </c>
      <c r="K468" s="453">
        <v>4223.75</v>
      </c>
      <c r="L468" s="453">
        <v>4789.2857142857147</v>
      </c>
      <c r="M468" s="463">
        <v>5060</v>
      </c>
      <c r="N468" s="453">
        <v>4207.5</v>
      </c>
      <c r="O468" s="453">
        <v>4524.545454545455</v>
      </c>
      <c r="P468" s="321">
        <v>4730</v>
      </c>
      <c r="Q468" s="321">
        <v>4202.5</v>
      </c>
      <c r="R468" s="321">
        <v>4605.333333333333</v>
      </c>
      <c r="S468" s="321">
        <v>4968</v>
      </c>
      <c r="T468" s="261">
        <v>4585.7024793388427</v>
      </c>
    </row>
    <row r="469" spans="1:23" s="500" customFormat="1" x14ac:dyDescent="0.2">
      <c r="A469" s="226" t="s">
        <v>7</v>
      </c>
      <c r="B469" s="322">
        <v>100</v>
      </c>
      <c r="C469" s="454">
        <v>100</v>
      </c>
      <c r="D469" s="454">
        <v>100</v>
      </c>
      <c r="E469" s="454">
        <v>100</v>
      </c>
      <c r="F469" s="454">
        <v>100</v>
      </c>
      <c r="G469" s="464">
        <v>93.75</v>
      </c>
      <c r="H469" s="322">
        <v>100</v>
      </c>
      <c r="I469" s="454">
        <v>86.666666666666671</v>
      </c>
      <c r="J469" s="454">
        <v>100</v>
      </c>
      <c r="K469" s="454">
        <v>100</v>
      </c>
      <c r="L469" s="454">
        <v>100</v>
      </c>
      <c r="M469" s="464">
        <v>100</v>
      </c>
      <c r="N469" s="454">
        <v>100</v>
      </c>
      <c r="O469" s="454">
        <v>100</v>
      </c>
      <c r="P469" s="323">
        <v>100</v>
      </c>
      <c r="Q469" s="324">
        <v>100</v>
      </c>
      <c r="R469" s="324">
        <v>100</v>
      </c>
      <c r="S469" s="324">
        <v>93.333333333333329</v>
      </c>
      <c r="T469" s="325">
        <v>85.537190082644628</v>
      </c>
    </row>
    <row r="470" spans="1:23" s="500" customFormat="1" x14ac:dyDescent="0.2">
      <c r="A470" s="226" t="s">
        <v>8</v>
      </c>
      <c r="B470" s="266">
        <v>3.3324836844030328E-2</v>
      </c>
      <c r="C470" s="455">
        <v>3.1895142709361606E-2</v>
      </c>
      <c r="D470" s="455">
        <v>3.6310475231218081E-2</v>
      </c>
      <c r="E470" s="455">
        <v>2.0268811742397183E-2</v>
      </c>
      <c r="F470" s="455">
        <v>2.3477391177015701E-2</v>
      </c>
      <c r="G470" s="465">
        <v>4.3033895437579663E-2</v>
      </c>
      <c r="H470" s="266">
        <v>3.95091364748534E-2</v>
      </c>
      <c r="I470" s="455">
        <v>5.8793836226416311E-2</v>
      </c>
      <c r="J470" s="455">
        <v>3.737054395880654E-2</v>
      </c>
      <c r="K470" s="455">
        <v>3.793532473271817E-2</v>
      </c>
      <c r="L470" s="455">
        <v>3.0712116858331223E-2</v>
      </c>
      <c r="M470" s="465">
        <v>3.1372545190489216E-2</v>
      </c>
      <c r="N470" s="455">
        <v>4.3334209558442839E-2</v>
      </c>
      <c r="O470" s="455">
        <v>3.7238804486337949E-2</v>
      </c>
      <c r="P470" s="267">
        <v>3.2979165487801526E-2</v>
      </c>
      <c r="Q470" s="326">
        <v>4.006092125480816E-2</v>
      </c>
      <c r="R470" s="326">
        <v>2.4705184051430216E-2</v>
      </c>
      <c r="S470" s="326">
        <v>4.3756934795877493E-2</v>
      </c>
      <c r="T470" s="327">
        <v>6.8685587134878073E-2</v>
      </c>
    </row>
    <row r="471" spans="1:23" s="500" customFormat="1" x14ac:dyDescent="0.2">
      <c r="A471" s="303" t="s">
        <v>1</v>
      </c>
      <c r="B471" s="270">
        <f t="shared" ref="B471:T471" si="108">B468/B467*100-100</f>
        <v>1.9495798319327804</v>
      </c>
      <c r="C471" s="271">
        <f t="shared" si="108"/>
        <v>9.0039215686274616</v>
      </c>
      <c r="D471" s="271">
        <f t="shared" si="108"/>
        <v>9.1764705882353041</v>
      </c>
      <c r="E471" s="271">
        <f t="shared" si="108"/>
        <v>-2.7899159663865447</v>
      </c>
      <c r="F471" s="271">
        <f t="shared" si="108"/>
        <v>7.5607843137254918</v>
      </c>
      <c r="G471" s="272">
        <f t="shared" si="108"/>
        <v>16.279411764705884</v>
      </c>
      <c r="H471" s="270">
        <f t="shared" si="108"/>
        <v>0.55462184873948672</v>
      </c>
      <c r="I471" s="271">
        <f t="shared" si="108"/>
        <v>5.9607843137254832</v>
      </c>
      <c r="J471" s="271">
        <f t="shared" si="108"/>
        <v>7.7490196078431381</v>
      </c>
      <c r="K471" s="271">
        <f t="shared" si="108"/>
        <v>-0.6176470588235361</v>
      </c>
      <c r="L471" s="271">
        <f t="shared" si="108"/>
        <v>12.689075630252105</v>
      </c>
      <c r="M471" s="272">
        <f t="shared" si="108"/>
        <v>19.058823529411768</v>
      </c>
      <c r="N471" s="456">
        <f t="shared" si="108"/>
        <v>-1</v>
      </c>
      <c r="O471" s="271">
        <f t="shared" si="108"/>
        <v>6.4598930481283503</v>
      </c>
      <c r="P471" s="271">
        <f t="shared" si="108"/>
        <v>11.294117647058826</v>
      </c>
      <c r="Q471" s="271">
        <f t="shared" si="108"/>
        <v>-1.1176470588235361</v>
      </c>
      <c r="R471" s="271">
        <f t="shared" si="108"/>
        <v>8.3607843137254889</v>
      </c>
      <c r="S471" s="271">
        <f t="shared" si="108"/>
        <v>16.89411764705882</v>
      </c>
      <c r="T471" s="273">
        <f t="shared" si="108"/>
        <v>7.8988818667963017</v>
      </c>
    </row>
    <row r="472" spans="1:23" s="500" customFormat="1" ht="13.5" thickBot="1" x14ac:dyDescent="0.25">
      <c r="A472" s="226" t="s">
        <v>27</v>
      </c>
      <c r="B472" s="479">
        <f t="shared" ref="B472:T472" si="109">B468-B455</f>
        <v>-243.61344537815057</v>
      </c>
      <c r="C472" s="480">
        <f t="shared" si="109"/>
        <v>224.66666666666697</v>
      </c>
      <c r="D472" s="480">
        <f t="shared" si="109"/>
        <v>57.33333333333303</v>
      </c>
      <c r="E472" s="480">
        <f t="shared" si="109"/>
        <v>-494.57142857142844</v>
      </c>
      <c r="F472" s="480">
        <f t="shared" si="109"/>
        <v>66.33333333333303</v>
      </c>
      <c r="G472" s="481">
        <f t="shared" si="109"/>
        <v>471.20833333333303</v>
      </c>
      <c r="H472" s="479">
        <f t="shared" si="109"/>
        <v>-289.09523809523853</v>
      </c>
      <c r="I472" s="480">
        <f t="shared" si="109"/>
        <v>-99.33333333333394</v>
      </c>
      <c r="J472" s="480">
        <f t="shared" si="109"/>
        <v>-146.29166666666697</v>
      </c>
      <c r="K472" s="480">
        <f t="shared" si="109"/>
        <v>-386.25</v>
      </c>
      <c r="L472" s="480">
        <f t="shared" si="109"/>
        <v>282.41071428571468</v>
      </c>
      <c r="M472" s="481">
        <f t="shared" si="109"/>
        <v>353.33333333333303</v>
      </c>
      <c r="N472" s="482">
        <f t="shared" si="109"/>
        <v>-456.5</v>
      </c>
      <c r="O472" s="480">
        <f t="shared" si="109"/>
        <v>105.87878787878799</v>
      </c>
      <c r="P472" s="480">
        <f t="shared" si="109"/>
        <v>166.25</v>
      </c>
      <c r="Q472" s="480">
        <f t="shared" si="109"/>
        <v>-367.5</v>
      </c>
      <c r="R472" s="480">
        <f t="shared" si="109"/>
        <v>17.33333333333303</v>
      </c>
      <c r="S472" s="480">
        <f t="shared" si="109"/>
        <v>372.66666666666697</v>
      </c>
      <c r="T472" s="483">
        <f t="shared" si="109"/>
        <v>16.085621101295146</v>
      </c>
    </row>
    <row r="473" spans="1:23" s="500" customFormat="1" x14ac:dyDescent="0.2">
      <c r="A473" s="308" t="s">
        <v>52</v>
      </c>
      <c r="B473" s="280">
        <v>60</v>
      </c>
      <c r="C473" s="281">
        <v>61</v>
      </c>
      <c r="D473" s="281">
        <v>62</v>
      </c>
      <c r="E473" s="281">
        <v>16</v>
      </c>
      <c r="F473" s="281">
        <v>62</v>
      </c>
      <c r="G473" s="282">
        <v>62</v>
      </c>
      <c r="H473" s="280">
        <v>60</v>
      </c>
      <c r="I473" s="281">
        <v>60</v>
      </c>
      <c r="J473" s="281">
        <v>60</v>
      </c>
      <c r="K473" s="281">
        <v>15</v>
      </c>
      <c r="L473" s="281">
        <v>63</v>
      </c>
      <c r="M473" s="282">
        <v>62</v>
      </c>
      <c r="N473" s="458">
        <v>61</v>
      </c>
      <c r="O473" s="281">
        <v>61</v>
      </c>
      <c r="P473" s="281">
        <v>62</v>
      </c>
      <c r="Q473" s="281">
        <v>16</v>
      </c>
      <c r="R473" s="281">
        <v>61</v>
      </c>
      <c r="S473" s="328">
        <v>60</v>
      </c>
      <c r="T473" s="329">
        <f>SUM(B473:S473)</f>
        <v>964</v>
      </c>
      <c r="U473" s="500" t="s">
        <v>56</v>
      </c>
      <c r="V473" s="330">
        <f>T460-T473</f>
        <v>52</v>
      </c>
      <c r="W473" s="331">
        <f>V473/T460</f>
        <v>5.1181102362204724E-2</v>
      </c>
    </row>
    <row r="474" spans="1:23" s="500" customFormat="1" x14ac:dyDescent="0.2">
      <c r="A474" s="308" t="s">
        <v>28</v>
      </c>
      <c r="B474" s="231">
        <v>139</v>
      </c>
      <c r="C474" s="289">
        <v>139.5</v>
      </c>
      <c r="D474" s="289">
        <v>138.5</v>
      </c>
      <c r="E474" s="289">
        <v>139.5</v>
      </c>
      <c r="F474" s="289">
        <v>138.5</v>
      </c>
      <c r="G474" s="232">
        <v>137</v>
      </c>
      <c r="H474" s="231">
        <v>138</v>
      </c>
      <c r="I474" s="289">
        <v>138</v>
      </c>
      <c r="J474" s="289">
        <v>136.5</v>
      </c>
      <c r="K474" s="289">
        <v>138.5</v>
      </c>
      <c r="L474" s="289">
        <v>136</v>
      </c>
      <c r="M474" s="232">
        <v>136.5</v>
      </c>
      <c r="N474" s="459">
        <v>139.5</v>
      </c>
      <c r="O474" s="289">
        <v>139.5</v>
      </c>
      <c r="P474" s="289">
        <v>138.5</v>
      </c>
      <c r="Q474" s="289">
        <v>139</v>
      </c>
      <c r="R474" s="289">
        <v>136.5</v>
      </c>
      <c r="S474" s="289">
        <v>137</v>
      </c>
      <c r="T474" s="235"/>
      <c r="U474" s="500" t="s">
        <v>57</v>
      </c>
      <c r="V474" s="500">
        <v>137.85</v>
      </c>
    </row>
    <row r="475" spans="1:23" s="500" customFormat="1" ht="13.5" thickBot="1" x14ac:dyDescent="0.25">
      <c r="A475" s="311" t="s">
        <v>26</v>
      </c>
      <c r="B475" s="229">
        <f t="shared" ref="B475:S475" si="110">B474-B461</f>
        <v>0</v>
      </c>
      <c r="C475" s="230">
        <f t="shared" si="110"/>
        <v>0</v>
      </c>
      <c r="D475" s="230">
        <f t="shared" si="110"/>
        <v>0</v>
      </c>
      <c r="E475" s="230">
        <f t="shared" si="110"/>
        <v>0</v>
      </c>
      <c r="F475" s="230">
        <f t="shared" si="110"/>
        <v>0</v>
      </c>
      <c r="G475" s="466">
        <f t="shared" si="110"/>
        <v>0</v>
      </c>
      <c r="H475" s="229">
        <f t="shared" si="110"/>
        <v>0</v>
      </c>
      <c r="I475" s="230">
        <f t="shared" si="110"/>
        <v>0</v>
      </c>
      <c r="J475" s="230">
        <f t="shared" si="110"/>
        <v>0</v>
      </c>
      <c r="K475" s="230">
        <f t="shared" si="110"/>
        <v>0</v>
      </c>
      <c r="L475" s="230">
        <f t="shared" si="110"/>
        <v>0</v>
      </c>
      <c r="M475" s="466">
        <f t="shared" si="110"/>
        <v>0</v>
      </c>
      <c r="N475" s="460">
        <f t="shared" si="110"/>
        <v>0</v>
      </c>
      <c r="O475" s="230">
        <f t="shared" si="110"/>
        <v>0</v>
      </c>
      <c r="P475" s="230">
        <f t="shared" si="110"/>
        <v>0</v>
      </c>
      <c r="Q475" s="230">
        <f t="shared" si="110"/>
        <v>0</v>
      </c>
      <c r="R475" s="230">
        <f t="shared" si="110"/>
        <v>0</v>
      </c>
      <c r="S475" s="230">
        <f t="shared" si="110"/>
        <v>0</v>
      </c>
      <c r="T475" s="236"/>
      <c r="U475" s="500" t="s">
        <v>26</v>
      </c>
      <c r="V475" s="500">
        <f>V474-V461</f>
        <v>0.94999999999998863</v>
      </c>
    </row>
  </sheetData>
  <mergeCells count="64">
    <mergeCell ref="H452:M452"/>
    <mergeCell ref="N452:S452"/>
    <mergeCell ref="B439:G439"/>
    <mergeCell ref="H439:M439"/>
    <mergeCell ref="N439:S439"/>
    <mergeCell ref="H426:M426"/>
    <mergeCell ref="N426:S426"/>
    <mergeCell ref="B413:G413"/>
    <mergeCell ref="H413:M413"/>
    <mergeCell ref="N413:S413"/>
    <mergeCell ref="N400:S400"/>
    <mergeCell ref="B374:G374"/>
    <mergeCell ref="H374:M374"/>
    <mergeCell ref="N374:S374"/>
    <mergeCell ref="B387:G387"/>
    <mergeCell ref="H387:M387"/>
    <mergeCell ref="N387:S387"/>
    <mergeCell ref="B178:F178"/>
    <mergeCell ref="B165:F165"/>
    <mergeCell ref="B152:F152"/>
    <mergeCell ref="N322:S322"/>
    <mergeCell ref="B348:G348"/>
    <mergeCell ref="H348:M348"/>
    <mergeCell ref="N348:S348"/>
    <mergeCell ref="B335:G335"/>
    <mergeCell ref="H335:M335"/>
    <mergeCell ref="N335:S335"/>
    <mergeCell ref="B74:F74"/>
    <mergeCell ref="B139:F139"/>
    <mergeCell ref="B126:F126"/>
    <mergeCell ref="B113:F113"/>
    <mergeCell ref="B100:F100"/>
    <mergeCell ref="B87:F87"/>
    <mergeCell ref="B9:F9"/>
    <mergeCell ref="B22:F22"/>
    <mergeCell ref="B35:F35"/>
    <mergeCell ref="B48:F48"/>
    <mergeCell ref="B61:F61"/>
    <mergeCell ref="B230:F230"/>
    <mergeCell ref="B217:F217"/>
    <mergeCell ref="B204:F204"/>
    <mergeCell ref="B191:F191"/>
    <mergeCell ref="B465:G465"/>
    <mergeCell ref="B256:F256"/>
    <mergeCell ref="B243:F243"/>
    <mergeCell ref="B400:G400"/>
    <mergeCell ref="B426:G426"/>
    <mergeCell ref="B452:G452"/>
    <mergeCell ref="H465:M465"/>
    <mergeCell ref="N465:S465"/>
    <mergeCell ref="B282:F282"/>
    <mergeCell ref="B269:F269"/>
    <mergeCell ref="B296:G296"/>
    <mergeCell ref="H296:M296"/>
    <mergeCell ref="N296:S296"/>
    <mergeCell ref="B309:G309"/>
    <mergeCell ref="H309:M309"/>
    <mergeCell ref="N309:S309"/>
    <mergeCell ref="B361:G361"/>
    <mergeCell ref="H361:M361"/>
    <mergeCell ref="N361:S361"/>
    <mergeCell ref="B322:G322"/>
    <mergeCell ref="H322:M322"/>
    <mergeCell ref="H400:M400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U528"/>
  <sheetViews>
    <sheetView showGridLines="0" topLeftCell="A496" zoomScale="73" zoomScaleNormal="73" workbookViewId="0">
      <selection activeCell="P511" sqref="P511"/>
    </sheetView>
  </sheetViews>
  <sheetFormatPr baseColWidth="10" defaultColWidth="11.42578125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506" t="s">
        <v>50</v>
      </c>
      <c r="C9" s="507"/>
      <c r="D9" s="507"/>
      <c r="E9" s="507"/>
      <c r="F9" s="507"/>
      <c r="G9" s="508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506" t="s">
        <v>50</v>
      </c>
      <c r="C23" s="507"/>
      <c r="D23" s="507"/>
      <c r="E23" s="507"/>
      <c r="F23" s="507"/>
      <c r="G23" s="508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506" t="s">
        <v>50</v>
      </c>
      <c r="C38" s="507"/>
      <c r="D38" s="507"/>
      <c r="E38" s="507"/>
      <c r="F38" s="507"/>
      <c r="G38" s="508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506" t="s">
        <v>50</v>
      </c>
      <c r="C54" s="507"/>
      <c r="D54" s="507"/>
      <c r="E54" s="507"/>
      <c r="F54" s="507"/>
      <c r="G54" s="507"/>
      <c r="H54" s="508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x14ac:dyDescent="0.2">
      <c r="E67" s="288">
        <v>43.5</v>
      </c>
    </row>
    <row r="68" spans="1:12" s="368" customFormat="1" ht="13.5" thickBot="1" x14ac:dyDescent="0.25"/>
    <row r="69" spans="1:12" s="366" customFormat="1" ht="13.5" thickBot="1" x14ac:dyDescent="0.25">
      <c r="A69" s="295" t="s">
        <v>73</v>
      </c>
      <c r="B69" s="506" t="s">
        <v>50</v>
      </c>
      <c r="C69" s="507"/>
      <c r="D69" s="507"/>
      <c r="E69" s="507"/>
      <c r="F69" s="507"/>
      <c r="G69" s="507"/>
      <c r="H69" s="508"/>
      <c r="I69" s="312" t="s">
        <v>0</v>
      </c>
    </row>
    <row r="70" spans="1:12" s="366" customFormat="1" x14ac:dyDescent="0.2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x14ac:dyDescent="0.2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x14ac:dyDescent="0.2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x14ac:dyDescent="0.2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x14ac:dyDescent="0.2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.5" thickBot="1" x14ac:dyDescent="0.25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.5" thickBot="1" x14ac:dyDescent="0.25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.5" thickBot="1" x14ac:dyDescent="0.25"/>
    <row r="83" spans="1:12" s="369" customFormat="1" ht="13.5" thickBot="1" x14ac:dyDescent="0.25">
      <c r="A83" s="295" t="s">
        <v>74</v>
      </c>
      <c r="B83" s="506" t="s">
        <v>50</v>
      </c>
      <c r="C83" s="507"/>
      <c r="D83" s="507"/>
      <c r="E83" s="507"/>
      <c r="F83" s="507"/>
      <c r="G83" s="507"/>
      <c r="H83" s="508"/>
      <c r="I83" s="312" t="s">
        <v>0</v>
      </c>
    </row>
    <row r="84" spans="1:12" s="369" customFormat="1" x14ac:dyDescent="0.2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x14ac:dyDescent="0.2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x14ac:dyDescent="0.2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x14ac:dyDescent="0.2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x14ac:dyDescent="0.2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.5" thickBot="1" x14ac:dyDescent="0.25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.5" thickBot="1" x14ac:dyDescent="0.25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">
      <c r="D95" s="288" t="s">
        <v>66</v>
      </c>
      <c r="E95" s="288" t="s">
        <v>66</v>
      </c>
    </row>
    <row r="96" spans="1:12" x14ac:dyDescent="0.2">
      <c r="E96" s="288">
        <v>50.5</v>
      </c>
    </row>
    <row r="97" spans="1:12" s="381" customFormat="1" ht="13.5" thickBot="1" x14ac:dyDescent="0.25"/>
    <row r="98" spans="1:12" s="380" customFormat="1" ht="13.5" thickBot="1" x14ac:dyDescent="0.25">
      <c r="A98" s="295" t="s">
        <v>81</v>
      </c>
      <c r="B98" s="506" t="s">
        <v>50</v>
      </c>
      <c r="C98" s="507"/>
      <c r="D98" s="507"/>
      <c r="E98" s="507"/>
      <c r="F98" s="507"/>
      <c r="G98" s="507"/>
      <c r="H98" s="508"/>
      <c r="I98" s="312" t="s">
        <v>0</v>
      </c>
    </row>
    <row r="99" spans="1:12" s="380" customFormat="1" x14ac:dyDescent="0.2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x14ac:dyDescent="0.2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x14ac:dyDescent="0.2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x14ac:dyDescent="0.2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x14ac:dyDescent="0.2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.5" thickBot="1" x14ac:dyDescent="0.25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.5" thickBot="1" x14ac:dyDescent="0.25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.5" thickBot="1" x14ac:dyDescent="0.25"/>
    <row r="112" spans="1:12" s="382" customFormat="1" ht="13.5" thickBot="1" x14ac:dyDescent="0.25">
      <c r="A112" s="295" t="s">
        <v>82</v>
      </c>
      <c r="B112" s="506" t="s">
        <v>50</v>
      </c>
      <c r="C112" s="507"/>
      <c r="D112" s="507"/>
      <c r="E112" s="507"/>
      <c r="F112" s="507"/>
      <c r="G112" s="507"/>
      <c r="H112" s="508"/>
      <c r="I112" s="312" t="s">
        <v>0</v>
      </c>
    </row>
    <row r="113" spans="1:12" s="382" customFormat="1" x14ac:dyDescent="0.2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x14ac:dyDescent="0.2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x14ac:dyDescent="0.2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x14ac:dyDescent="0.2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x14ac:dyDescent="0.2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.5" thickBot="1" x14ac:dyDescent="0.25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.5" thickBot="1" x14ac:dyDescent="0.25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">
      <c r="C124" s="288">
        <v>57</v>
      </c>
      <c r="D124" s="288">
        <v>56</v>
      </c>
      <c r="F124" s="288">
        <v>54</v>
      </c>
    </row>
    <row r="125" spans="1:12" ht="13.5" thickBot="1" x14ac:dyDescent="0.25"/>
    <row r="126" spans="1:12" s="384" customFormat="1" ht="13.5" thickBot="1" x14ac:dyDescent="0.25">
      <c r="A126" s="295" t="s">
        <v>84</v>
      </c>
      <c r="B126" s="506" t="s">
        <v>50</v>
      </c>
      <c r="C126" s="507"/>
      <c r="D126" s="507"/>
      <c r="E126" s="507"/>
      <c r="F126" s="507"/>
      <c r="G126" s="507"/>
      <c r="H126" s="508"/>
      <c r="I126" s="312" t="s">
        <v>0</v>
      </c>
    </row>
    <row r="127" spans="1:12" s="384" customFormat="1" x14ac:dyDescent="0.2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x14ac:dyDescent="0.2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x14ac:dyDescent="0.2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x14ac:dyDescent="0.2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x14ac:dyDescent="0.2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.5" thickBot="1" x14ac:dyDescent="0.25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.5" thickBot="1" x14ac:dyDescent="0.25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">
      <c r="E138" s="288" t="s">
        <v>66</v>
      </c>
    </row>
    <row r="139" spans="1:12" ht="13.5" thickBot="1" x14ac:dyDescent="0.25"/>
    <row r="140" spans="1:12" s="385" customFormat="1" ht="13.5" thickBot="1" x14ac:dyDescent="0.25">
      <c r="A140" s="295" t="s">
        <v>85</v>
      </c>
      <c r="B140" s="506" t="s">
        <v>50</v>
      </c>
      <c r="C140" s="507"/>
      <c r="D140" s="507"/>
      <c r="E140" s="507"/>
      <c r="F140" s="507"/>
      <c r="G140" s="507"/>
      <c r="H140" s="508"/>
      <c r="I140" s="312" t="s">
        <v>0</v>
      </c>
    </row>
    <row r="141" spans="1:12" s="385" customFormat="1" x14ac:dyDescent="0.2">
      <c r="A141" s="226" t="s">
        <v>54</v>
      </c>
      <c r="B141" s="296">
        <v>1</v>
      </c>
      <c r="C141" s="297">
        <v>2</v>
      </c>
      <c r="D141" s="298">
        <v>3</v>
      </c>
      <c r="E141" s="297">
        <v>4</v>
      </c>
      <c r="F141" s="298">
        <v>5</v>
      </c>
      <c r="G141" s="362">
        <v>6</v>
      </c>
      <c r="H141" s="293">
        <v>7</v>
      </c>
      <c r="I141" s="299"/>
    </row>
    <row r="142" spans="1:12" s="385" customFormat="1" x14ac:dyDescent="0.2">
      <c r="A142" s="226" t="s">
        <v>2</v>
      </c>
      <c r="B142" s="336">
        <v>1</v>
      </c>
      <c r="C142" s="337">
        <v>2</v>
      </c>
      <c r="D142" s="350">
        <v>3</v>
      </c>
      <c r="E142" s="350">
        <v>3</v>
      </c>
      <c r="F142" s="338">
        <v>4</v>
      </c>
      <c r="G142" s="363">
        <v>5</v>
      </c>
      <c r="H142" s="340">
        <v>6</v>
      </c>
      <c r="I142" s="294" t="s">
        <v>0</v>
      </c>
      <c r="K142" s="300"/>
    </row>
    <row r="143" spans="1:12" s="385" customFormat="1" x14ac:dyDescent="0.2">
      <c r="A143" s="301" t="s">
        <v>3</v>
      </c>
      <c r="B143" s="253">
        <v>1190</v>
      </c>
      <c r="C143" s="254">
        <v>1190</v>
      </c>
      <c r="D143" s="254">
        <v>1190</v>
      </c>
      <c r="E143" s="254">
        <v>1190</v>
      </c>
      <c r="F143" s="254">
        <v>1190</v>
      </c>
      <c r="G143" s="364">
        <v>1190</v>
      </c>
      <c r="H143" s="255">
        <v>1190</v>
      </c>
      <c r="I143" s="302">
        <v>1190</v>
      </c>
      <c r="K143" s="300"/>
    </row>
    <row r="144" spans="1:12" s="385" customFormat="1" x14ac:dyDescent="0.2">
      <c r="A144" s="303" t="s">
        <v>6</v>
      </c>
      <c r="B144" s="258">
        <v>1139.0899999999999</v>
      </c>
      <c r="C144" s="259">
        <v>1152.2</v>
      </c>
      <c r="D144" s="259">
        <v>1151.02</v>
      </c>
      <c r="E144" s="259">
        <v>1172.5899999999999</v>
      </c>
      <c r="F144" s="341">
        <v>1178.6400000000001</v>
      </c>
      <c r="G144" s="341">
        <v>1188.33</v>
      </c>
      <c r="H144" s="260">
        <v>1257.2</v>
      </c>
      <c r="I144" s="342">
        <v>1173.75</v>
      </c>
      <c r="K144" s="300"/>
    </row>
    <row r="145" spans="1:15" s="385" customFormat="1" x14ac:dyDescent="0.2">
      <c r="A145" s="226" t="s">
        <v>7</v>
      </c>
      <c r="B145" s="262">
        <v>81.8</v>
      </c>
      <c r="C145" s="263">
        <v>100</v>
      </c>
      <c r="D145" s="263">
        <v>98</v>
      </c>
      <c r="E145" s="263">
        <v>100</v>
      </c>
      <c r="F145" s="343">
        <v>100</v>
      </c>
      <c r="G145" s="343">
        <v>100</v>
      </c>
      <c r="H145" s="264">
        <v>100</v>
      </c>
      <c r="I145" s="344">
        <v>94.55</v>
      </c>
      <c r="K145" s="300"/>
    </row>
    <row r="146" spans="1:15" s="385" customFormat="1" x14ac:dyDescent="0.2">
      <c r="A146" s="226" t="s">
        <v>8</v>
      </c>
      <c r="B146" s="266">
        <v>7.2499999999999995E-2</v>
      </c>
      <c r="C146" s="267">
        <v>4.6100000000000002E-2</v>
      </c>
      <c r="D146" s="267">
        <v>4.4900000000000002E-2</v>
      </c>
      <c r="E146" s="267">
        <v>4.53E-2</v>
      </c>
      <c r="F146" s="345">
        <v>4.53E-2</v>
      </c>
      <c r="G146" s="345">
        <v>4.5999999999999999E-2</v>
      </c>
      <c r="H146" s="268">
        <v>5.0999999999999997E-2</v>
      </c>
      <c r="I146" s="346">
        <v>5.5E-2</v>
      </c>
      <c r="K146" s="304"/>
      <c r="L146" s="305"/>
    </row>
    <row r="147" spans="1:15" s="385" customFormat="1" x14ac:dyDescent="0.2">
      <c r="A147" s="303" t="s">
        <v>1</v>
      </c>
      <c r="B147" s="270">
        <f t="shared" ref="B147:I147" si="28">B144/B143*100-100</f>
        <v>-4.2781512605042025</v>
      </c>
      <c r="C147" s="271">
        <f t="shared" si="28"/>
        <v>-3.1764705882352899</v>
      </c>
      <c r="D147" s="271">
        <f t="shared" si="28"/>
        <v>-3.2756302521008536</v>
      </c>
      <c r="E147" s="271">
        <f t="shared" si="28"/>
        <v>-1.4630252100840409</v>
      </c>
      <c r="F147" s="271">
        <f t="shared" si="28"/>
        <v>-0.95462184873949241</v>
      </c>
      <c r="G147" s="271">
        <f t="shared" si="28"/>
        <v>-0.1403361344537899</v>
      </c>
      <c r="H147" s="272">
        <f t="shared" si="28"/>
        <v>5.6470588235294059</v>
      </c>
      <c r="I147" s="273">
        <f t="shared" si="28"/>
        <v>-1.3655462184873954</v>
      </c>
      <c r="K147" s="304"/>
      <c r="L147" s="227"/>
    </row>
    <row r="148" spans="1:15" s="385" customFormat="1" ht="13.5" thickBot="1" x14ac:dyDescent="0.25">
      <c r="A148" s="226" t="s">
        <v>27</v>
      </c>
      <c r="B148" s="275">
        <f t="shared" ref="B148:I148" si="29">B144-B129</f>
        <v>49.089999999999918</v>
      </c>
      <c r="C148" s="276">
        <f t="shared" si="29"/>
        <v>62.200000000000045</v>
      </c>
      <c r="D148" s="276">
        <f t="shared" si="29"/>
        <v>61.019999999999982</v>
      </c>
      <c r="E148" s="276">
        <f t="shared" si="29"/>
        <v>82.589999999999918</v>
      </c>
      <c r="F148" s="276">
        <f t="shared" si="29"/>
        <v>88.6400000000001</v>
      </c>
      <c r="G148" s="276">
        <f t="shared" si="29"/>
        <v>98.329999999999927</v>
      </c>
      <c r="H148" s="277">
        <f t="shared" si="29"/>
        <v>167.20000000000005</v>
      </c>
      <c r="I148" s="306">
        <f t="shared" si="29"/>
        <v>83.75</v>
      </c>
      <c r="J148" s="307"/>
      <c r="K148" s="304"/>
      <c r="L148" s="227"/>
    </row>
    <row r="149" spans="1:15" s="385" customFormat="1" x14ac:dyDescent="0.2">
      <c r="A149" s="308" t="s">
        <v>51</v>
      </c>
      <c r="B149" s="280">
        <v>279</v>
      </c>
      <c r="C149" s="281">
        <v>535</v>
      </c>
      <c r="D149" s="281">
        <v>649</v>
      </c>
      <c r="E149" s="281">
        <v>786</v>
      </c>
      <c r="F149" s="281">
        <v>621</v>
      </c>
      <c r="G149" s="281">
        <v>472</v>
      </c>
      <c r="H149" s="282">
        <v>304</v>
      </c>
      <c r="I149" s="283">
        <f>SUM(B149:H149)</f>
        <v>3646</v>
      </c>
      <c r="J149" s="309" t="s">
        <v>56</v>
      </c>
      <c r="K149" s="310">
        <f>I135-I149</f>
        <v>2</v>
      </c>
      <c r="L149" s="285">
        <f>K149/I135</f>
        <v>5.4824561403508769E-4</v>
      </c>
    </row>
    <row r="150" spans="1:15" s="385" customFormat="1" x14ac:dyDescent="0.2">
      <c r="A150" s="308" t="s">
        <v>28</v>
      </c>
      <c r="B150" s="231">
        <v>62</v>
      </c>
      <c r="C150" s="289">
        <v>61</v>
      </c>
      <c r="D150" s="289">
        <v>60</v>
      </c>
      <c r="E150" s="289">
        <v>60</v>
      </c>
      <c r="F150" s="289">
        <v>58</v>
      </c>
      <c r="G150" s="289">
        <v>57</v>
      </c>
      <c r="H150" s="232">
        <v>56.5</v>
      </c>
      <c r="I150" s="235"/>
      <c r="J150" s="227" t="s">
        <v>57</v>
      </c>
      <c r="K150" s="385">
        <v>57.39</v>
      </c>
    </row>
    <row r="151" spans="1:15" s="385" customFormat="1" ht="13.5" thickBot="1" x14ac:dyDescent="0.25">
      <c r="A151" s="311" t="s">
        <v>26</v>
      </c>
      <c r="B151" s="233">
        <f>B150-B136</f>
        <v>1.5</v>
      </c>
      <c r="C151" s="234">
        <f t="shared" ref="C151:H151" si="30">C150-C136</f>
        <v>2</v>
      </c>
      <c r="D151" s="234">
        <f t="shared" si="30"/>
        <v>2</v>
      </c>
      <c r="E151" s="234">
        <f t="shared" si="30"/>
        <v>2</v>
      </c>
      <c r="F151" s="234">
        <f t="shared" si="30"/>
        <v>2</v>
      </c>
      <c r="G151" s="234">
        <f t="shared" si="30"/>
        <v>2</v>
      </c>
      <c r="H151" s="240">
        <f t="shared" si="30"/>
        <v>1.5</v>
      </c>
      <c r="I151" s="236"/>
      <c r="J151" s="385" t="s">
        <v>26</v>
      </c>
      <c r="K151" s="385">
        <f>K150-K136</f>
        <v>2.1300000000000026</v>
      </c>
    </row>
    <row r="152" spans="1:15" x14ac:dyDescent="0.2">
      <c r="B152" s="288">
        <v>62</v>
      </c>
      <c r="H152" s="288">
        <v>56.5</v>
      </c>
    </row>
    <row r="153" spans="1:15" ht="13.5" thickBot="1" x14ac:dyDescent="0.25"/>
    <row r="154" spans="1:15" s="388" customFormat="1" ht="13.5" thickBot="1" x14ac:dyDescent="0.25">
      <c r="A154" s="295" t="s">
        <v>87</v>
      </c>
      <c r="B154" s="506" t="s">
        <v>50</v>
      </c>
      <c r="C154" s="507"/>
      <c r="D154" s="507"/>
      <c r="E154" s="507"/>
      <c r="F154" s="507"/>
      <c r="G154" s="507"/>
      <c r="H154" s="508"/>
      <c r="I154" s="312" t="s">
        <v>0</v>
      </c>
      <c r="M154" s="537" t="s">
        <v>88</v>
      </c>
      <c r="N154" s="537"/>
    </row>
    <row r="155" spans="1:15" s="388" customFormat="1" x14ac:dyDescent="0.2">
      <c r="A155" s="226" t="s">
        <v>54</v>
      </c>
      <c r="B155" s="296">
        <v>1</v>
      </c>
      <c r="C155" s="297">
        <v>2</v>
      </c>
      <c r="D155" s="298">
        <v>3</v>
      </c>
      <c r="E155" s="297">
        <v>4</v>
      </c>
      <c r="F155" s="298">
        <v>5</v>
      </c>
      <c r="G155" s="362">
        <v>6</v>
      </c>
      <c r="H155" s="293">
        <v>7</v>
      </c>
      <c r="I155" s="299"/>
      <c r="M155" s="389" t="s">
        <v>89</v>
      </c>
      <c r="N155" s="389" t="s">
        <v>90</v>
      </c>
    </row>
    <row r="156" spans="1:15" s="388" customFormat="1" x14ac:dyDescent="0.2">
      <c r="A156" s="226" t="s">
        <v>2</v>
      </c>
      <c r="B156" s="336">
        <v>1</v>
      </c>
      <c r="C156" s="337">
        <v>2</v>
      </c>
      <c r="D156" s="350">
        <v>3</v>
      </c>
      <c r="E156" s="350">
        <v>3</v>
      </c>
      <c r="F156" s="338">
        <v>4</v>
      </c>
      <c r="G156" s="363">
        <v>5</v>
      </c>
      <c r="H156" s="340">
        <v>6</v>
      </c>
      <c r="I156" s="294" t="s">
        <v>0</v>
      </c>
      <c r="K156" s="300"/>
      <c r="M156" s="388">
        <v>1</v>
      </c>
      <c r="N156" s="388">
        <v>64.5</v>
      </c>
    </row>
    <row r="157" spans="1:15" s="388" customFormat="1" x14ac:dyDescent="0.2">
      <c r="A157" s="301" t="s">
        <v>3</v>
      </c>
      <c r="B157" s="253">
        <v>1280</v>
      </c>
      <c r="C157" s="254">
        <v>1280</v>
      </c>
      <c r="D157" s="254">
        <v>1280</v>
      </c>
      <c r="E157" s="254">
        <v>1280</v>
      </c>
      <c r="F157" s="254">
        <v>1280</v>
      </c>
      <c r="G157" s="364">
        <v>1280</v>
      </c>
      <c r="H157" s="255">
        <v>1280</v>
      </c>
      <c r="I157" s="302">
        <v>1280</v>
      </c>
      <c r="K157" s="300"/>
      <c r="M157" s="388">
        <v>2</v>
      </c>
      <c r="N157" s="388">
        <v>62.5</v>
      </c>
      <c r="O157" s="388">
        <v>63.5</v>
      </c>
    </row>
    <row r="158" spans="1:15" s="388" customFormat="1" x14ac:dyDescent="0.2">
      <c r="A158" s="303" t="s">
        <v>6</v>
      </c>
      <c r="B158" s="258">
        <v>1264.6400000000001</v>
      </c>
      <c r="C158" s="259">
        <v>1241.5899999999999</v>
      </c>
      <c r="D158" s="259">
        <v>1259.42</v>
      </c>
      <c r="E158" s="259">
        <v>1273.3900000000001</v>
      </c>
      <c r="F158" s="341">
        <v>1287.6600000000001</v>
      </c>
      <c r="G158" s="341">
        <v>1299.57</v>
      </c>
      <c r="H158" s="260">
        <v>1319.64</v>
      </c>
      <c r="I158" s="342">
        <v>1276.0999999999999</v>
      </c>
      <c r="K158" s="300"/>
      <c r="M158" s="388">
        <v>3</v>
      </c>
      <c r="N158" s="388">
        <v>61.5</v>
      </c>
      <c r="O158" s="388">
        <v>62.5</v>
      </c>
    </row>
    <row r="159" spans="1:15" s="388" customFormat="1" x14ac:dyDescent="0.2">
      <c r="A159" s="226" t="s">
        <v>7</v>
      </c>
      <c r="B159" s="262">
        <v>89.3</v>
      </c>
      <c r="C159" s="263">
        <v>88.64</v>
      </c>
      <c r="D159" s="263">
        <v>90.4</v>
      </c>
      <c r="E159" s="263">
        <v>93.2</v>
      </c>
      <c r="F159" s="343">
        <v>85.11</v>
      </c>
      <c r="G159" s="343">
        <v>87.23</v>
      </c>
      <c r="H159" s="264">
        <v>82.14</v>
      </c>
      <c r="I159" s="344">
        <v>87.21</v>
      </c>
      <c r="K159" s="300"/>
      <c r="M159" s="388">
        <v>4</v>
      </c>
      <c r="N159" s="388">
        <v>61</v>
      </c>
      <c r="O159" s="388">
        <v>61.5</v>
      </c>
    </row>
    <row r="160" spans="1:15" s="388" customFormat="1" x14ac:dyDescent="0.2">
      <c r="A160" s="226" t="s">
        <v>8</v>
      </c>
      <c r="B160" s="266">
        <v>6.0699999999999997E-2</v>
      </c>
      <c r="C160" s="267">
        <v>6.0199999999999997E-2</v>
      </c>
      <c r="D160" s="267">
        <v>5.0599999999999999E-2</v>
      </c>
      <c r="E160" s="267">
        <v>5.8299999999999998E-2</v>
      </c>
      <c r="F160" s="345">
        <v>7.22E-2</v>
      </c>
      <c r="G160" s="345">
        <v>7.1999999999999995E-2</v>
      </c>
      <c r="H160" s="268">
        <v>6.4000000000000001E-2</v>
      </c>
      <c r="I160" s="346">
        <v>6.5299999999999997E-2</v>
      </c>
      <c r="K160" s="304"/>
      <c r="L160" s="305"/>
      <c r="M160" s="388">
        <v>5</v>
      </c>
      <c r="N160" s="388">
        <v>60.5</v>
      </c>
    </row>
    <row r="161" spans="1:14" s="388" customFormat="1" x14ac:dyDescent="0.2">
      <c r="A161" s="303" t="s">
        <v>1</v>
      </c>
      <c r="B161" s="270">
        <f t="shared" ref="B161:I161" si="31">B158/B157*100-100</f>
        <v>-1.1999999999999886</v>
      </c>
      <c r="C161" s="271">
        <f t="shared" si="31"/>
        <v>-3.0007812500000028</v>
      </c>
      <c r="D161" s="271">
        <f t="shared" si="31"/>
        <v>-1.6078124999999943</v>
      </c>
      <c r="E161" s="271">
        <f t="shared" si="31"/>
        <v>-0.51640624999998863</v>
      </c>
      <c r="F161" s="271">
        <f t="shared" si="31"/>
        <v>0.59843750000001705</v>
      </c>
      <c r="G161" s="271">
        <f t="shared" si="31"/>
        <v>1.5289062499999915</v>
      </c>
      <c r="H161" s="272">
        <f t="shared" si="31"/>
        <v>3.0968749999999972</v>
      </c>
      <c r="I161" s="273">
        <f t="shared" si="31"/>
        <v>-0.30468750000001421</v>
      </c>
      <c r="K161" s="304"/>
      <c r="L161" s="227"/>
      <c r="M161" s="388">
        <v>6</v>
      </c>
      <c r="N161" s="388">
        <v>59.5</v>
      </c>
    </row>
    <row r="162" spans="1:14" s="388" customFormat="1" ht="13.5" thickBot="1" x14ac:dyDescent="0.25">
      <c r="A162" s="226" t="s">
        <v>27</v>
      </c>
      <c r="B162" s="275">
        <f t="shared" ref="B162:I162" si="32">B158-B143</f>
        <v>74.6400000000001</v>
      </c>
      <c r="C162" s="276">
        <f t="shared" si="32"/>
        <v>51.589999999999918</v>
      </c>
      <c r="D162" s="276">
        <f t="shared" si="32"/>
        <v>69.420000000000073</v>
      </c>
      <c r="E162" s="276">
        <f t="shared" si="32"/>
        <v>83.3900000000001</v>
      </c>
      <c r="F162" s="276">
        <f t="shared" si="32"/>
        <v>97.660000000000082</v>
      </c>
      <c r="G162" s="276">
        <f t="shared" si="32"/>
        <v>109.56999999999994</v>
      </c>
      <c r="H162" s="277">
        <f t="shared" si="32"/>
        <v>129.6400000000001</v>
      </c>
      <c r="I162" s="306">
        <f t="shared" si="32"/>
        <v>86.099999999999909</v>
      </c>
      <c r="J162" s="307"/>
      <c r="K162" s="304"/>
      <c r="L162" s="227"/>
      <c r="M162" s="388">
        <v>7</v>
      </c>
      <c r="N162" s="388">
        <v>58.5</v>
      </c>
    </row>
    <row r="163" spans="1:14" s="388" customFormat="1" x14ac:dyDescent="0.2">
      <c r="A163" s="308" t="s">
        <v>51</v>
      </c>
      <c r="B163" s="280">
        <v>279</v>
      </c>
      <c r="C163" s="281">
        <v>535</v>
      </c>
      <c r="D163" s="281">
        <v>647</v>
      </c>
      <c r="E163" s="281">
        <v>786</v>
      </c>
      <c r="F163" s="281">
        <v>621</v>
      </c>
      <c r="G163" s="281">
        <v>472</v>
      </c>
      <c r="H163" s="282">
        <v>304</v>
      </c>
      <c r="I163" s="283">
        <f>SUM(B163:H163)</f>
        <v>3644</v>
      </c>
      <c r="J163" s="309" t="s">
        <v>56</v>
      </c>
      <c r="K163" s="310">
        <f>I149-I163</f>
        <v>2</v>
      </c>
      <c r="L163" s="285">
        <f>K163/I149</f>
        <v>5.4854635216675812E-4</v>
      </c>
      <c r="M163" s="388">
        <v>8</v>
      </c>
      <c r="N163" s="388">
        <v>58.5</v>
      </c>
    </row>
    <row r="164" spans="1:14" s="388" customFormat="1" x14ac:dyDescent="0.2">
      <c r="A164" s="308" t="s">
        <v>28</v>
      </c>
      <c r="B164" s="231"/>
      <c r="C164" s="289"/>
      <c r="D164" s="289"/>
      <c r="E164" s="289"/>
      <c r="F164" s="289"/>
      <c r="G164" s="289"/>
      <c r="H164" s="232"/>
      <c r="I164" s="235"/>
      <c r="J164" s="227" t="s">
        <v>57</v>
      </c>
      <c r="K164" s="388">
        <v>59.31</v>
      </c>
    </row>
    <row r="165" spans="1:14" s="388" customFormat="1" ht="13.5" thickBot="1" x14ac:dyDescent="0.25">
      <c r="A165" s="311" t="s">
        <v>26</v>
      </c>
      <c r="B165" s="233">
        <f>B164-B150</f>
        <v>-62</v>
      </c>
      <c r="C165" s="234">
        <f t="shared" ref="C165:H165" si="33">C164-C150</f>
        <v>-61</v>
      </c>
      <c r="D165" s="234">
        <f t="shared" si="33"/>
        <v>-60</v>
      </c>
      <c r="E165" s="234">
        <f t="shared" si="33"/>
        <v>-60</v>
      </c>
      <c r="F165" s="234">
        <f t="shared" si="33"/>
        <v>-58</v>
      </c>
      <c r="G165" s="234">
        <f t="shared" si="33"/>
        <v>-57</v>
      </c>
      <c r="H165" s="240">
        <f t="shared" si="33"/>
        <v>-56.5</v>
      </c>
      <c r="I165" s="236"/>
      <c r="J165" s="388" t="s">
        <v>26</v>
      </c>
      <c r="K165" s="388">
        <f>K164-K150</f>
        <v>1.9200000000000017</v>
      </c>
    </row>
    <row r="166" spans="1:14" x14ac:dyDescent="0.2">
      <c r="M166" s="388"/>
      <c r="N166" s="388"/>
    </row>
    <row r="167" spans="1:14" s="397" customFormat="1" x14ac:dyDescent="0.2">
      <c r="B167" s="397">
        <v>64.5</v>
      </c>
      <c r="C167" s="397">
        <v>63.5</v>
      </c>
      <c r="D167" s="397">
        <v>62.5</v>
      </c>
      <c r="E167" s="397">
        <v>61.5</v>
      </c>
      <c r="F167" s="397">
        <v>60.5</v>
      </c>
      <c r="G167" s="397">
        <v>59.5</v>
      </c>
      <c r="H167" s="397">
        <v>58.5</v>
      </c>
      <c r="I167" s="397">
        <v>58.5</v>
      </c>
    </row>
    <row r="168" spans="1:14" ht="13.5" thickBot="1" x14ac:dyDescent="0.25">
      <c r="B168" s="288">
        <v>1276.0999999999999</v>
      </c>
      <c r="C168" s="288">
        <v>1276.0999999999999</v>
      </c>
      <c r="D168" s="288">
        <v>1276.0999999999999</v>
      </c>
      <c r="E168" s="288">
        <v>1276.0999999999999</v>
      </c>
      <c r="F168" s="288">
        <v>1276.0999999999999</v>
      </c>
      <c r="G168" s="288">
        <v>1276.0999999999999</v>
      </c>
      <c r="H168" s="288">
        <v>1276.0999999999999</v>
      </c>
      <c r="I168" s="288">
        <v>1276.0999999999999</v>
      </c>
    </row>
    <row r="169" spans="1:14" ht="13.5" thickBot="1" x14ac:dyDescent="0.25">
      <c r="A169" s="295" t="s">
        <v>91</v>
      </c>
      <c r="B169" s="506" t="s">
        <v>50</v>
      </c>
      <c r="C169" s="507"/>
      <c r="D169" s="507"/>
      <c r="E169" s="507"/>
      <c r="F169" s="507"/>
      <c r="G169" s="507"/>
      <c r="H169" s="507"/>
      <c r="I169" s="508"/>
      <c r="J169" s="312" t="s">
        <v>0</v>
      </c>
      <c r="K169" s="390"/>
      <c r="L169" s="390"/>
      <c r="M169" s="390"/>
    </row>
    <row r="170" spans="1:14" x14ac:dyDescent="0.2">
      <c r="A170" s="226" t="s">
        <v>54</v>
      </c>
      <c r="B170" s="392">
        <v>1</v>
      </c>
      <c r="C170" s="393">
        <v>2</v>
      </c>
      <c r="D170" s="394">
        <v>3</v>
      </c>
      <c r="E170" s="393">
        <v>4</v>
      </c>
      <c r="F170" s="394">
        <v>5</v>
      </c>
      <c r="G170" s="250">
        <v>6</v>
      </c>
      <c r="H170" s="250">
        <v>7</v>
      </c>
      <c r="I170" s="395">
        <v>8</v>
      </c>
      <c r="J170" s="299"/>
      <c r="K170" s="390"/>
      <c r="L170" s="390"/>
      <c r="M170" s="390"/>
    </row>
    <row r="171" spans="1:14" x14ac:dyDescent="0.2">
      <c r="A171" s="226" t="s">
        <v>2</v>
      </c>
      <c r="B171" s="336">
        <v>1</v>
      </c>
      <c r="C171" s="337">
        <v>2</v>
      </c>
      <c r="D171" s="391">
        <v>3</v>
      </c>
      <c r="E171" s="350">
        <v>4</v>
      </c>
      <c r="F171" s="338">
        <v>5</v>
      </c>
      <c r="G171" s="396">
        <v>6</v>
      </c>
      <c r="H171" s="363">
        <v>7</v>
      </c>
      <c r="I171" s="340">
        <v>8</v>
      </c>
      <c r="J171" s="294" t="s">
        <v>0</v>
      </c>
      <c r="K171" s="390"/>
      <c r="L171" s="300"/>
      <c r="M171" s="390"/>
    </row>
    <row r="172" spans="1:14" x14ac:dyDescent="0.2">
      <c r="A172" s="301" t="s">
        <v>3</v>
      </c>
      <c r="B172" s="253">
        <v>1375</v>
      </c>
      <c r="C172" s="254">
        <v>1375</v>
      </c>
      <c r="D172" s="254">
        <v>1375</v>
      </c>
      <c r="E172" s="254">
        <v>1375</v>
      </c>
      <c r="F172" s="254">
        <v>1375</v>
      </c>
      <c r="G172" s="364">
        <v>1375</v>
      </c>
      <c r="H172" s="364">
        <v>1375</v>
      </c>
      <c r="I172" s="255">
        <v>1375</v>
      </c>
      <c r="J172" s="302">
        <v>1375</v>
      </c>
      <c r="K172" s="390"/>
      <c r="L172" s="300"/>
      <c r="M172" s="390"/>
    </row>
    <row r="173" spans="1:14" x14ac:dyDescent="0.2">
      <c r="A173" s="303" t="s">
        <v>6</v>
      </c>
      <c r="B173" s="258">
        <v>1256.8181818181818</v>
      </c>
      <c r="C173" s="259">
        <v>1335.25</v>
      </c>
      <c r="D173" s="259">
        <v>1358.75</v>
      </c>
      <c r="E173" s="259">
        <v>1376.5625</v>
      </c>
      <c r="F173" s="341">
        <v>1389.4736842105262</v>
      </c>
      <c r="G173" s="341">
        <v>1439.5652173913043</v>
      </c>
      <c r="H173" s="341">
        <v>1474.1379310344828</v>
      </c>
      <c r="I173" s="260">
        <v>1511.6666666666667</v>
      </c>
      <c r="J173" s="342">
        <v>1395.5956678700361</v>
      </c>
      <c r="K173" s="390"/>
      <c r="L173" s="300"/>
      <c r="M173" s="390"/>
    </row>
    <row r="174" spans="1:14" x14ac:dyDescent="0.2">
      <c r="A174" s="226" t="s">
        <v>7</v>
      </c>
      <c r="B174" s="262">
        <v>95.454545454545453</v>
      </c>
      <c r="C174" s="263">
        <v>100</v>
      </c>
      <c r="D174" s="263">
        <v>100</v>
      </c>
      <c r="E174" s="263">
        <v>100</v>
      </c>
      <c r="F174" s="343">
        <v>100</v>
      </c>
      <c r="G174" s="343">
        <v>97.826086956521735</v>
      </c>
      <c r="H174" s="343">
        <v>100</v>
      </c>
      <c r="I174" s="264">
        <v>96.666666666666671</v>
      </c>
      <c r="J174" s="344">
        <v>91.335740072202171</v>
      </c>
      <c r="K174" s="390"/>
      <c r="L174" s="300"/>
      <c r="M174" s="390"/>
    </row>
    <row r="175" spans="1:14" x14ac:dyDescent="0.2">
      <c r="A175" s="226" t="s">
        <v>8</v>
      </c>
      <c r="B175" s="266">
        <v>4.6294360285858142E-2</v>
      </c>
      <c r="C175" s="267">
        <v>3.4401090427521201E-2</v>
      </c>
      <c r="D175" s="267">
        <v>3.1491779559733382E-2</v>
      </c>
      <c r="E175" s="267">
        <v>3.4391798985536619E-2</v>
      </c>
      <c r="F175" s="345">
        <v>3.359274061790983E-2</v>
      </c>
      <c r="G175" s="345">
        <v>3.5684821474459796E-2</v>
      </c>
      <c r="H175" s="345">
        <v>3.26313693426378E-2</v>
      </c>
      <c r="I175" s="268">
        <v>4.3010204037454605E-2</v>
      </c>
      <c r="J175" s="346">
        <v>6.1047267162851145E-2</v>
      </c>
      <c r="K175" s="390"/>
      <c r="L175" s="304"/>
      <c r="M175" s="305"/>
    </row>
    <row r="176" spans="1:14" x14ac:dyDescent="0.2">
      <c r="A176" s="303" t="s">
        <v>1</v>
      </c>
      <c r="B176" s="270">
        <f t="shared" ref="B176:J176" si="34">B173/B172*100-100</f>
        <v>-8.59504132231406</v>
      </c>
      <c r="C176" s="271">
        <f t="shared" si="34"/>
        <v>-2.8909090909090907</v>
      </c>
      <c r="D176" s="271">
        <f t="shared" si="34"/>
        <v>-1.181818181818187</v>
      </c>
      <c r="E176" s="271">
        <f t="shared" si="34"/>
        <v>0.11363636363637397</v>
      </c>
      <c r="F176" s="271">
        <f t="shared" si="34"/>
        <v>1.0526315789473699</v>
      </c>
      <c r="G176" s="271">
        <f t="shared" ref="G176" si="35">G173/G172*100-100</f>
        <v>4.6956521739130324</v>
      </c>
      <c r="H176" s="271">
        <f t="shared" si="34"/>
        <v>7.210031347962385</v>
      </c>
      <c r="I176" s="272">
        <f t="shared" si="34"/>
        <v>9.9393939393939377</v>
      </c>
      <c r="J176" s="273">
        <f t="shared" si="34"/>
        <v>1.497866754184443</v>
      </c>
      <c r="K176" s="347" t="s">
        <v>92</v>
      </c>
      <c r="L176" s="304"/>
      <c r="M176" s="227"/>
    </row>
    <row r="177" spans="1:13" ht="13.5" thickBot="1" x14ac:dyDescent="0.25">
      <c r="A177" s="226" t="s">
        <v>27</v>
      </c>
      <c r="B177" s="275">
        <f>B173-B168</f>
        <v>-19.281818181818153</v>
      </c>
      <c r="C177" s="276">
        <f t="shared" ref="C177:I177" si="36">C173-C168</f>
        <v>59.150000000000091</v>
      </c>
      <c r="D177" s="276">
        <f t="shared" si="36"/>
        <v>82.650000000000091</v>
      </c>
      <c r="E177" s="276">
        <f t="shared" si="36"/>
        <v>100.46250000000009</v>
      </c>
      <c r="F177" s="276">
        <f t="shared" si="36"/>
        <v>113.37368421052633</v>
      </c>
      <c r="G177" s="276">
        <f t="shared" si="36"/>
        <v>163.46521739130435</v>
      </c>
      <c r="H177" s="276">
        <f t="shared" si="36"/>
        <v>198.03793103448288</v>
      </c>
      <c r="I177" s="277">
        <f t="shared" si="36"/>
        <v>235.56666666666683</v>
      </c>
      <c r="J177" s="306">
        <f>J173-I157</f>
        <v>115.5956678700361</v>
      </c>
      <c r="K177" s="307"/>
      <c r="L177" s="304"/>
      <c r="M177" s="227"/>
    </row>
    <row r="178" spans="1:13" x14ac:dyDescent="0.2">
      <c r="A178" s="308" t="s">
        <v>51</v>
      </c>
      <c r="B178" s="280">
        <v>277</v>
      </c>
      <c r="C178" s="281">
        <v>527</v>
      </c>
      <c r="D178" s="281">
        <v>541</v>
      </c>
      <c r="E178" s="281">
        <v>431</v>
      </c>
      <c r="F178" s="281">
        <v>487</v>
      </c>
      <c r="G178" s="281">
        <v>583</v>
      </c>
      <c r="H178" s="281">
        <v>387</v>
      </c>
      <c r="I178" s="282">
        <v>401</v>
      </c>
      <c r="J178" s="283">
        <f>SUM(B178:I178)</f>
        <v>3634</v>
      </c>
      <c r="K178" s="309" t="s">
        <v>56</v>
      </c>
      <c r="L178" s="310">
        <f>I163-J178</f>
        <v>10</v>
      </c>
      <c r="M178" s="285">
        <f>L178/I163</f>
        <v>2.7442371020856204E-3</v>
      </c>
    </row>
    <row r="179" spans="1:13" x14ac:dyDescent="0.2">
      <c r="A179" s="308" t="s">
        <v>28</v>
      </c>
      <c r="B179" s="231">
        <v>67.5</v>
      </c>
      <c r="C179" s="289">
        <v>66</v>
      </c>
      <c r="D179" s="289">
        <v>65</v>
      </c>
      <c r="E179" s="289">
        <v>64</v>
      </c>
      <c r="F179" s="289">
        <v>62.5</v>
      </c>
      <c r="G179" s="289">
        <v>61.5</v>
      </c>
      <c r="H179" s="289">
        <v>60.5</v>
      </c>
      <c r="I179" s="232">
        <v>60.5</v>
      </c>
      <c r="J179" s="235"/>
      <c r="K179" s="227" t="s">
        <v>57</v>
      </c>
      <c r="L179" s="390">
        <v>61.17</v>
      </c>
      <c r="M179" s="390"/>
    </row>
    <row r="180" spans="1:13" ht="13.5" thickBot="1" x14ac:dyDescent="0.25">
      <c r="A180" s="311" t="s">
        <v>26</v>
      </c>
      <c r="B180" s="233">
        <f>B179-B167</f>
        <v>3</v>
      </c>
      <c r="C180" s="234">
        <f t="shared" ref="C180:I180" si="37">C179-C167</f>
        <v>2.5</v>
      </c>
      <c r="D180" s="234">
        <f t="shared" si="37"/>
        <v>2.5</v>
      </c>
      <c r="E180" s="234">
        <f t="shared" si="37"/>
        <v>2.5</v>
      </c>
      <c r="F180" s="234">
        <f t="shared" si="37"/>
        <v>2</v>
      </c>
      <c r="G180" s="234">
        <f t="shared" si="37"/>
        <v>2</v>
      </c>
      <c r="H180" s="234">
        <f t="shared" si="37"/>
        <v>2</v>
      </c>
      <c r="I180" s="240">
        <f t="shared" si="37"/>
        <v>2</v>
      </c>
      <c r="J180" s="236"/>
      <c r="K180" s="390" t="s">
        <v>26</v>
      </c>
      <c r="L180" s="390">
        <f>L179-K164</f>
        <v>1.8599999999999994</v>
      </c>
      <c r="M180" s="390"/>
    </row>
    <row r="181" spans="1:13" x14ac:dyDescent="0.2">
      <c r="C181" s="288">
        <v>66</v>
      </c>
      <c r="D181" s="288">
        <v>65</v>
      </c>
      <c r="E181" s="288">
        <v>64</v>
      </c>
      <c r="F181" s="288">
        <v>62.5</v>
      </c>
      <c r="G181" s="288">
        <v>61.5</v>
      </c>
      <c r="H181" s="288">
        <v>60.5</v>
      </c>
      <c r="I181" s="288">
        <v>60.5</v>
      </c>
    </row>
    <row r="182" spans="1:13" ht="13.5" thickBot="1" x14ac:dyDescent="0.25">
      <c r="D182" s="398"/>
      <c r="E182" s="398"/>
      <c r="F182" s="398"/>
      <c r="G182" s="398"/>
      <c r="H182" s="398"/>
      <c r="I182" s="398"/>
    </row>
    <row r="183" spans="1:13" ht="13.5" thickBot="1" x14ac:dyDescent="0.25">
      <c r="A183" s="295" t="s">
        <v>93</v>
      </c>
      <c r="B183" s="506" t="s">
        <v>50</v>
      </c>
      <c r="C183" s="507"/>
      <c r="D183" s="507"/>
      <c r="E183" s="507"/>
      <c r="F183" s="507"/>
      <c r="G183" s="507"/>
      <c r="H183" s="507"/>
      <c r="I183" s="508"/>
      <c r="J183" s="312" t="s">
        <v>0</v>
      </c>
      <c r="K183" s="399"/>
      <c r="L183" s="399"/>
      <c r="M183" s="399"/>
    </row>
    <row r="184" spans="1:13" x14ac:dyDescent="0.2">
      <c r="A184" s="226" t="s">
        <v>54</v>
      </c>
      <c r="B184" s="392">
        <v>1</v>
      </c>
      <c r="C184" s="393">
        <v>2</v>
      </c>
      <c r="D184" s="394">
        <v>3</v>
      </c>
      <c r="E184" s="393">
        <v>4</v>
      </c>
      <c r="F184" s="394">
        <v>5</v>
      </c>
      <c r="G184" s="250">
        <v>6</v>
      </c>
      <c r="H184" s="250">
        <v>7</v>
      </c>
      <c r="I184" s="395">
        <v>8</v>
      </c>
      <c r="J184" s="299"/>
      <c r="K184" s="399"/>
      <c r="L184" s="399"/>
      <c r="M184" s="399"/>
    </row>
    <row r="185" spans="1:13" x14ac:dyDescent="0.2">
      <c r="A185" s="226" t="s">
        <v>2</v>
      </c>
      <c r="B185" s="336">
        <v>1</v>
      </c>
      <c r="C185" s="337">
        <v>2</v>
      </c>
      <c r="D185" s="391">
        <v>3</v>
      </c>
      <c r="E185" s="350">
        <v>4</v>
      </c>
      <c r="F185" s="338">
        <v>5</v>
      </c>
      <c r="G185" s="396">
        <v>6</v>
      </c>
      <c r="H185" s="363">
        <v>7</v>
      </c>
      <c r="I185" s="340">
        <v>8</v>
      </c>
      <c r="J185" s="294" t="s">
        <v>0</v>
      </c>
      <c r="K185" s="399"/>
      <c r="L185" s="300"/>
      <c r="M185" s="399"/>
    </row>
    <row r="186" spans="1:13" x14ac:dyDescent="0.2">
      <c r="A186" s="301" t="s">
        <v>3</v>
      </c>
      <c r="B186" s="253">
        <v>1475</v>
      </c>
      <c r="C186" s="254">
        <v>1475</v>
      </c>
      <c r="D186" s="254">
        <v>1475</v>
      </c>
      <c r="E186" s="254">
        <v>1475</v>
      </c>
      <c r="F186" s="254">
        <v>1475</v>
      </c>
      <c r="G186" s="364">
        <v>1475</v>
      </c>
      <c r="H186" s="364">
        <v>1475</v>
      </c>
      <c r="I186" s="255">
        <v>1475</v>
      </c>
      <c r="J186" s="302">
        <v>1475</v>
      </c>
      <c r="K186" s="399"/>
      <c r="L186" s="300"/>
      <c r="M186" s="399"/>
    </row>
    <row r="187" spans="1:13" x14ac:dyDescent="0.2">
      <c r="A187" s="303" t="s">
        <v>6</v>
      </c>
      <c r="B187" s="258">
        <v>1450.952380952381</v>
      </c>
      <c r="C187" s="259">
        <v>1440.2380952380952</v>
      </c>
      <c r="D187" s="259">
        <v>1463.3333333333333</v>
      </c>
      <c r="E187" s="259">
        <v>1481.2121212121212</v>
      </c>
      <c r="F187" s="341">
        <v>1499.2105263157894</v>
      </c>
      <c r="G187" s="341">
        <v>1547.3333333333333</v>
      </c>
      <c r="H187" s="341">
        <v>1565</v>
      </c>
      <c r="I187" s="260">
        <v>1630</v>
      </c>
      <c r="J187" s="342">
        <v>1507.1326164874552</v>
      </c>
      <c r="K187" s="399"/>
      <c r="L187" s="300"/>
      <c r="M187" s="399"/>
    </row>
    <row r="188" spans="1:13" x14ac:dyDescent="0.2">
      <c r="A188" s="226" t="s">
        <v>7</v>
      </c>
      <c r="B188" s="262">
        <v>100</v>
      </c>
      <c r="C188" s="263">
        <v>100</v>
      </c>
      <c r="D188" s="263">
        <v>100</v>
      </c>
      <c r="E188" s="263">
        <v>100</v>
      </c>
      <c r="F188" s="343">
        <v>100</v>
      </c>
      <c r="G188" s="343">
        <v>100</v>
      </c>
      <c r="H188" s="343">
        <v>96.666666666666671</v>
      </c>
      <c r="I188" s="264">
        <v>92.857142857142861</v>
      </c>
      <c r="J188" s="344">
        <v>89.964157706093189</v>
      </c>
      <c r="K188" s="399"/>
      <c r="L188" s="300"/>
      <c r="M188" s="399"/>
    </row>
    <row r="189" spans="1:13" x14ac:dyDescent="0.2">
      <c r="A189" s="226" t="s">
        <v>8</v>
      </c>
      <c r="B189" s="266">
        <v>5.6829303109717302E-2</v>
      </c>
      <c r="C189" s="267">
        <v>3.8135134939004979E-2</v>
      </c>
      <c r="D189" s="267">
        <v>3.9725949891850749E-2</v>
      </c>
      <c r="E189" s="267">
        <v>3.5984454240127937E-2</v>
      </c>
      <c r="F189" s="345">
        <v>4.0670570015060116E-2</v>
      </c>
      <c r="G189" s="345">
        <v>4.6730708704717794E-2</v>
      </c>
      <c r="H189" s="345">
        <v>5.5257097344894632E-2</v>
      </c>
      <c r="I189" s="268">
        <v>6.3120797826576133E-2</v>
      </c>
      <c r="J189" s="346">
        <v>6.0994582450490768E-2</v>
      </c>
      <c r="K189" s="399"/>
      <c r="L189" s="304"/>
      <c r="M189" s="305"/>
    </row>
    <row r="190" spans="1:13" x14ac:dyDescent="0.2">
      <c r="A190" s="303" t="s">
        <v>1</v>
      </c>
      <c r="B190" s="270">
        <f t="shared" ref="B190:J190" si="38">B187/B186*100-100</f>
        <v>-1.6303470540758696</v>
      </c>
      <c r="C190" s="271">
        <f t="shared" si="38"/>
        <v>-2.3567393058918498</v>
      </c>
      <c r="D190" s="271">
        <f t="shared" si="38"/>
        <v>-0.79096045197741205</v>
      </c>
      <c r="E190" s="271">
        <f t="shared" si="38"/>
        <v>0.42116076014382031</v>
      </c>
      <c r="F190" s="271">
        <f t="shared" si="38"/>
        <v>1.6413916146297964</v>
      </c>
      <c r="G190" s="271">
        <f t="shared" si="38"/>
        <v>4.9039548022598893</v>
      </c>
      <c r="H190" s="271">
        <f t="shared" si="38"/>
        <v>6.1016949152542281</v>
      </c>
      <c r="I190" s="272">
        <f t="shared" si="38"/>
        <v>10.508474576271169</v>
      </c>
      <c r="J190" s="273">
        <f t="shared" si="38"/>
        <v>2.1784824737257651</v>
      </c>
      <c r="K190" s="347"/>
      <c r="L190" s="304"/>
      <c r="M190" s="227"/>
    </row>
    <row r="191" spans="1:13" ht="13.5" thickBot="1" x14ac:dyDescent="0.25">
      <c r="A191" s="226" t="s">
        <v>27</v>
      </c>
      <c r="B191" s="275">
        <f>B187-B173</f>
        <v>194.13419913419921</v>
      </c>
      <c r="C191" s="276">
        <f t="shared" ref="C191:J191" si="39">C187-C173</f>
        <v>104.98809523809518</v>
      </c>
      <c r="D191" s="276">
        <f t="shared" si="39"/>
        <v>104.58333333333326</v>
      </c>
      <c r="E191" s="276">
        <f t="shared" si="39"/>
        <v>104.64962121212125</v>
      </c>
      <c r="F191" s="276">
        <f t="shared" si="39"/>
        <v>109.73684210526312</v>
      </c>
      <c r="G191" s="276">
        <f t="shared" si="39"/>
        <v>107.768115942029</v>
      </c>
      <c r="H191" s="276">
        <f t="shared" si="39"/>
        <v>90.86206896551721</v>
      </c>
      <c r="I191" s="277">
        <f t="shared" si="39"/>
        <v>118.33333333333326</v>
      </c>
      <c r="J191" s="306">
        <f t="shared" si="39"/>
        <v>111.53694861741906</v>
      </c>
      <c r="K191" s="307"/>
      <c r="L191" s="304"/>
      <c r="M191" s="227"/>
    </row>
    <row r="192" spans="1:13" x14ac:dyDescent="0.2">
      <c r="A192" s="308" t="s">
        <v>51</v>
      </c>
      <c r="B192" s="280">
        <v>277</v>
      </c>
      <c r="C192" s="281">
        <v>527</v>
      </c>
      <c r="D192" s="281">
        <v>541</v>
      </c>
      <c r="E192" s="281">
        <v>430</v>
      </c>
      <c r="F192" s="281">
        <v>487</v>
      </c>
      <c r="G192" s="281">
        <v>583</v>
      </c>
      <c r="H192" s="281">
        <v>387</v>
      </c>
      <c r="I192" s="282">
        <v>401</v>
      </c>
      <c r="J192" s="283">
        <f>SUM(B192:I192)</f>
        <v>3633</v>
      </c>
      <c r="K192" s="309" t="s">
        <v>56</v>
      </c>
      <c r="L192" s="310">
        <f>J178-J192</f>
        <v>1</v>
      </c>
      <c r="M192" s="285">
        <f>L192/J178</f>
        <v>2.7517886626307099E-4</v>
      </c>
    </row>
    <row r="193" spans="1:13" x14ac:dyDescent="0.2">
      <c r="A193" s="308" t="s">
        <v>28</v>
      </c>
      <c r="B193" s="231">
        <v>69.5</v>
      </c>
      <c r="C193" s="289">
        <v>68.5</v>
      </c>
      <c r="D193" s="289">
        <v>67.5</v>
      </c>
      <c r="E193" s="289">
        <v>66</v>
      </c>
      <c r="F193" s="289">
        <v>64.5</v>
      </c>
      <c r="G193" s="289">
        <v>63.5</v>
      </c>
      <c r="H193" s="289">
        <v>63</v>
      </c>
      <c r="I193" s="232">
        <v>62.5</v>
      </c>
      <c r="J193" s="235"/>
      <c r="K193" s="227" t="s">
        <v>57</v>
      </c>
      <c r="L193" s="399">
        <v>63.36</v>
      </c>
      <c r="M193" s="399"/>
    </row>
    <row r="194" spans="1:13" ht="13.5" thickBot="1" x14ac:dyDescent="0.25">
      <c r="A194" s="311" t="s">
        <v>26</v>
      </c>
      <c r="B194" s="233">
        <f>B193-B179</f>
        <v>2</v>
      </c>
      <c r="C194" s="234">
        <f t="shared" ref="C194:I194" si="40">C193-C179</f>
        <v>2.5</v>
      </c>
      <c r="D194" s="234">
        <f t="shared" si="40"/>
        <v>2.5</v>
      </c>
      <c r="E194" s="234">
        <f t="shared" si="40"/>
        <v>2</v>
      </c>
      <c r="F194" s="234">
        <f t="shared" si="40"/>
        <v>2</v>
      </c>
      <c r="G194" s="234">
        <f t="shared" si="40"/>
        <v>2</v>
      </c>
      <c r="H194" s="234">
        <f t="shared" si="40"/>
        <v>2.5</v>
      </c>
      <c r="I194" s="240">
        <f t="shared" si="40"/>
        <v>2</v>
      </c>
      <c r="J194" s="236"/>
      <c r="K194" s="399" t="s">
        <v>26</v>
      </c>
      <c r="L194" s="399">
        <f>L193-L179</f>
        <v>2.1899999999999977</v>
      </c>
      <c r="M194" s="399"/>
    </row>
    <row r="195" spans="1:13" x14ac:dyDescent="0.2">
      <c r="B195" s="288">
        <v>69.5</v>
      </c>
      <c r="E195" s="288">
        <v>66</v>
      </c>
      <c r="F195" s="288">
        <v>64.5</v>
      </c>
      <c r="G195" s="288">
        <v>63.5</v>
      </c>
      <c r="I195" s="288">
        <v>62.5</v>
      </c>
    </row>
    <row r="196" spans="1:13" ht="13.5" thickBot="1" x14ac:dyDescent="0.25"/>
    <row r="197" spans="1:13" s="401" customFormat="1" ht="13.5" thickBot="1" x14ac:dyDescent="0.25">
      <c r="A197" s="295" t="s">
        <v>94</v>
      </c>
      <c r="B197" s="506" t="s">
        <v>50</v>
      </c>
      <c r="C197" s="507"/>
      <c r="D197" s="507"/>
      <c r="E197" s="507"/>
      <c r="F197" s="507"/>
      <c r="G197" s="507"/>
      <c r="H197" s="507"/>
      <c r="I197" s="508"/>
      <c r="J197" s="312" t="s">
        <v>0</v>
      </c>
    </row>
    <row r="198" spans="1:13" s="401" customFormat="1" x14ac:dyDescent="0.2">
      <c r="A198" s="226" t="s">
        <v>54</v>
      </c>
      <c r="B198" s="392">
        <v>1</v>
      </c>
      <c r="C198" s="393">
        <v>2</v>
      </c>
      <c r="D198" s="394">
        <v>3</v>
      </c>
      <c r="E198" s="393">
        <v>4</v>
      </c>
      <c r="F198" s="394">
        <v>5</v>
      </c>
      <c r="G198" s="250">
        <v>6</v>
      </c>
      <c r="H198" s="250">
        <v>7</v>
      </c>
      <c r="I198" s="395">
        <v>8</v>
      </c>
      <c r="J198" s="299"/>
    </row>
    <row r="199" spans="1:13" s="401" customFormat="1" x14ac:dyDescent="0.2">
      <c r="A199" s="226" t="s">
        <v>2</v>
      </c>
      <c r="B199" s="336">
        <v>1</v>
      </c>
      <c r="C199" s="337">
        <v>2</v>
      </c>
      <c r="D199" s="391">
        <v>3</v>
      </c>
      <c r="E199" s="350">
        <v>4</v>
      </c>
      <c r="F199" s="338">
        <v>5</v>
      </c>
      <c r="G199" s="396">
        <v>6</v>
      </c>
      <c r="H199" s="363">
        <v>7</v>
      </c>
      <c r="I199" s="340">
        <v>8</v>
      </c>
      <c r="J199" s="294" t="s">
        <v>0</v>
      </c>
      <c r="L199" s="300"/>
    </row>
    <row r="200" spans="1:13" s="401" customFormat="1" x14ac:dyDescent="0.2">
      <c r="A200" s="301" t="s">
        <v>3</v>
      </c>
      <c r="B200" s="253">
        <v>1575</v>
      </c>
      <c r="C200" s="254">
        <v>1575</v>
      </c>
      <c r="D200" s="254">
        <v>1575</v>
      </c>
      <c r="E200" s="254">
        <v>1575</v>
      </c>
      <c r="F200" s="254">
        <v>1575</v>
      </c>
      <c r="G200" s="364">
        <v>1575</v>
      </c>
      <c r="H200" s="364">
        <v>1575</v>
      </c>
      <c r="I200" s="255">
        <v>1575</v>
      </c>
      <c r="J200" s="302">
        <v>1575</v>
      </c>
      <c r="L200" s="300"/>
    </row>
    <row r="201" spans="1:13" s="401" customFormat="1" x14ac:dyDescent="0.2">
      <c r="A201" s="303" t="s">
        <v>6</v>
      </c>
      <c r="B201" s="258">
        <v>1567.1428571428571</v>
      </c>
      <c r="C201" s="259">
        <v>1572.5641025641025</v>
      </c>
      <c r="D201" s="259">
        <v>1588.5365853658536</v>
      </c>
      <c r="E201" s="259">
        <v>1625</v>
      </c>
      <c r="F201" s="341">
        <v>1603.0555555555557</v>
      </c>
      <c r="G201" s="341">
        <v>1628.2222222222222</v>
      </c>
      <c r="H201" s="341">
        <v>1692</v>
      </c>
      <c r="I201" s="260">
        <v>1718.0645161290322</v>
      </c>
      <c r="J201" s="342">
        <v>1621.8888888888889</v>
      </c>
      <c r="L201" s="300"/>
    </row>
    <row r="202" spans="1:13" s="401" customFormat="1" x14ac:dyDescent="0.2">
      <c r="A202" s="226" t="s">
        <v>7</v>
      </c>
      <c r="B202" s="262">
        <v>95.238095238095241</v>
      </c>
      <c r="C202" s="263">
        <v>100</v>
      </c>
      <c r="D202" s="263">
        <v>100</v>
      </c>
      <c r="E202" s="263">
        <v>100</v>
      </c>
      <c r="F202" s="343">
        <v>100</v>
      </c>
      <c r="G202" s="343">
        <v>100</v>
      </c>
      <c r="H202" s="343">
        <v>100</v>
      </c>
      <c r="I202" s="264">
        <v>96.774193548387103</v>
      </c>
      <c r="J202" s="344">
        <v>95.555555555555557</v>
      </c>
      <c r="L202" s="300"/>
    </row>
    <row r="203" spans="1:13" s="401" customFormat="1" x14ac:dyDescent="0.2">
      <c r="A203" s="226" t="s">
        <v>8</v>
      </c>
      <c r="B203" s="266">
        <v>5.5703249288796143E-2</v>
      </c>
      <c r="C203" s="267">
        <v>3.9482241139318947E-2</v>
      </c>
      <c r="D203" s="267">
        <v>3.5922894129887674E-2</v>
      </c>
      <c r="E203" s="267">
        <v>3.7684457581279668E-2</v>
      </c>
      <c r="F203" s="345">
        <v>3.9965415485031575E-2</v>
      </c>
      <c r="G203" s="345">
        <v>3.74879695159369E-2</v>
      </c>
      <c r="H203" s="345">
        <v>4.8043502205441076E-2</v>
      </c>
      <c r="I203" s="268">
        <v>5.1647490678483683E-2</v>
      </c>
      <c r="J203" s="346">
        <v>5.1946415573790421E-2</v>
      </c>
      <c r="L203" s="304"/>
      <c r="M203" s="305"/>
    </row>
    <row r="204" spans="1:13" s="401" customFormat="1" x14ac:dyDescent="0.2">
      <c r="A204" s="303" t="s">
        <v>1</v>
      </c>
      <c r="B204" s="270">
        <f t="shared" ref="B204:J204" si="41">B201/B200*100-100</f>
        <v>-0.4988662131519277</v>
      </c>
      <c r="C204" s="271">
        <f t="shared" si="41"/>
        <v>-0.15466015466016358</v>
      </c>
      <c r="D204" s="271">
        <f t="shared" si="41"/>
        <v>0.85946573751452604</v>
      </c>
      <c r="E204" s="271">
        <f t="shared" si="41"/>
        <v>3.1746031746031917</v>
      </c>
      <c r="F204" s="271">
        <f t="shared" si="41"/>
        <v>1.7813051146384566</v>
      </c>
      <c r="G204" s="271">
        <f t="shared" si="41"/>
        <v>3.3791887125220512</v>
      </c>
      <c r="H204" s="271">
        <f t="shared" si="41"/>
        <v>7.4285714285714306</v>
      </c>
      <c r="I204" s="272">
        <f t="shared" si="41"/>
        <v>9.0834613415258474</v>
      </c>
      <c r="J204" s="273">
        <f t="shared" si="41"/>
        <v>2.9770723104056458</v>
      </c>
      <c r="K204" s="347"/>
      <c r="L204" s="304"/>
      <c r="M204" s="227"/>
    </row>
    <row r="205" spans="1:13" s="401" customFormat="1" ht="13.5" thickBot="1" x14ac:dyDescent="0.25">
      <c r="A205" s="226" t="s">
        <v>27</v>
      </c>
      <c r="B205" s="275">
        <f>B201-B187</f>
        <v>116.19047619047615</v>
      </c>
      <c r="C205" s="276">
        <f t="shared" ref="C205:J205" si="42">C201-C187</f>
        <v>132.32600732600736</v>
      </c>
      <c r="D205" s="276">
        <f t="shared" si="42"/>
        <v>125.20325203252037</v>
      </c>
      <c r="E205" s="276">
        <f t="shared" si="42"/>
        <v>143.78787878787875</v>
      </c>
      <c r="F205" s="276">
        <f t="shared" si="42"/>
        <v>103.84502923976629</v>
      </c>
      <c r="G205" s="276">
        <f t="shared" si="42"/>
        <v>80.888888888888914</v>
      </c>
      <c r="H205" s="276">
        <f t="shared" si="42"/>
        <v>127</v>
      </c>
      <c r="I205" s="277">
        <f t="shared" si="42"/>
        <v>88.064516129032199</v>
      </c>
      <c r="J205" s="306">
        <f t="shared" si="42"/>
        <v>114.75627240143376</v>
      </c>
      <c r="K205" s="307"/>
      <c r="L205" s="304"/>
      <c r="M205" s="227"/>
    </row>
    <row r="206" spans="1:13" s="401" customFormat="1" x14ac:dyDescent="0.2">
      <c r="A206" s="308" t="s">
        <v>51</v>
      </c>
      <c r="B206" s="280">
        <v>277</v>
      </c>
      <c r="C206" s="281">
        <v>527</v>
      </c>
      <c r="D206" s="281">
        <v>541</v>
      </c>
      <c r="E206" s="281">
        <v>430</v>
      </c>
      <c r="F206" s="281">
        <v>487</v>
      </c>
      <c r="G206" s="281">
        <v>583</v>
      </c>
      <c r="H206" s="281">
        <v>386</v>
      </c>
      <c r="I206" s="282">
        <v>401</v>
      </c>
      <c r="J206" s="283">
        <f>SUM(B206:I206)</f>
        <v>3632</v>
      </c>
      <c r="K206" s="309" t="s">
        <v>56</v>
      </c>
      <c r="L206" s="310">
        <f>J192-J206</f>
        <v>1</v>
      </c>
      <c r="M206" s="285">
        <f>L206/J192</f>
        <v>2.7525461051472613E-4</v>
      </c>
    </row>
    <row r="207" spans="1:13" s="401" customFormat="1" x14ac:dyDescent="0.2">
      <c r="A207" s="308" t="s">
        <v>28</v>
      </c>
      <c r="B207" s="231">
        <v>72.5</v>
      </c>
      <c r="C207" s="289">
        <v>72</v>
      </c>
      <c r="D207" s="289">
        <v>71</v>
      </c>
      <c r="E207" s="289">
        <v>69.5</v>
      </c>
      <c r="F207" s="289">
        <v>68</v>
      </c>
      <c r="G207" s="289">
        <v>67</v>
      </c>
      <c r="H207" s="289">
        <v>66.5</v>
      </c>
      <c r="I207" s="232">
        <v>66</v>
      </c>
      <c r="J207" s="235"/>
      <c r="K207" s="227" t="s">
        <v>57</v>
      </c>
      <c r="L207" s="401">
        <v>65.56</v>
      </c>
    </row>
    <row r="208" spans="1:13" s="401" customFormat="1" ht="13.5" thickBot="1" x14ac:dyDescent="0.25">
      <c r="A208" s="311" t="s">
        <v>26</v>
      </c>
      <c r="B208" s="233">
        <f>B207-B193</f>
        <v>3</v>
      </c>
      <c r="C208" s="234">
        <f t="shared" ref="C208:I208" si="43">C207-C193</f>
        <v>3.5</v>
      </c>
      <c r="D208" s="234">
        <f t="shared" si="43"/>
        <v>3.5</v>
      </c>
      <c r="E208" s="234">
        <f t="shared" si="43"/>
        <v>3.5</v>
      </c>
      <c r="F208" s="234">
        <f t="shared" si="43"/>
        <v>3.5</v>
      </c>
      <c r="G208" s="234">
        <f t="shared" si="43"/>
        <v>3.5</v>
      </c>
      <c r="H208" s="234">
        <f t="shared" si="43"/>
        <v>3.5</v>
      </c>
      <c r="I208" s="240">
        <f t="shared" si="43"/>
        <v>3.5</v>
      </c>
      <c r="J208" s="236"/>
      <c r="K208" s="401" t="s">
        <v>26</v>
      </c>
      <c r="L208" s="401">
        <f>L207-L193</f>
        <v>2.2000000000000028</v>
      </c>
    </row>
    <row r="209" spans="1:13" x14ac:dyDescent="0.2">
      <c r="E209" s="288" t="s">
        <v>66</v>
      </c>
    </row>
    <row r="210" spans="1:13" ht="13.5" thickBot="1" x14ac:dyDescent="0.25"/>
    <row r="211" spans="1:13" s="406" customFormat="1" ht="13.5" thickBot="1" x14ac:dyDescent="0.25">
      <c r="A211" s="295" t="s">
        <v>97</v>
      </c>
      <c r="B211" s="506" t="s">
        <v>50</v>
      </c>
      <c r="C211" s="507"/>
      <c r="D211" s="507"/>
      <c r="E211" s="507"/>
      <c r="F211" s="507"/>
      <c r="G211" s="507"/>
      <c r="H211" s="507"/>
      <c r="I211" s="508"/>
      <c r="J211" s="312" t="s">
        <v>0</v>
      </c>
    </row>
    <row r="212" spans="1:13" s="406" customFormat="1" x14ac:dyDescent="0.2">
      <c r="A212" s="226" t="s">
        <v>54</v>
      </c>
      <c r="B212" s="392">
        <v>1</v>
      </c>
      <c r="C212" s="393">
        <v>2</v>
      </c>
      <c r="D212" s="394">
        <v>3</v>
      </c>
      <c r="E212" s="393">
        <v>4</v>
      </c>
      <c r="F212" s="394">
        <v>5</v>
      </c>
      <c r="G212" s="250">
        <v>6</v>
      </c>
      <c r="H212" s="250">
        <v>7</v>
      </c>
      <c r="I212" s="395">
        <v>8</v>
      </c>
      <c r="J212" s="299"/>
    </row>
    <row r="213" spans="1:13" s="406" customFormat="1" x14ac:dyDescent="0.2">
      <c r="A213" s="226" t="s">
        <v>2</v>
      </c>
      <c r="B213" s="336">
        <v>1</v>
      </c>
      <c r="C213" s="337">
        <v>2</v>
      </c>
      <c r="D213" s="391">
        <v>3</v>
      </c>
      <c r="E213" s="350">
        <v>4</v>
      </c>
      <c r="F213" s="338">
        <v>5</v>
      </c>
      <c r="G213" s="396">
        <v>6</v>
      </c>
      <c r="H213" s="363">
        <v>7</v>
      </c>
      <c r="I213" s="340">
        <v>8</v>
      </c>
      <c r="J213" s="294" t="s">
        <v>0</v>
      </c>
      <c r="L213" s="300"/>
    </row>
    <row r="214" spans="1:13" s="406" customFormat="1" x14ac:dyDescent="0.2">
      <c r="A214" s="301" t="s">
        <v>3</v>
      </c>
      <c r="B214" s="253">
        <v>1685</v>
      </c>
      <c r="C214" s="254">
        <v>1685</v>
      </c>
      <c r="D214" s="254">
        <v>1685</v>
      </c>
      <c r="E214" s="254">
        <v>1685</v>
      </c>
      <c r="F214" s="254">
        <v>1685</v>
      </c>
      <c r="G214" s="364">
        <v>1685</v>
      </c>
      <c r="H214" s="364">
        <v>1685</v>
      </c>
      <c r="I214" s="255">
        <v>1685</v>
      </c>
      <c r="J214" s="302">
        <v>1685</v>
      </c>
      <c r="L214" s="300"/>
    </row>
    <row r="215" spans="1:13" s="406" customFormat="1" x14ac:dyDescent="0.2">
      <c r="A215" s="303" t="s">
        <v>6</v>
      </c>
      <c r="B215" s="258">
        <v>1694.1666666666667</v>
      </c>
      <c r="C215" s="259">
        <v>1689.2682926829268</v>
      </c>
      <c r="D215" s="259">
        <v>1710.7894736842106</v>
      </c>
      <c r="E215" s="259">
        <v>1702.8571428571429</v>
      </c>
      <c r="F215" s="341">
        <v>1684.655172413793</v>
      </c>
      <c r="G215" s="341">
        <v>1729.3333333333333</v>
      </c>
      <c r="H215" s="341">
        <v>1709.655172413793</v>
      </c>
      <c r="I215" s="260">
        <v>1794.8275862068965</v>
      </c>
      <c r="J215" s="342">
        <v>1711.541095890411</v>
      </c>
      <c r="L215" s="300"/>
    </row>
    <row r="216" spans="1:13" s="406" customFormat="1" x14ac:dyDescent="0.2">
      <c r="A216" s="226" t="s">
        <v>7</v>
      </c>
      <c r="B216" s="262">
        <v>66.666666666666671</v>
      </c>
      <c r="C216" s="263">
        <v>95.121951219512198</v>
      </c>
      <c r="D216" s="263">
        <v>92.10526315789474</v>
      </c>
      <c r="E216" s="263">
        <v>96.428571428571431</v>
      </c>
      <c r="F216" s="343">
        <v>96.551724137931032</v>
      </c>
      <c r="G216" s="343">
        <v>95.555555555555557</v>
      </c>
      <c r="H216" s="343">
        <v>96.551724137931032</v>
      </c>
      <c r="I216" s="264">
        <v>86.206896551724142</v>
      </c>
      <c r="J216" s="344">
        <v>91.095890410958901</v>
      </c>
      <c r="L216" s="300"/>
    </row>
    <row r="217" spans="1:13" s="406" customFormat="1" x14ac:dyDescent="0.2">
      <c r="A217" s="226" t="s">
        <v>8</v>
      </c>
      <c r="B217" s="266">
        <v>9.7093200177432504E-2</v>
      </c>
      <c r="C217" s="267">
        <v>4.9292529393921744E-2</v>
      </c>
      <c r="D217" s="267">
        <v>5.4063517289298674E-2</v>
      </c>
      <c r="E217" s="267">
        <v>4.8498350445620113E-2</v>
      </c>
      <c r="F217" s="345">
        <v>4.9763971551210144E-2</v>
      </c>
      <c r="G217" s="345">
        <v>5.1119767013880574E-2</v>
      </c>
      <c r="H217" s="345">
        <v>5.5965697267055629E-2</v>
      </c>
      <c r="I217" s="268">
        <v>6.3872143739895235E-2</v>
      </c>
      <c r="J217" s="346">
        <v>6.0614993737627035E-2</v>
      </c>
      <c r="L217" s="304"/>
      <c r="M217" s="305"/>
    </row>
    <row r="218" spans="1:13" s="406" customFormat="1" x14ac:dyDescent="0.2">
      <c r="A218" s="303" t="s">
        <v>1</v>
      </c>
      <c r="B218" s="270">
        <f t="shared" ref="B218:J218" si="44">B215/B214*100-100</f>
        <v>0.54401582591493991</v>
      </c>
      <c r="C218" s="271">
        <f t="shared" si="44"/>
        <v>0.25331113845264497</v>
      </c>
      <c r="D218" s="271">
        <f t="shared" si="44"/>
        <v>1.5305325628611683</v>
      </c>
      <c r="E218" s="271">
        <f t="shared" si="44"/>
        <v>1.0597710894446806</v>
      </c>
      <c r="F218" s="271">
        <f t="shared" si="44"/>
        <v>-2.0464545175485682E-2</v>
      </c>
      <c r="G218" s="271">
        <f t="shared" si="44"/>
        <v>2.631058358061324</v>
      </c>
      <c r="H218" s="271">
        <f t="shared" si="44"/>
        <v>1.46321498004707</v>
      </c>
      <c r="I218" s="272">
        <f t="shared" si="44"/>
        <v>6.5179576383914934</v>
      </c>
      <c r="J218" s="273">
        <f t="shared" si="44"/>
        <v>1.5751392219828517</v>
      </c>
      <c r="K218" s="347"/>
      <c r="L218" s="304"/>
      <c r="M218" s="227"/>
    </row>
    <row r="219" spans="1:13" s="406" customFormat="1" ht="13.5" thickBot="1" x14ac:dyDescent="0.25">
      <c r="A219" s="226" t="s">
        <v>27</v>
      </c>
      <c r="B219" s="275">
        <f>B215-B201</f>
        <v>127.02380952380963</v>
      </c>
      <c r="C219" s="276">
        <f t="shared" ref="C219:J219" si="45">C215-C201</f>
        <v>116.70419011882427</v>
      </c>
      <c r="D219" s="276">
        <f t="shared" si="45"/>
        <v>122.25288831835701</v>
      </c>
      <c r="E219" s="276">
        <f t="shared" si="45"/>
        <v>77.85714285714289</v>
      </c>
      <c r="F219" s="276">
        <f t="shared" si="45"/>
        <v>81.599616858237368</v>
      </c>
      <c r="G219" s="276">
        <f t="shared" si="45"/>
        <v>101.11111111111109</v>
      </c>
      <c r="H219" s="276">
        <f t="shared" si="45"/>
        <v>17.655172413793025</v>
      </c>
      <c r="I219" s="277">
        <f t="shared" si="45"/>
        <v>76.763070077864313</v>
      </c>
      <c r="J219" s="306">
        <f t="shared" si="45"/>
        <v>89.652207001522129</v>
      </c>
      <c r="K219" s="307"/>
      <c r="L219" s="304"/>
      <c r="M219" s="227"/>
    </row>
    <row r="220" spans="1:13" s="406" customFormat="1" x14ac:dyDescent="0.2">
      <c r="A220" s="308" t="s">
        <v>51</v>
      </c>
      <c r="B220" s="280">
        <v>276</v>
      </c>
      <c r="C220" s="281">
        <v>527</v>
      </c>
      <c r="D220" s="281">
        <v>541</v>
      </c>
      <c r="E220" s="281">
        <v>430</v>
      </c>
      <c r="F220" s="281">
        <v>487</v>
      </c>
      <c r="G220" s="281">
        <v>583</v>
      </c>
      <c r="H220" s="281">
        <v>386</v>
      </c>
      <c r="I220" s="282">
        <v>401</v>
      </c>
      <c r="J220" s="283">
        <f>SUM(B220:I220)</f>
        <v>3631</v>
      </c>
      <c r="K220" s="309" t="s">
        <v>56</v>
      </c>
      <c r="L220" s="310">
        <f>J206-J220</f>
        <v>1</v>
      </c>
      <c r="M220" s="285">
        <f>L220/J206</f>
        <v>2.7533039647577095E-4</v>
      </c>
    </row>
    <row r="221" spans="1:13" s="406" customFormat="1" x14ac:dyDescent="0.2">
      <c r="A221" s="308" t="s">
        <v>28</v>
      </c>
      <c r="B221" s="231">
        <v>77</v>
      </c>
      <c r="C221" s="289">
        <v>76.5</v>
      </c>
      <c r="D221" s="289">
        <v>75.5</v>
      </c>
      <c r="E221" s="289">
        <v>74.5</v>
      </c>
      <c r="F221" s="289">
        <v>73</v>
      </c>
      <c r="G221" s="289">
        <v>72</v>
      </c>
      <c r="H221" s="289">
        <v>71.5</v>
      </c>
      <c r="I221" s="232">
        <v>71</v>
      </c>
      <c r="J221" s="235"/>
      <c r="K221" s="227" t="s">
        <v>57</v>
      </c>
      <c r="L221" s="406">
        <v>69.02</v>
      </c>
    </row>
    <row r="222" spans="1:13" s="406" customFormat="1" ht="13.5" thickBot="1" x14ac:dyDescent="0.25">
      <c r="A222" s="311" t="s">
        <v>26</v>
      </c>
      <c r="B222" s="233">
        <f>B221-B207</f>
        <v>4.5</v>
      </c>
      <c r="C222" s="234">
        <f t="shared" ref="C222:I222" si="46">C221-C207</f>
        <v>4.5</v>
      </c>
      <c r="D222" s="234">
        <f t="shared" si="46"/>
        <v>4.5</v>
      </c>
      <c r="E222" s="234">
        <f t="shared" si="46"/>
        <v>5</v>
      </c>
      <c r="F222" s="234">
        <f t="shared" si="46"/>
        <v>5</v>
      </c>
      <c r="G222" s="234">
        <f t="shared" si="46"/>
        <v>5</v>
      </c>
      <c r="H222" s="234">
        <f t="shared" si="46"/>
        <v>5</v>
      </c>
      <c r="I222" s="240">
        <f t="shared" si="46"/>
        <v>5</v>
      </c>
      <c r="J222" s="236"/>
      <c r="K222" s="406" t="s">
        <v>26</v>
      </c>
      <c r="L222" s="406">
        <f>L221-L207</f>
        <v>3.4599999999999937</v>
      </c>
    </row>
    <row r="223" spans="1:13" x14ac:dyDescent="0.2">
      <c r="C223" s="407"/>
      <c r="D223" s="407"/>
      <c r="E223" s="407"/>
      <c r="F223" s="407"/>
      <c r="G223" s="407"/>
      <c r="H223" s="407" t="s">
        <v>66</v>
      </c>
      <c r="I223" s="407"/>
    </row>
    <row r="225" spans="1:11" s="410" customFormat="1" ht="13.5" thickBot="1" x14ac:dyDescent="0.25">
      <c r="B225" s="410">
        <v>77</v>
      </c>
      <c r="C225" s="410">
        <v>75.5</v>
      </c>
      <c r="D225" s="410">
        <v>74.5</v>
      </c>
      <c r="E225" s="410">
        <v>73.5</v>
      </c>
      <c r="F225" s="410">
        <v>72.5</v>
      </c>
      <c r="G225" s="410">
        <v>71.5</v>
      </c>
    </row>
    <row r="226" spans="1:11" s="410" customFormat="1" ht="13.5" thickBot="1" x14ac:dyDescent="0.25">
      <c r="A226" s="295" t="s">
        <v>100</v>
      </c>
      <c r="B226" s="506" t="s">
        <v>50</v>
      </c>
      <c r="C226" s="507"/>
      <c r="D226" s="507"/>
      <c r="E226" s="507"/>
      <c r="F226" s="507"/>
      <c r="G226" s="508"/>
      <c r="H226" s="312" t="s">
        <v>0</v>
      </c>
    </row>
    <row r="227" spans="1:11" s="410" customFormat="1" x14ac:dyDescent="0.2">
      <c r="A227" s="226" t="s">
        <v>54</v>
      </c>
      <c r="B227" s="392">
        <v>1</v>
      </c>
      <c r="C227" s="393">
        <v>2</v>
      </c>
      <c r="D227" s="394">
        <v>3</v>
      </c>
      <c r="E227" s="393">
        <v>4</v>
      </c>
      <c r="F227" s="394">
        <v>5</v>
      </c>
      <c r="G227" s="250">
        <v>6</v>
      </c>
      <c r="H227" s="299"/>
    </row>
    <row r="228" spans="1:11" s="410" customFormat="1" x14ac:dyDescent="0.2">
      <c r="A228" s="226" t="s">
        <v>2</v>
      </c>
      <c r="B228" s="336">
        <v>1</v>
      </c>
      <c r="C228" s="337">
        <v>2</v>
      </c>
      <c r="D228" s="391">
        <v>3</v>
      </c>
      <c r="E228" s="350">
        <v>4</v>
      </c>
      <c r="F228" s="338">
        <v>5</v>
      </c>
      <c r="G228" s="396">
        <v>6</v>
      </c>
      <c r="H228" s="294" t="s">
        <v>0</v>
      </c>
      <c r="J228" s="300"/>
    </row>
    <row r="229" spans="1:11" s="410" customFormat="1" x14ac:dyDescent="0.2">
      <c r="A229" s="301" t="s">
        <v>3</v>
      </c>
      <c r="B229" s="253">
        <v>1800</v>
      </c>
      <c r="C229" s="254">
        <v>1800</v>
      </c>
      <c r="D229" s="254">
        <v>1800</v>
      </c>
      <c r="E229" s="254">
        <v>1800</v>
      </c>
      <c r="F229" s="254">
        <v>1800</v>
      </c>
      <c r="G229" s="364">
        <v>1800</v>
      </c>
      <c r="H229" s="302">
        <v>1800</v>
      </c>
      <c r="J229" s="300"/>
    </row>
    <row r="230" spans="1:11" s="410" customFormat="1" x14ac:dyDescent="0.2">
      <c r="A230" s="303" t="s">
        <v>6</v>
      </c>
      <c r="B230" s="258">
        <v>1728.3333333333333</v>
      </c>
      <c r="C230" s="259">
        <v>1751.7142857142858</v>
      </c>
      <c r="D230" s="259">
        <v>1767.9411764705883</v>
      </c>
      <c r="E230" s="259">
        <v>1820.8333333333333</v>
      </c>
      <c r="F230" s="341">
        <v>1855</v>
      </c>
      <c r="G230" s="341">
        <v>1941.8181818181818</v>
      </c>
      <c r="H230" s="342">
        <v>1828.0859375</v>
      </c>
      <c r="J230" s="300"/>
    </row>
    <row r="231" spans="1:11" s="410" customFormat="1" x14ac:dyDescent="0.2">
      <c r="A231" s="226" t="s">
        <v>7</v>
      </c>
      <c r="B231" s="262">
        <v>100</v>
      </c>
      <c r="C231" s="263">
        <v>100</v>
      </c>
      <c r="D231" s="263">
        <v>100</v>
      </c>
      <c r="E231" s="263">
        <v>100</v>
      </c>
      <c r="F231" s="343">
        <v>100</v>
      </c>
      <c r="G231" s="343">
        <v>92.727272727272734</v>
      </c>
      <c r="H231" s="344">
        <v>94.921875</v>
      </c>
      <c r="J231" s="300"/>
    </row>
    <row r="232" spans="1:11" s="410" customFormat="1" x14ac:dyDescent="0.2">
      <c r="A232" s="226" t="s">
        <v>8</v>
      </c>
      <c r="B232" s="266">
        <v>3.6770831176349335E-2</v>
      </c>
      <c r="C232" s="267">
        <v>3.16374277767534E-2</v>
      </c>
      <c r="D232" s="267">
        <v>2.9734094562300778E-2</v>
      </c>
      <c r="E232" s="267">
        <v>3.0219122015184653E-2</v>
      </c>
      <c r="F232" s="345">
        <v>3.2025223577037944E-2</v>
      </c>
      <c r="G232" s="345">
        <v>4.7535674363776009E-2</v>
      </c>
      <c r="H232" s="346">
        <v>5.3331866104536656E-2</v>
      </c>
      <c r="J232" s="304"/>
      <c r="K232" s="305"/>
    </row>
    <row r="233" spans="1:11" s="410" customFormat="1" x14ac:dyDescent="0.2">
      <c r="A233" s="303" t="s">
        <v>1</v>
      </c>
      <c r="B233" s="270">
        <f t="shared" ref="B233:H233" si="47">B230/B229*100-100</f>
        <v>-3.981481481481481</v>
      </c>
      <c r="C233" s="271">
        <f t="shared" si="47"/>
        <v>-2.6825396825396695</v>
      </c>
      <c r="D233" s="271">
        <f t="shared" si="47"/>
        <v>-1.7810457516339824</v>
      </c>
      <c r="E233" s="271">
        <f t="shared" si="47"/>
        <v>1.1574074074073906</v>
      </c>
      <c r="F233" s="271">
        <f t="shared" si="47"/>
        <v>3.0555555555555429</v>
      </c>
      <c r="G233" s="271">
        <f t="shared" si="47"/>
        <v>7.8787878787878896</v>
      </c>
      <c r="H233" s="273">
        <f t="shared" si="47"/>
        <v>1.5603298611111143</v>
      </c>
      <c r="I233" s="347"/>
      <c r="J233" s="304"/>
      <c r="K233" s="227"/>
    </row>
    <row r="234" spans="1:11" s="410" customFormat="1" ht="13.5" thickBot="1" x14ac:dyDescent="0.25">
      <c r="A234" s="226" t="s">
        <v>27</v>
      </c>
      <c r="B234" s="275">
        <f>B230-B215</f>
        <v>34.166666666666515</v>
      </c>
      <c r="C234" s="276">
        <f t="shared" ref="C234:G234" si="48">C230-C215</f>
        <v>62.445993031358967</v>
      </c>
      <c r="D234" s="276">
        <f t="shared" si="48"/>
        <v>57.151702786377655</v>
      </c>
      <c r="E234" s="276">
        <f t="shared" si="48"/>
        <v>117.97619047619037</v>
      </c>
      <c r="F234" s="276">
        <f t="shared" si="48"/>
        <v>170.34482758620697</v>
      </c>
      <c r="G234" s="276">
        <f t="shared" si="48"/>
        <v>212.4848484848485</v>
      </c>
      <c r="H234" s="306">
        <f>H230-J215</f>
        <v>116.54484160958896</v>
      </c>
      <c r="I234" s="307"/>
      <c r="J234" s="304"/>
      <c r="K234" s="227"/>
    </row>
    <row r="235" spans="1:11" s="410" customFormat="1" x14ac:dyDescent="0.2">
      <c r="A235" s="308" t="s">
        <v>51</v>
      </c>
      <c r="B235" s="280">
        <v>274</v>
      </c>
      <c r="C235" s="281">
        <v>456</v>
      </c>
      <c r="D235" s="281">
        <v>587</v>
      </c>
      <c r="E235" s="281">
        <v>798</v>
      </c>
      <c r="F235" s="281">
        <v>636</v>
      </c>
      <c r="G235" s="281">
        <v>877</v>
      </c>
      <c r="H235" s="283">
        <f>SUM(B235:G235)</f>
        <v>3628</v>
      </c>
      <c r="I235" s="309" t="s">
        <v>56</v>
      </c>
      <c r="J235" s="310">
        <f>J220-H235</f>
        <v>3</v>
      </c>
      <c r="K235" s="285">
        <f>J235/J220</f>
        <v>8.262186725419994E-4</v>
      </c>
    </row>
    <row r="236" spans="1:11" s="410" customFormat="1" x14ac:dyDescent="0.2">
      <c r="A236" s="308" t="s">
        <v>28</v>
      </c>
      <c r="B236" s="231">
        <v>83.5</v>
      </c>
      <c r="C236" s="289">
        <v>81.5</v>
      </c>
      <c r="D236" s="289">
        <v>80.5</v>
      </c>
      <c r="E236" s="289">
        <v>79.5</v>
      </c>
      <c r="F236" s="289">
        <v>78.5</v>
      </c>
      <c r="G236" s="289">
        <v>77</v>
      </c>
      <c r="H236" s="235"/>
      <c r="I236" s="227" t="s">
        <v>57</v>
      </c>
      <c r="J236" s="410">
        <v>73.89</v>
      </c>
    </row>
    <row r="237" spans="1:11" s="410" customFormat="1" ht="13.5" thickBot="1" x14ac:dyDescent="0.25">
      <c r="A237" s="311" t="s">
        <v>26</v>
      </c>
      <c r="B237" s="233">
        <f>B236-B225</f>
        <v>6.5</v>
      </c>
      <c r="C237" s="234">
        <f t="shared" ref="C237:G237" si="49">C236-C225</f>
        <v>6</v>
      </c>
      <c r="D237" s="234">
        <f t="shared" si="49"/>
        <v>6</v>
      </c>
      <c r="E237" s="234">
        <f t="shared" si="49"/>
        <v>6</v>
      </c>
      <c r="F237" s="234">
        <f t="shared" si="49"/>
        <v>6</v>
      </c>
      <c r="G237" s="234">
        <f t="shared" si="49"/>
        <v>5.5</v>
      </c>
      <c r="H237" s="236"/>
      <c r="I237" s="410" t="s">
        <v>26</v>
      </c>
      <c r="J237" s="410">
        <f>J236-L221</f>
        <v>4.8700000000000045</v>
      </c>
    </row>
    <row r="238" spans="1:11" x14ac:dyDescent="0.2">
      <c r="G238" s="288">
        <v>77</v>
      </c>
    </row>
    <row r="239" spans="1:11" ht="13.5" thickBot="1" x14ac:dyDescent="0.25"/>
    <row r="240" spans="1:11" ht="13.5" thickBot="1" x14ac:dyDescent="0.25">
      <c r="A240" s="295" t="s">
        <v>102</v>
      </c>
      <c r="B240" s="506" t="s">
        <v>50</v>
      </c>
      <c r="C240" s="507"/>
      <c r="D240" s="507"/>
      <c r="E240" s="507"/>
      <c r="F240" s="507"/>
      <c r="G240" s="508"/>
      <c r="H240" s="312" t="s">
        <v>0</v>
      </c>
      <c r="I240" s="414"/>
      <c r="J240" s="414"/>
      <c r="K240" s="414"/>
    </row>
    <row r="241" spans="1:11" x14ac:dyDescent="0.2">
      <c r="A241" s="226" t="s">
        <v>54</v>
      </c>
      <c r="B241" s="392">
        <v>1</v>
      </c>
      <c r="C241" s="393">
        <v>2</v>
      </c>
      <c r="D241" s="394">
        <v>3</v>
      </c>
      <c r="E241" s="393">
        <v>4</v>
      </c>
      <c r="F241" s="394">
        <v>5</v>
      </c>
      <c r="G241" s="250">
        <v>6</v>
      </c>
      <c r="H241" s="299"/>
      <c r="I241" s="414"/>
      <c r="J241" s="414"/>
      <c r="K241" s="414"/>
    </row>
    <row r="242" spans="1:11" x14ac:dyDescent="0.2">
      <c r="A242" s="226" t="s">
        <v>2</v>
      </c>
      <c r="B242" s="336">
        <v>1</v>
      </c>
      <c r="C242" s="337">
        <v>2</v>
      </c>
      <c r="D242" s="391">
        <v>3</v>
      </c>
      <c r="E242" s="350">
        <v>4</v>
      </c>
      <c r="F242" s="338">
        <v>5</v>
      </c>
      <c r="G242" s="396">
        <v>6</v>
      </c>
      <c r="H242" s="294" t="s">
        <v>0</v>
      </c>
      <c r="I242" s="414"/>
      <c r="J242" s="300"/>
      <c r="K242" s="414"/>
    </row>
    <row r="243" spans="1:11" x14ac:dyDescent="0.2">
      <c r="A243" s="301" t="s">
        <v>3</v>
      </c>
      <c r="B243" s="253">
        <v>1925</v>
      </c>
      <c r="C243" s="254">
        <v>1925</v>
      </c>
      <c r="D243" s="254">
        <v>1925</v>
      </c>
      <c r="E243" s="254">
        <v>1925</v>
      </c>
      <c r="F243" s="254">
        <v>1925</v>
      </c>
      <c r="G243" s="364">
        <v>1925</v>
      </c>
      <c r="H243" s="302">
        <v>1925</v>
      </c>
      <c r="I243" s="414"/>
      <c r="J243" s="300"/>
      <c r="K243" s="414"/>
    </row>
    <row r="244" spans="1:11" x14ac:dyDescent="0.2">
      <c r="A244" s="303" t="s">
        <v>6</v>
      </c>
      <c r="B244" s="258">
        <v>1838.6486486486488</v>
      </c>
      <c r="C244" s="259">
        <v>1870</v>
      </c>
      <c r="D244" s="259">
        <v>1928.7012987012988</v>
      </c>
      <c r="E244" s="259">
        <v>1991.1627906976744</v>
      </c>
      <c r="F244" s="341">
        <v>1975.1428571428571</v>
      </c>
      <c r="G244" s="341">
        <v>2049.4949494949497</v>
      </c>
      <c r="H244" s="342">
        <v>1963.0861244019138</v>
      </c>
      <c r="I244" s="414"/>
      <c r="J244" s="300"/>
      <c r="K244" s="414"/>
    </row>
    <row r="245" spans="1:11" x14ac:dyDescent="0.2">
      <c r="A245" s="226" t="s">
        <v>7</v>
      </c>
      <c r="B245" s="262">
        <v>91.891891891891888</v>
      </c>
      <c r="C245" s="263">
        <v>100</v>
      </c>
      <c r="D245" s="263">
        <v>96.103896103896105</v>
      </c>
      <c r="E245" s="263">
        <v>98.837209302325576</v>
      </c>
      <c r="F245" s="343">
        <v>94.285714285714292</v>
      </c>
      <c r="G245" s="343">
        <v>96.969696969696969</v>
      </c>
      <c r="H245" s="344">
        <v>92.344497607655498</v>
      </c>
      <c r="I245" s="414"/>
      <c r="J245" s="300"/>
      <c r="K245" s="414"/>
    </row>
    <row r="246" spans="1:11" x14ac:dyDescent="0.2">
      <c r="A246" s="226" t="s">
        <v>8</v>
      </c>
      <c r="B246" s="266">
        <v>5.7644132199592898E-2</v>
      </c>
      <c r="C246" s="267">
        <v>3.6493723185626242E-2</v>
      </c>
      <c r="D246" s="267">
        <v>4.5671761641492357E-2</v>
      </c>
      <c r="E246" s="267">
        <v>4.464753029213471E-2</v>
      </c>
      <c r="F246" s="345">
        <v>4.8401311526469856E-2</v>
      </c>
      <c r="G246" s="345">
        <v>4.3211487673870244E-2</v>
      </c>
      <c r="H246" s="346">
        <v>5.7050450170794749E-2</v>
      </c>
      <c r="I246" s="414"/>
      <c r="J246" s="304"/>
      <c r="K246" s="305"/>
    </row>
    <row r="247" spans="1:11" x14ac:dyDescent="0.2">
      <c r="A247" s="303" t="s">
        <v>1</v>
      </c>
      <c r="B247" s="270">
        <f t="shared" ref="B247:H247" si="50">B244/B243*100-100</f>
        <v>-4.4857844857844782</v>
      </c>
      <c r="C247" s="271">
        <f t="shared" si="50"/>
        <v>-2.8571428571428612</v>
      </c>
      <c r="D247" s="271">
        <f t="shared" si="50"/>
        <v>0.19227525721032634</v>
      </c>
      <c r="E247" s="271">
        <f t="shared" si="50"/>
        <v>3.4370280881908855</v>
      </c>
      <c r="F247" s="271">
        <f t="shared" si="50"/>
        <v>2.6048237476808964</v>
      </c>
      <c r="G247" s="271">
        <f t="shared" si="50"/>
        <v>6.4672701036337514</v>
      </c>
      <c r="H247" s="273">
        <f t="shared" si="50"/>
        <v>1.9784999689305778</v>
      </c>
      <c r="I247" s="347"/>
      <c r="J247" s="304"/>
      <c r="K247" s="227"/>
    </row>
    <row r="248" spans="1:11" ht="13.5" thickBot="1" x14ac:dyDescent="0.25">
      <c r="A248" s="226" t="s">
        <v>27</v>
      </c>
      <c r="B248" s="275">
        <f>B244-B230</f>
        <v>110.3153153153155</v>
      </c>
      <c r="C248" s="276">
        <f t="shared" ref="C248:H248" si="51">C244-C230</f>
        <v>118.28571428571422</v>
      </c>
      <c r="D248" s="276">
        <f t="shared" si="51"/>
        <v>160.76012223071052</v>
      </c>
      <c r="E248" s="276">
        <f t="shared" si="51"/>
        <v>170.32945736434112</v>
      </c>
      <c r="F248" s="276">
        <f t="shared" si="51"/>
        <v>120.14285714285711</v>
      </c>
      <c r="G248" s="276">
        <f t="shared" si="51"/>
        <v>107.67676767676789</v>
      </c>
      <c r="H248" s="306">
        <f t="shared" si="51"/>
        <v>135.00018690191382</v>
      </c>
      <c r="I248" s="307"/>
      <c r="J248" s="304"/>
      <c r="K248" s="227"/>
    </row>
    <row r="249" spans="1:11" x14ac:dyDescent="0.2">
      <c r="A249" s="308" t="s">
        <v>51</v>
      </c>
      <c r="B249" s="280">
        <v>274</v>
      </c>
      <c r="C249" s="281">
        <v>456</v>
      </c>
      <c r="D249" s="281">
        <v>587</v>
      </c>
      <c r="E249" s="281">
        <v>798</v>
      </c>
      <c r="F249" s="281">
        <v>636</v>
      </c>
      <c r="G249" s="281">
        <v>877</v>
      </c>
      <c r="H249" s="283">
        <f>SUM(B249:G249)</f>
        <v>3628</v>
      </c>
      <c r="I249" s="309" t="s">
        <v>56</v>
      </c>
      <c r="J249" s="310">
        <f>H235-H249</f>
        <v>0</v>
      </c>
      <c r="K249" s="285">
        <f>J249/H235</f>
        <v>0</v>
      </c>
    </row>
    <row r="250" spans="1:11" x14ac:dyDescent="0.2">
      <c r="A250" s="308" t="s">
        <v>28</v>
      </c>
      <c r="B250" s="231">
        <v>90.5</v>
      </c>
      <c r="C250" s="289">
        <v>88.5</v>
      </c>
      <c r="D250" s="289">
        <v>87</v>
      </c>
      <c r="E250" s="289">
        <v>85.5</v>
      </c>
      <c r="F250" s="289">
        <v>85</v>
      </c>
      <c r="G250" s="289">
        <v>83.5</v>
      </c>
      <c r="H250" s="235"/>
      <c r="I250" s="227" t="s">
        <v>57</v>
      </c>
      <c r="J250" s="414">
        <v>79.44</v>
      </c>
      <c r="K250" s="414"/>
    </row>
    <row r="251" spans="1:11" ht="13.5" thickBot="1" x14ac:dyDescent="0.25">
      <c r="A251" s="311" t="s">
        <v>26</v>
      </c>
      <c r="B251" s="233">
        <f>B250-B236</f>
        <v>7</v>
      </c>
      <c r="C251" s="234">
        <f t="shared" ref="C251:G251" si="52">C250-C236</f>
        <v>7</v>
      </c>
      <c r="D251" s="234">
        <f t="shared" si="52"/>
        <v>6.5</v>
      </c>
      <c r="E251" s="234">
        <f t="shared" si="52"/>
        <v>6</v>
      </c>
      <c r="F251" s="234">
        <f t="shared" si="52"/>
        <v>6.5</v>
      </c>
      <c r="G251" s="234">
        <f t="shared" si="52"/>
        <v>6.5</v>
      </c>
      <c r="H251" s="236"/>
      <c r="I251" s="414" t="s">
        <v>26</v>
      </c>
      <c r="J251" s="414">
        <f>J250-J236</f>
        <v>5.5499999999999972</v>
      </c>
      <c r="K251" s="414"/>
    </row>
    <row r="252" spans="1:11" x14ac:dyDescent="0.2">
      <c r="C252" s="414"/>
      <c r="D252" s="414"/>
      <c r="E252" s="414" t="s">
        <v>66</v>
      </c>
      <c r="F252" s="414" t="s">
        <v>66</v>
      </c>
      <c r="G252" s="414"/>
    </row>
    <row r="253" spans="1:11" ht="13.5" thickBot="1" x14ac:dyDescent="0.25"/>
    <row r="254" spans="1:11" s="415" customFormat="1" ht="13.5" thickBot="1" x14ac:dyDescent="0.25">
      <c r="A254" s="295" t="s">
        <v>104</v>
      </c>
      <c r="B254" s="506" t="s">
        <v>50</v>
      </c>
      <c r="C254" s="507"/>
      <c r="D254" s="507"/>
      <c r="E254" s="507"/>
      <c r="F254" s="507"/>
      <c r="G254" s="508"/>
      <c r="H254" s="312" t="s">
        <v>0</v>
      </c>
    </row>
    <row r="255" spans="1:11" s="415" customFormat="1" x14ac:dyDescent="0.2">
      <c r="A255" s="226" t="s">
        <v>54</v>
      </c>
      <c r="B255" s="392">
        <v>1</v>
      </c>
      <c r="C255" s="393">
        <v>2</v>
      </c>
      <c r="D255" s="394">
        <v>3</v>
      </c>
      <c r="E255" s="393">
        <v>4</v>
      </c>
      <c r="F255" s="394">
        <v>5</v>
      </c>
      <c r="G255" s="250">
        <v>6</v>
      </c>
      <c r="H255" s="299"/>
    </row>
    <row r="256" spans="1:11" s="415" customFormat="1" x14ac:dyDescent="0.2">
      <c r="A256" s="226" t="s">
        <v>2</v>
      </c>
      <c r="B256" s="336">
        <v>1</v>
      </c>
      <c r="C256" s="337">
        <v>2</v>
      </c>
      <c r="D256" s="391">
        <v>3</v>
      </c>
      <c r="E256" s="350">
        <v>4</v>
      </c>
      <c r="F256" s="338">
        <v>5</v>
      </c>
      <c r="G256" s="396">
        <v>6</v>
      </c>
      <c r="H256" s="294" t="s">
        <v>0</v>
      </c>
      <c r="J256" s="300"/>
    </row>
    <row r="257" spans="1:11" s="415" customFormat="1" x14ac:dyDescent="0.2">
      <c r="A257" s="301" t="s">
        <v>3</v>
      </c>
      <c r="B257" s="253">
        <v>2070</v>
      </c>
      <c r="C257" s="254">
        <v>2070</v>
      </c>
      <c r="D257" s="254">
        <v>2070</v>
      </c>
      <c r="E257" s="254">
        <v>2070</v>
      </c>
      <c r="F257" s="254">
        <v>2070</v>
      </c>
      <c r="G257" s="364">
        <v>2070</v>
      </c>
      <c r="H257" s="302">
        <v>2070</v>
      </c>
      <c r="J257" s="300"/>
    </row>
    <row r="258" spans="1:11" s="415" customFormat="1" x14ac:dyDescent="0.2">
      <c r="A258" s="303" t="s">
        <v>6</v>
      </c>
      <c r="B258" s="258">
        <v>2038</v>
      </c>
      <c r="C258" s="259">
        <v>2063.8235294117649</v>
      </c>
      <c r="D258" s="259">
        <v>2092.5</v>
      </c>
      <c r="E258" s="259">
        <v>2122.8333333333335</v>
      </c>
      <c r="F258" s="341">
        <v>2120.5128205128203</v>
      </c>
      <c r="G258" s="341">
        <v>2206.5151515151515</v>
      </c>
      <c r="H258" s="342">
        <v>2124.3346007604564</v>
      </c>
      <c r="J258" s="300"/>
    </row>
    <row r="259" spans="1:11" s="415" customFormat="1" x14ac:dyDescent="0.2">
      <c r="A259" s="226" t="s">
        <v>7</v>
      </c>
      <c r="B259" s="262">
        <v>85</v>
      </c>
      <c r="C259" s="263">
        <v>97.058823529411768</v>
      </c>
      <c r="D259" s="263">
        <v>100</v>
      </c>
      <c r="E259" s="263">
        <v>98.333333333333329</v>
      </c>
      <c r="F259" s="343">
        <v>94.871794871794876</v>
      </c>
      <c r="G259" s="343">
        <v>87.878787878787875</v>
      </c>
      <c r="H259" s="344">
        <v>93.155893536121667</v>
      </c>
      <c r="J259" s="300"/>
    </row>
    <row r="260" spans="1:11" s="415" customFormat="1" x14ac:dyDescent="0.2">
      <c r="A260" s="226" t="s">
        <v>8</v>
      </c>
      <c r="B260" s="266">
        <v>7.2307898016834724E-2</v>
      </c>
      <c r="C260" s="267">
        <v>4.6296791673708433E-2</v>
      </c>
      <c r="D260" s="267">
        <v>3.0973376560922247E-2</v>
      </c>
      <c r="E260" s="267">
        <v>4.4349643046413735E-2</v>
      </c>
      <c r="F260" s="345">
        <v>5.408553562956691E-2</v>
      </c>
      <c r="G260" s="345">
        <v>6.5168762313844844E-2</v>
      </c>
      <c r="H260" s="346">
        <v>5.8801013536779419E-2</v>
      </c>
      <c r="J260" s="304"/>
      <c r="K260" s="305"/>
    </row>
    <row r="261" spans="1:11" s="415" customFormat="1" x14ac:dyDescent="0.2">
      <c r="A261" s="303" t="s">
        <v>1</v>
      </c>
      <c r="B261" s="270">
        <f t="shared" ref="B261:H261" si="53">B258/B257*100-100</f>
        <v>-1.5458937198067702</v>
      </c>
      <c r="C261" s="271">
        <f t="shared" si="53"/>
        <v>-0.29838022165387201</v>
      </c>
      <c r="D261" s="271">
        <f t="shared" si="53"/>
        <v>1.0869565217391397</v>
      </c>
      <c r="E261" s="271">
        <f t="shared" si="53"/>
        <v>2.5523349436392948</v>
      </c>
      <c r="F261" s="271">
        <f t="shared" si="53"/>
        <v>2.440232875015468</v>
      </c>
      <c r="G261" s="271">
        <f t="shared" si="53"/>
        <v>6.594934855804425</v>
      </c>
      <c r="H261" s="273">
        <f t="shared" si="53"/>
        <v>2.6248599401186681</v>
      </c>
      <c r="I261" s="347"/>
      <c r="J261" s="304"/>
      <c r="K261" s="227"/>
    </row>
    <row r="262" spans="1:11" s="415" customFormat="1" ht="13.5" thickBot="1" x14ac:dyDescent="0.25">
      <c r="A262" s="226" t="s">
        <v>27</v>
      </c>
      <c r="B262" s="275">
        <f>B258-B244</f>
        <v>199.35135135135124</v>
      </c>
      <c r="C262" s="276">
        <f t="shared" ref="C262:H262" si="54">C258-C244</f>
        <v>193.82352941176487</v>
      </c>
      <c r="D262" s="276">
        <f t="shared" si="54"/>
        <v>163.79870129870119</v>
      </c>
      <c r="E262" s="276">
        <f t="shared" si="54"/>
        <v>131.6705426356591</v>
      </c>
      <c r="F262" s="276">
        <f t="shared" si="54"/>
        <v>145.36996336996322</v>
      </c>
      <c r="G262" s="276">
        <f t="shared" si="54"/>
        <v>157.02020202020185</v>
      </c>
      <c r="H262" s="306">
        <f t="shared" si="54"/>
        <v>161.24847635854258</v>
      </c>
      <c r="I262" s="307"/>
      <c r="J262" s="304"/>
      <c r="K262" s="227"/>
    </row>
    <row r="263" spans="1:11" s="415" customFormat="1" x14ac:dyDescent="0.2">
      <c r="A263" s="308" t="s">
        <v>51</v>
      </c>
      <c r="B263" s="280">
        <v>274</v>
      </c>
      <c r="C263" s="281">
        <v>456</v>
      </c>
      <c r="D263" s="281">
        <v>586</v>
      </c>
      <c r="E263" s="281">
        <v>798</v>
      </c>
      <c r="F263" s="281">
        <v>635</v>
      </c>
      <c r="G263" s="281">
        <v>877</v>
      </c>
      <c r="H263" s="283">
        <f>SUM(B263:G263)</f>
        <v>3626</v>
      </c>
      <c r="I263" s="309" t="s">
        <v>56</v>
      </c>
      <c r="J263" s="310">
        <f>H249-H263</f>
        <v>2</v>
      </c>
      <c r="K263" s="285">
        <f>J263/H249</f>
        <v>5.5126791620727675E-4</v>
      </c>
    </row>
    <row r="264" spans="1:11" s="415" customFormat="1" x14ac:dyDescent="0.2">
      <c r="A264" s="308" t="s">
        <v>28</v>
      </c>
      <c r="B264" s="231">
        <v>96.5</v>
      </c>
      <c r="C264" s="289">
        <v>94.5</v>
      </c>
      <c r="D264" s="289">
        <v>93</v>
      </c>
      <c r="E264" s="289">
        <v>92</v>
      </c>
      <c r="F264" s="289">
        <v>91.5</v>
      </c>
      <c r="G264" s="289">
        <v>90</v>
      </c>
      <c r="H264" s="235"/>
      <c r="I264" s="227" t="s">
        <v>57</v>
      </c>
      <c r="J264" s="415">
        <v>85.99</v>
      </c>
    </row>
    <row r="265" spans="1:11" s="415" customFormat="1" ht="13.5" thickBot="1" x14ac:dyDescent="0.25">
      <c r="A265" s="311" t="s">
        <v>26</v>
      </c>
      <c r="B265" s="233">
        <f>B264-B250</f>
        <v>6</v>
      </c>
      <c r="C265" s="234">
        <f t="shared" ref="C265:G265" si="55">C264-C250</f>
        <v>6</v>
      </c>
      <c r="D265" s="234">
        <f t="shared" si="55"/>
        <v>6</v>
      </c>
      <c r="E265" s="234">
        <f t="shared" si="55"/>
        <v>6.5</v>
      </c>
      <c r="F265" s="234">
        <f t="shared" si="55"/>
        <v>6.5</v>
      </c>
      <c r="G265" s="234">
        <f t="shared" si="55"/>
        <v>6.5</v>
      </c>
      <c r="H265" s="236"/>
      <c r="I265" s="415" t="s">
        <v>26</v>
      </c>
      <c r="J265" s="415">
        <f>J264-J250</f>
        <v>6.5499999999999972</v>
      </c>
    </row>
    <row r="266" spans="1:11" x14ac:dyDescent="0.2">
      <c r="C266" s="416"/>
      <c r="D266" s="416"/>
      <c r="E266" s="416"/>
      <c r="F266" s="416"/>
      <c r="G266" s="416"/>
    </row>
    <row r="267" spans="1:11" ht="13.5" thickBot="1" x14ac:dyDescent="0.25"/>
    <row r="268" spans="1:11" s="417" customFormat="1" ht="13.5" thickBot="1" x14ac:dyDescent="0.25">
      <c r="A268" s="295" t="s">
        <v>105</v>
      </c>
      <c r="B268" s="506" t="s">
        <v>50</v>
      </c>
      <c r="C268" s="507"/>
      <c r="D268" s="507"/>
      <c r="E268" s="507"/>
      <c r="F268" s="507"/>
      <c r="G268" s="508"/>
      <c r="H268" s="312" t="s">
        <v>0</v>
      </c>
    </row>
    <row r="269" spans="1:11" s="417" customFormat="1" x14ac:dyDescent="0.2">
      <c r="A269" s="226" t="s">
        <v>54</v>
      </c>
      <c r="B269" s="392">
        <v>1</v>
      </c>
      <c r="C269" s="393">
        <v>2</v>
      </c>
      <c r="D269" s="394">
        <v>3</v>
      </c>
      <c r="E269" s="393">
        <v>4</v>
      </c>
      <c r="F269" s="394">
        <v>5</v>
      </c>
      <c r="G269" s="250">
        <v>6</v>
      </c>
      <c r="H269" s="299"/>
    </row>
    <row r="270" spans="1:11" s="417" customFormat="1" x14ac:dyDescent="0.2">
      <c r="A270" s="226" t="s">
        <v>2</v>
      </c>
      <c r="B270" s="336">
        <v>1</v>
      </c>
      <c r="C270" s="337">
        <v>2</v>
      </c>
      <c r="D270" s="391">
        <v>3</v>
      </c>
      <c r="E270" s="350">
        <v>4</v>
      </c>
      <c r="F270" s="338">
        <v>5</v>
      </c>
      <c r="G270" s="396">
        <v>6</v>
      </c>
      <c r="H270" s="294" t="s">
        <v>0</v>
      </c>
      <c r="J270" s="300"/>
    </row>
    <row r="271" spans="1:11" s="417" customFormat="1" x14ac:dyDescent="0.2">
      <c r="A271" s="301" t="s">
        <v>3</v>
      </c>
      <c r="B271" s="253">
        <v>2220</v>
      </c>
      <c r="C271" s="254">
        <v>2220</v>
      </c>
      <c r="D271" s="254">
        <v>2220</v>
      </c>
      <c r="E271" s="254">
        <v>2220</v>
      </c>
      <c r="F271" s="254">
        <v>2220</v>
      </c>
      <c r="G271" s="364">
        <v>2220</v>
      </c>
      <c r="H271" s="302">
        <v>2220</v>
      </c>
      <c r="J271" s="300"/>
    </row>
    <row r="272" spans="1:11" s="417" customFormat="1" x14ac:dyDescent="0.2">
      <c r="A272" s="303" t="s">
        <v>6</v>
      </c>
      <c r="B272" s="258">
        <v>2233.6842105263158</v>
      </c>
      <c r="C272" s="259">
        <v>2279.7142857142858</v>
      </c>
      <c r="D272" s="259">
        <v>2312.0930232558139</v>
      </c>
      <c r="E272" s="259">
        <v>2353.8709677419356</v>
      </c>
      <c r="F272" s="341">
        <v>2324.0425531914893</v>
      </c>
      <c r="G272" s="341">
        <v>2421.3846153846152</v>
      </c>
      <c r="H272" s="342">
        <v>2340.2583025830259</v>
      </c>
      <c r="J272" s="300"/>
    </row>
    <row r="273" spans="1:11" s="417" customFormat="1" x14ac:dyDescent="0.2">
      <c r="A273" s="226" t="s">
        <v>7</v>
      </c>
      <c r="B273" s="262">
        <v>84.21052631578948</v>
      </c>
      <c r="C273" s="263">
        <v>91.428571428571431</v>
      </c>
      <c r="D273" s="263">
        <v>90.697674418604649</v>
      </c>
      <c r="E273" s="263">
        <v>93.548387096774192</v>
      </c>
      <c r="F273" s="343">
        <v>97.872340425531917</v>
      </c>
      <c r="G273" s="343">
        <v>86.15384615384616</v>
      </c>
      <c r="H273" s="344">
        <v>90.036900369003689</v>
      </c>
      <c r="J273" s="300"/>
    </row>
    <row r="274" spans="1:11" s="417" customFormat="1" x14ac:dyDescent="0.2">
      <c r="A274" s="226" t="s">
        <v>8</v>
      </c>
      <c r="B274" s="266">
        <v>7.1471467556057239E-2</v>
      </c>
      <c r="C274" s="267">
        <v>5.7207432413241562E-2</v>
      </c>
      <c r="D274" s="267">
        <v>5.3417447768009454E-2</v>
      </c>
      <c r="E274" s="267">
        <v>5.5055838675348884E-2</v>
      </c>
      <c r="F274" s="345">
        <v>5.1700189520846394E-2</v>
      </c>
      <c r="G274" s="345">
        <v>6.8552666364669473E-2</v>
      </c>
      <c r="H274" s="346">
        <v>6.3982818926555038E-2</v>
      </c>
      <c r="J274" s="304"/>
      <c r="K274" s="305"/>
    </row>
    <row r="275" spans="1:11" s="417" customFormat="1" x14ac:dyDescent="0.2">
      <c r="A275" s="303" t="s">
        <v>1</v>
      </c>
      <c r="B275" s="270">
        <f t="shared" ref="B275:H275" si="56">B272/B271*100-100</f>
        <v>0.61640587956377146</v>
      </c>
      <c r="C275" s="271">
        <f t="shared" si="56"/>
        <v>2.6898326898326985</v>
      </c>
      <c r="D275" s="271">
        <f t="shared" si="56"/>
        <v>4.1483343808925213</v>
      </c>
      <c r="E275" s="271">
        <f t="shared" si="56"/>
        <v>6.0302237721592746</v>
      </c>
      <c r="F275" s="271">
        <f t="shared" si="56"/>
        <v>4.6866014951121286</v>
      </c>
      <c r="G275" s="271">
        <f t="shared" si="56"/>
        <v>9.0713790713790701</v>
      </c>
      <c r="H275" s="273">
        <f t="shared" si="56"/>
        <v>5.4170406568930503</v>
      </c>
      <c r="I275" s="347"/>
      <c r="J275" s="304"/>
      <c r="K275" s="227"/>
    </row>
    <row r="276" spans="1:11" s="417" customFormat="1" ht="13.5" thickBot="1" x14ac:dyDescent="0.25">
      <c r="A276" s="226" t="s">
        <v>27</v>
      </c>
      <c r="B276" s="275">
        <f>B272-B258</f>
        <v>195.68421052631584</v>
      </c>
      <c r="C276" s="276">
        <f t="shared" ref="C276:H276" si="57">C272-C258</f>
        <v>215.89075630252091</v>
      </c>
      <c r="D276" s="276">
        <f t="shared" si="57"/>
        <v>219.59302325581393</v>
      </c>
      <c r="E276" s="276">
        <f t="shared" si="57"/>
        <v>231.03763440860212</v>
      </c>
      <c r="F276" s="276">
        <f t="shared" si="57"/>
        <v>203.52973267866901</v>
      </c>
      <c r="G276" s="276">
        <f t="shared" si="57"/>
        <v>214.86946386946374</v>
      </c>
      <c r="H276" s="306">
        <f t="shared" si="57"/>
        <v>215.92370182256946</v>
      </c>
      <c r="I276" s="307"/>
      <c r="J276" s="304"/>
      <c r="K276" s="227"/>
    </row>
    <row r="277" spans="1:11" s="417" customFormat="1" x14ac:dyDescent="0.2">
      <c r="A277" s="308" t="s">
        <v>51</v>
      </c>
      <c r="B277" s="280">
        <v>274</v>
      </c>
      <c r="C277" s="281">
        <v>456</v>
      </c>
      <c r="D277" s="281">
        <v>586</v>
      </c>
      <c r="E277" s="281">
        <v>798</v>
      </c>
      <c r="F277" s="281">
        <v>634</v>
      </c>
      <c r="G277" s="281">
        <v>876</v>
      </c>
      <c r="H277" s="283">
        <f>SUM(B277:G277)</f>
        <v>3624</v>
      </c>
      <c r="I277" s="309" t="s">
        <v>56</v>
      </c>
      <c r="J277" s="310">
        <f>H263-H277</f>
        <v>2</v>
      </c>
      <c r="K277" s="285">
        <f>J277/H263</f>
        <v>5.5157198014340876E-4</v>
      </c>
    </row>
    <row r="278" spans="1:11" s="417" customFormat="1" x14ac:dyDescent="0.2">
      <c r="A278" s="308" t="s">
        <v>28</v>
      </c>
      <c r="B278" s="231">
        <v>102</v>
      </c>
      <c r="C278" s="289">
        <v>100</v>
      </c>
      <c r="D278" s="289">
        <v>98.5</v>
      </c>
      <c r="E278" s="289">
        <v>97.5</v>
      </c>
      <c r="F278" s="289">
        <v>97</v>
      </c>
      <c r="G278" s="289">
        <v>95.5</v>
      </c>
      <c r="H278" s="235"/>
      <c r="I278" s="227" t="s">
        <v>57</v>
      </c>
      <c r="J278" s="417">
        <v>92.31</v>
      </c>
    </row>
    <row r="279" spans="1:11" s="417" customFormat="1" ht="13.5" thickBot="1" x14ac:dyDescent="0.25">
      <c r="A279" s="311" t="s">
        <v>26</v>
      </c>
      <c r="B279" s="233">
        <f>B278-B264</f>
        <v>5.5</v>
      </c>
      <c r="C279" s="234">
        <f t="shared" ref="C279:G279" si="58">C278-C264</f>
        <v>5.5</v>
      </c>
      <c r="D279" s="234">
        <f t="shared" si="58"/>
        <v>5.5</v>
      </c>
      <c r="E279" s="234">
        <f t="shared" si="58"/>
        <v>5.5</v>
      </c>
      <c r="F279" s="234">
        <f t="shared" si="58"/>
        <v>5.5</v>
      </c>
      <c r="G279" s="234">
        <f t="shared" si="58"/>
        <v>5.5</v>
      </c>
      <c r="H279" s="236"/>
      <c r="I279" s="417" t="s">
        <v>26</v>
      </c>
      <c r="J279" s="417">
        <f>J278-J264</f>
        <v>6.3200000000000074</v>
      </c>
    </row>
    <row r="280" spans="1:11" x14ac:dyDescent="0.2">
      <c r="C280" s="418"/>
      <c r="D280" s="418"/>
      <c r="E280" s="418"/>
      <c r="F280" s="418"/>
      <c r="G280" s="418"/>
    </row>
    <row r="281" spans="1:11" ht="13.5" thickBot="1" x14ac:dyDescent="0.25"/>
    <row r="282" spans="1:11" s="419" customFormat="1" ht="13.5" thickBot="1" x14ac:dyDescent="0.25">
      <c r="A282" s="295" t="s">
        <v>107</v>
      </c>
      <c r="B282" s="506" t="s">
        <v>50</v>
      </c>
      <c r="C282" s="507"/>
      <c r="D282" s="507"/>
      <c r="E282" s="507"/>
      <c r="F282" s="507"/>
      <c r="G282" s="508"/>
      <c r="H282" s="312" t="s">
        <v>0</v>
      </c>
    </row>
    <row r="283" spans="1:11" s="419" customFormat="1" x14ac:dyDescent="0.2">
      <c r="A283" s="226" t="s">
        <v>54</v>
      </c>
      <c r="B283" s="392">
        <v>1</v>
      </c>
      <c r="C283" s="393">
        <v>2</v>
      </c>
      <c r="D283" s="394">
        <v>3</v>
      </c>
      <c r="E283" s="393">
        <v>4</v>
      </c>
      <c r="F283" s="394">
        <v>5</v>
      </c>
      <c r="G283" s="250">
        <v>6</v>
      </c>
      <c r="H283" s="299"/>
    </row>
    <row r="284" spans="1:11" s="419" customFormat="1" x14ac:dyDescent="0.2">
      <c r="A284" s="226" t="s">
        <v>2</v>
      </c>
      <c r="B284" s="336">
        <v>1</v>
      </c>
      <c r="C284" s="337">
        <v>2</v>
      </c>
      <c r="D284" s="391">
        <v>3</v>
      </c>
      <c r="E284" s="350">
        <v>4</v>
      </c>
      <c r="F284" s="338">
        <v>5</v>
      </c>
      <c r="G284" s="396">
        <v>6</v>
      </c>
      <c r="H284" s="294" t="s">
        <v>0</v>
      </c>
      <c r="J284" s="300"/>
    </row>
    <row r="285" spans="1:11" s="419" customFormat="1" x14ac:dyDescent="0.2">
      <c r="A285" s="301" t="s">
        <v>3</v>
      </c>
      <c r="B285" s="253">
        <v>2385</v>
      </c>
      <c r="C285" s="254">
        <v>2385</v>
      </c>
      <c r="D285" s="254">
        <v>2385</v>
      </c>
      <c r="E285" s="254">
        <v>2385</v>
      </c>
      <c r="F285" s="254">
        <v>2385</v>
      </c>
      <c r="G285" s="364">
        <v>2385</v>
      </c>
      <c r="H285" s="302">
        <v>2385</v>
      </c>
      <c r="J285" s="300"/>
    </row>
    <row r="286" spans="1:11" s="419" customFormat="1" x14ac:dyDescent="0.2">
      <c r="A286" s="303" t="s">
        <v>6</v>
      </c>
      <c r="B286" s="258">
        <v>2389.090909090909</v>
      </c>
      <c r="C286" s="259">
        <v>2438.4848484848485</v>
      </c>
      <c r="D286" s="259">
        <v>2398.0952380952381</v>
      </c>
      <c r="E286" s="259">
        <v>2498.3050847457625</v>
      </c>
      <c r="F286" s="341">
        <v>2447.2340425531916</v>
      </c>
      <c r="G286" s="341">
        <v>2591.1940298507461</v>
      </c>
      <c r="H286" s="342">
        <v>2480.6666666666665</v>
      </c>
      <c r="J286" s="300"/>
    </row>
    <row r="287" spans="1:11" s="419" customFormat="1" x14ac:dyDescent="0.2">
      <c r="A287" s="226" t="s">
        <v>7</v>
      </c>
      <c r="B287" s="262">
        <v>77.272727272727266</v>
      </c>
      <c r="C287" s="263">
        <v>96.969696969696969</v>
      </c>
      <c r="D287" s="263">
        <v>85.714285714285708</v>
      </c>
      <c r="E287" s="263">
        <v>96.610169491525426</v>
      </c>
      <c r="F287" s="343">
        <v>91.489361702127653</v>
      </c>
      <c r="G287" s="343">
        <v>73.134328358208961</v>
      </c>
      <c r="H287" s="344">
        <v>85.925925925925924</v>
      </c>
      <c r="J287" s="300"/>
    </row>
    <row r="288" spans="1:11" s="419" customFormat="1" x14ac:dyDescent="0.2">
      <c r="A288" s="226" t="s">
        <v>8</v>
      </c>
      <c r="B288" s="266">
        <v>7.6734446933384659E-2</v>
      </c>
      <c r="C288" s="267">
        <v>4.8439768587158739E-2</v>
      </c>
      <c r="D288" s="267">
        <v>6.890074453810395E-2</v>
      </c>
      <c r="E288" s="267">
        <v>5.294401437546354E-2</v>
      </c>
      <c r="F288" s="345">
        <v>5.5509889149521714E-2</v>
      </c>
      <c r="G288" s="345">
        <v>8.6066670510571763E-2</v>
      </c>
      <c r="H288" s="346">
        <v>7.3587716243815077E-2</v>
      </c>
      <c r="J288" s="304"/>
      <c r="K288" s="305"/>
    </row>
    <row r="289" spans="1:21" s="419" customFormat="1" x14ac:dyDescent="0.2">
      <c r="A289" s="303" t="s">
        <v>1</v>
      </c>
      <c r="B289" s="270">
        <f t="shared" ref="B289:H289" si="59">B286/B285*100-100</f>
        <v>0.17152658662091369</v>
      </c>
      <c r="C289" s="423">
        <f t="shared" si="59"/>
        <v>2.2425512991550676</v>
      </c>
      <c r="D289" s="271">
        <f t="shared" si="59"/>
        <v>0.54906658680242515</v>
      </c>
      <c r="E289" s="271">
        <f t="shared" si="59"/>
        <v>4.7507373059019926</v>
      </c>
      <c r="F289" s="271">
        <f t="shared" si="59"/>
        <v>2.6093938177438787</v>
      </c>
      <c r="G289" s="271">
        <f t="shared" si="59"/>
        <v>8.6454519853562175</v>
      </c>
      <c r="H289" s="273">
        <f t="shared" si="59"/>
        <v>4.0111809923130579</v>
      </c>
      <c r="I289" s="347"/>
      <c r="J289" s="304"/>
      <c r="K289" s="227"/>
    </row>
    <row r="290" spans="1:21" s="419" customFormat="1" ht="13.5" thickBot="1" x14ac:dyDescent="0.25">
      <c r="A290" s="226" t="s">
        <v>27</v>
      </c>
      <c r="B290" s="275">
        <f>B286-B272</f>
        <v>155.40669856459317</v>
      </c>
      <c r="C290" s="276">
        <f t="shared" ref="C290:H290" si="60">C286-C272</f>
        <v>158.77056277056272</v>
      </c>
      <c r="D290" s="276">
        <f t="shared" si="60"/>
        <v>86.002214839424141</v>
      </c>
      <c r="E290" s="276">
        <f t="shared" si="60"/>
        <v>144.43411700382694</v>
      </c>
      <c r="F290" s="276">
        <f t="shared" si="60"/>
        <v>123.19148936170222</v>
      </c>
      <c r="G290" s="276">
        <f t="shared" si="60"/>
        <v>169.80941446613087</v>
      </c>
      <c r="H290" s="306">
        <f t="shared" si="60"/>
        <v>140.40836408364066</v>
      </c>
      <c r="I290" s="307"/>
      <c r="J290" s="304"/>
      <c r="K290" s="227"/>
      <c r="L290" s="421"/>
    </row>
    <row r="291" spans="1:21" s="419" customFormat="1" x14ac:dyDescent="0.2">
      <c r="A291" s="308" t="s">
        <v>51</v>
      </c>
      <c r="B291" s="280">
        <v>273</v>
      </c>
      <c r="C291" s="281">
        <v>455</v>
      </c>
      <c r="D291" s="281">
        <v>586</v>
      </c>
      <c r="E291" s="281">
        <v>798</v>
      </c>
      <c r="F291" s="281">
        <v>634</v>
      </c>
      <c r="G291" s="281">
        <v>876</v>
      </c>
      <c r="H291" s="283">
        <f>SUM(B291:G291)</f>
        <v>3622</v>
      </c>
      <c r="I291" s="309" t="s">
        <v>56</v>
      </c>
      <c r="J291" s="310">
        <f>H277-H291</f>
        <v>2</v>
      </c>
      <c r="K291" s="285">
        <f>J291/H277</f>
        <v>5.5187637969094923E-4</v>
      </c>
      <c r="L291" s="421"/>
    </row>
    <row r="292" spans="1:21" s="419" customFormat="1" x14ac:dyDescent="0.2">
      <c r="A292" s="308" t="s">
        <v>28</v>
      </c>
      <c r="B292" s="231">
        <v>106.5</v>
      </c>
      <c r="C292" s="289">
        <v>104.5</v>
      </c>
      <c r="D292" s="289">
        <v>103</v>
      </c>
      <c r="E292" s="289">
        <v>102</v>
      </c>
      <c r="F292" s="289">
        <v>101.5</v>
      </c>
      <c r="G292" s="289">
        <v>100</v>
      </c>
      <c r="H292" s="235"/>
      <c r="I292" s="227" t="s">
        <v>57</v>
      </c>
      <c r="J292" s="419">
        <v>97.8</v>
      </c>
      <c r="L292" s="421"/>
    </row>
    <row r="293" spans="1:21" s="419" customFormat="1" ht="13.5" thickBot="1" x14ac:dyDescent="0.25">
      <c r="A293" s="311" t="s">
        <v>26</v>
      </c>
      <c r="B293" s="233">
        <f>B292-B278</f>
        <v>4.5</v>
      </c>
      <c r="C293" s="234">
        <f t="shared" ref="C293:G293" si="61">C292-C278</f>
        <v>4.5</v>
      </c>
      <c r="D293" s="234">
        <f t="shared" si="61"/>
        <v>4.5</v>
      </c>
      <c r="E293" s="234">
        <f t="shared" si="61"/>
        <v>4.5</v>
      </c>
      <c r="F293" s="234">
        <f t="shared" si="61"/>
        <v>4.5</v>
      </c>
      <c r="G293" s="234">
        <f t="shared" si="61"/>
        <v>4.5</v>
      </c>
      <c r="H293" s="236"/>
      <c r="I293" s="419" t="s">
        <v>26</v>
      </c>
      <c r="J293" s="419">
        <f>J292-J278</f>
        <v>5.4899999999999949</v>
      </c>
      <c r="L293" s="421"/>
    </row>
    <row r="294" spans="1:21" x14ac:dyDescent="0.2">
      <c r="C294" s="420"/>
      <c r="D294" s="420" t="s">
        <v>66</v>
      </c>
      <c r="E294" s="420"/>
      <c r="F294" s="420" t="s">
        <v>66</v>
      </c>
      <c r="G294" s="420"/>
    </row>
    <row r="296" spans="1:21" s="422" customFormat="1" ht="13.5" thickBot="1" x14ac:dyDescent="0.25">
      <c r="B296" s="422">
        <v>106.5</v>
      </c>
      <c r="C296" s="422">
        <v>104.5</v>
      </c>
      <c r="D296" s="422">
        <v>103</v>
      </c>
      <c r="E296" s="422">
        <v>102</v>
      </c>
      <c r="F296" s="422">
        <v>101.5</v>
      </c>
      <c r="G296" s="422">
        <v>100</v>
      </c>
      <c r="H296" s="422">
        <v>100</v>
      </c>
    </row>
    <row r="297" spans="1:21" ht="13.5" thickBot="1" x14ac:dyDescent="0.25">
      <c r="A297" s="295" t="s">
        <v>110</v>
      </c>
      <c r="B297" s="506" t="s">
        <v>50</v>
      </c>
      <c r="C297" s="507"/>
      <c r="D297" s="507"/>
      <c r="E297" s="507"/>
      <c r="F297" s="507"/>
      <c r="G297" s="507"/>
      <c r="H297" s="508"/>
      <c r="I297" s="312" t="s">
        <v>0</v>
      </c>
      <c r="J297" s="421"/>
      <c r="K297" s="421"/>
      <c r="L297" s="421"/>
      <c r="M297" s="535" t="s">
        <v>111</v>
      </c>
      <c r="N297" s="535"/>
      <c r="O297" s="535"/>
      <c r="P297" s="535"/>
      <c r="Q297" s="535"/>
      <c r="R297" s="535"/>
      <c r="S297" s="535"/>
      <c r="T297" s="535"/>
      <c r="U297" s="535"/>
    </row>
    <row r="298" spans="1:21" x14ac:dyDescent="0.2">
      <c r="A298" s="226" t="s">
        <v>54</v>
      </c>
      <c r="B298" s="392">
        <v>1</v>
      </c>
      <c r="C298" s="393">
        <v>2</v>
      </c>
      <c r="D298" s="394">
        <v>3</v>
      </c>
      <c r="E298" s="393">
        <v>4</v>
      </c>
      <c r="F298" s="393"/>
      <c r="G298" s="394">
        <v>5</v>
      </c>
      <c r="H298" s="250">
        <v>6</v>
      </c>
      <c r="I298" s="299"/>
      <c r="J298" s="421"/>
      <c r="K298" s="421"/>
      <c r="L298" s="421"/>
      <c r="M298" s="535"/>
      <c r="N298" s="535"/>
      <c r="O298" s="535"/>
      <c r="P298" s="535"/>
      <c r="Q298" s="535"/>
      <c r="R298" s="535"/>
      <c r="S298" s="535"/>
      <c r="T298" s="535"/>
      <c r="U298" s="535"/>
    </row>
    <row r="299" spans="1:21" x14ac:dyDescent="0.2">
      <c r="A299" s="226" t="s">
        <v>2</v>
      </c>
      <c r="B299" s="336">
        <v>1</v>
      </c>
      <c r="C299" s="337">
        <v>2</v>
      </c>
      <c r="D299" s="391">
        <v>3</v>
      </c>
      <c r="E299" s="350">
        <v>4</v>
      </c>
      <c r="F299" s="350">
        <v>5</v>
      </c>
      <c r="G299" s="338">
        <v>6</v>
      </c>
      <c r="H299" s="396">
        <v>7</v>
      </c>
      <c r="I299" s="294" t="s">
        <v>0</v>
      </c>
      <c r="J299" s="421"/>
      <c r="K299" s="300"/>
      <c r="L299" s="421"/>
      <c r="M299" s="535"/>
      <c r="N299" s="535"/>
      <c r="O299" s="535"/>
      <c r="P299" s="535"/>
      <c r="Q299" s="535"/>
      <c r="R299" s="535"/>
      <c r="S299" s="535"/>
      <c r="T299" s="535"/>
      <c r="U299" s="535"/>
    </row>
    <row r="300" spans="1:21" x14ac:dyDescent="0.2">
      <c r="A300" s="301" t="s">
        <v>3</v>
      </c>
      <c r="B300" s="253">
        <v>2565</v>
      </c>
      <c r="C300" s="254">
        <v>2565</v>
      </c>
      <c r="D300" s="254">
        <v>2565</v>
      </c>
      <c r="E300" s="254">
        <v>2565</v>
      </c>
      <c r="F300" s="254">
        <v>2565</v>
      </c>
      <c r="G300" s="254">
        <v>2565</v>
      </c>
      <c r="H300" s="364">
        <v>2565</v>
      </c>
      <c r="I300" s="302">
        <v>2565</v>
      </c>
      <c r="J300" s="421"/>
      <c r="K300" s="300"/>
      <c r="L300" s="421"/>
      <c r="M300" s="536" t="s">
        <v>114</v>
      </c>
      <c r="N300" s="536"/>
      <c r="O300" s="536"/>
      <c r="P300" s="536"/>
      <c r="Q300" s="536"/>
      <c r="R300" s="536"/>
      <c r="S300" s="536"/>
      <c r="T300" s="536"/>
      <c r="U300" s="536"/>
    </row>
    <row r="301" spans="1:21" x14ac:dyDescent="0.2">
      <c r="A301" s="303" t="s">
        <v>6</v>
      </c>
      <c r="B301" s="258">
        <v>2495.2380952380954</v>
      </c>
      <c r="C301" s="259">
        <v>2743.75</v>
      </c>
      <c r="D301" s="259">
        <v>2613.8636363636365</v>
      </c>
      <c r="E301" s="259">
        <v>2680.46875</v>
      </c>
      <c r="F301" s="341">
        <v>2667.1739130434785</v>
      </c>
      <c r="G301" s="341">
        <v>2500.8571428571427</v>
      </c>
      <c r="H301" s="341">
        <v>2887.3333333333335</v>
      </c>
      <c r="I301" s="342">
        <v>2677.98</v>
      </c>
      <c r="J301" s="421"/>
      <c r="K301" s="300"/>
      <c r="L301" s="421"/>
      <c r="M301" s="536"/>
      <c r="N301" s="536"/>
      <c r="O301" s="536"/>
      <c r="P301" s="536"/>
      <c r="Q301" s="536"/>
      <c r="R301" s="536"/>
      <c r="S301" s="536"/>
      <c r="T301" s="536"/>
      <c r="U301" s="536"/>
    </row>
    <row r="302" spans="1:21" x14ac:dyDescent="0.2">
      <c r="A302" s="226" t="s">
        <v>7</v>
      </c>
      <c r="B302" s="262">
        <v>71.428571428571431</v>
      </c>
      <c r="C302" s="263">
        <v>87.5</v>
      </c>
      <c r="D302" s="263">
        <v>97.727272727272734</v>
      </c>
      <c r="E302" s="263">
        <v>90.625</v>
      </c>
      <c r="F302" s="343">
        <v>89.130434782608702</v>
      </c>
      <c r="G302" s="343">
        <v>91.428571428571431</v>
      </c>
      <c r="H302" s="343">
        <v>96.666666666666671</v>
      </c>
      <c r="I302" s="344">
        <v>85.17</v>
      </c>
      <c r="J302" s="421"/>
      <c r="K302" s="300"/>
      <c r="L302" s="421"/>
    </row>
    <row r="303" spans="1:21" x14ac:dyDescent="0.2">
      <c r="A303" s="226" t="s">
        <v>8</v>
      </c>
      <c r="B303" s="266">
        <v>7.3206863061150873E-2</v>
      </c>
      <c r="C303" s="267">
        <v>6.6954889502745682E-2</v>
      </c>
      <c r="D303" s="267">
        <v>5.4947547053616534E-2</v>
      </c>
      <c r="E303" s="267">
        <v>5.9575922516569568E-2</v>
      </c>
      <c r="F303" s="345">
        <v>6.556086153155731E-2</v>
      </c>
      <c r="G303" s="345">
        <v>5.7608586185233353E-2</v>
      </c>
      <c r="H303" s="345">
        <v>4.8889495983065759E-2</v>
      </c>
      <c r="I303" s="346">
        <v>7.0499999999999993E-2</v>
      </c>
      <c r="J303" s="421"/>
      <c r="K303" s="304"/>
      <c r="L303" s="305"/>
    </row>
    <row r="304" spans="1:21" x14ac:dyDescent="0.2">
      <c r="A304" s="303" t="s">
        <v>1</v>
      </c>
      <c r="B304" s="270">
        <f t="shared" ref="B304:I304" si="62">B301/B300*100-100</f>
        <v>-2.7197623688851706</v>
      </c>
      <c r="C304" s="423">
        <f t="shared" si="62"/>
        <v>6.9688109161793363</v>
      </c>
      <c r="D304" s="271">
        <f t="shared" si="62"/>
        <v>1.9050150629098113</v>
      </c>
      <c r="E304" s="271">
        <f t="shared" si="62"/>
        <v>4.5017056530214319</v>
      </c>
      <c r="F304" s="271">
        <f t="shared" si="62"/>
        <v>3.9833884227477085</v>
      </c>
      <c r="G304" s="271">
        <f t="shared" si="62"/>
        <v>-2.5006961849067153</v>
      </c>
      <c r="H304" s="271">
        <f t="shared" si="62"/>
        <v>12.566601689408714</v>
      </c>
      <c r="I304" s="273">
        <f t="shared" si="62"/>
        <v>4.4046783625730939</v>
      </c>
      <c r="J304" s="408"/>
      <c r="K304" s="304"/>
      <c r="L304" s="227"/>
    </row>
    <row r="305" spans="1:13" ht="13.5" thickBot="1" x14ac:dyDescent="0.25">
      <c r="A305" s="226" t="s">
        <v>27</v>
      </c>
      <c r="B305" s="275">
        <f>B301-B286</f>
        <v>106.1471861471864</v>
      </c>
      <c r="C305" s="276">
        <f t="shared" ref="C305:E305" si="63">C301-C286</f>
        <v>305.2651515151515</v>
      </c>
      <c r="D305" s="276">
        <f t="shared" si="63"/>
        <v>215.76839826839841</v>
      </c>
      <c r="E305" s="276">
        <f t="shared" si="63"/>
        <v>182.16366525423746</v>
      </c>
      <c r="F305" s="276">
        <f t="shared" ref="F305:G305" si="64">F301-F286</f>
        <v>219.93987049028692</v>
      </c>
      <c r="G305" s="276">
        <f t="shared" si="64"/>
        <v>-90.336886993603457</v>
      </c>
      <c r="H305" s="276">
        <f>H301-G286</f>
        <v>296.13930348258737</v>
      </c>
      <c r="I305" s="306">
        <f>I301-H286</f>
        <v>197.3133333333335</v>
      </c>
      <c r="J305" s="307"/>
      <c r="K305" s="304"/>
      <c r="L305" s="227"/>
    </row>
    <row r="306" spans="1:13" x14ac:dyDescent="0.2">
      <c r="A306" s="308" t="s">
        <v>51</v>
      </c>
      <c r="B306" s="280">
        <v>161</v>
      </c>
      <c r="C306" s="281">
        <v>565</v>
      </c>
      <c r="D306" s="281">
        <v>583</v>
      </c>
      <c r="E306" s="281">
        <v>794</v>
      </c>
      <c r="F306" s="281">
        <v>633</v>
      </c>
      <c r="G306" s="281">
        <v>415</v>
      </c>
      <c r="H306" s="281">
        <v>455</v>
      </c>
      <c r="I306" s="283">
        <f>SUM(B306:H306)</f>
        <v>3606</v>
      </c>
      <c r="J306" s="309" t="s">
        <v>56</v>
      </c>
      <c r="K306" s="310">
        <f>H291-I306</f>
        <v>16</v>
      </c>
      <c r="L306" s="285">
        <f>K306/H291</f>
        <v>4.4174489232468254E-3</v>
      </c>
      <c r="M306" s="378" t="s">
        <v>115</v>
      </c>
    </row>
    <row r="307" spans="1:13" x14ac:dyDescent="0.2">
      <c r="A307" s="308" t="s">
        <v>28</v>
      </c>
      <c r="B307" s="231">
        <v>111</v>
      </c>
      <c r="C307" s="289">
        <v>108.5</v>
      </c>
      <c r="D307" s="289">
        <v>107</v>
      </c>
      <c r="E307" s="289">
        <v>106</v>
      </c>
      <c r="F307" s="289">
        <v>105.5</v>
      </c>
      <c r="G307" s="289">
        <v>105</v>
      </c>
      <c r="H307" s="289">
        <v>104</v>
      </c>
      <c r="I307" s="235"/>
      <c r="J307" s="227" t="s">
        <v>57</v>
      </c>
      <c r="K307" s="421">
        <v>102.38</v>
      </c>
      <c r="L307" s="421"/>
    </row>
    <row r="308" spans="1:13" ht="13.5" thickBot="1" x14ac:dyDescent="0.25">
      <c r="A308" s="311" t="s">
        <v>26</v>
      </c>
      <c r="B308" s="233">
        <f>B307-B292</f>
        <v>4.5</v>
      </c>
      <c r="C308" s="234">
        <f t="shared" ref="C308:E308" si="65">C307-C292</f>
        <v>4</v>
      </c>
      <c r="D308" s="234">
        <f t="shared" si="65"/>
        <v>4</v>
      </c>
      <c r="E308" s="234">
        <f t="shared" si="65"/>
        <v>4</v>
      </c>
      <c r="F308" s="234">
        <f t="shared" ref="F308:G308" si="66">F307-F292</f>
        <v>4</v>
      </c>
      <c r="G308" s="234">
        <f t="shared" si="66"/>
        <v>5</v>
      </c>
      <c r="H308" s="234">
        <f>H307-G292</f>
        <v>4</v>
      </c>
      <c r="I308" s="236"/>
      <c r="J308" s="421" t="s">
        <v>26</v>
      </c>
      <c r="K308" s="421">
        <f>K307-J292</f>
        <v>4.5799999999999983</v>
      </c>
      <c r="L308" s="421"/>
    </row>
    <row r="309" spans="1:13" x14ac:dyDescent="0.2">
      <c r="C309" s="288" t="s">
        <v>103</v>
      </c>
      <c r="F309" s="422"/>
    </row>
    <row r="310" spans="1:13" ht="13.5" thickBot="1" x14ac:dyDescent="0.25"/>
    <row r="311" spans="1:13" ht="13.5" thickBot="1" x14ac:dyDescent="0.25">
      <c r="A311" s="295" t="s">
        <v>116</v>
      </c>
      <c r="B311" s="506" t="s">
        <v>50</v>
      </c>
      <c r="C311" s="507"/>
      <c r="D311" s="507"/>
      <c r="E311" s="507"/>
      <c r="F311" s="507"/>
      <c r="G311" s="507"/>
      <c r="H311" s="508"/>
      <c r="I311" s="312" t="s">
        <v>0</v>
      </c>
      <c r="J311" s="424"/>
      <c r="K311" s="424"/>
      <c r="L311" s="424"/>
    </row>
    <row r="312" spans="1:13" x14ac:dyDescent="0.2">
      <c r="A312" s="226" t="s">
        <v>54</v>
      </c>
      <c r="B312" s="392">
        <v>1</v>
      </c>
      <c r="C312" s="393">
        <v>2</v>
      </c>
      <c r="D312" s="394">
        <v>3</v>
      </c>
      <c r="E312" s="393">
        <v>4</v>
      </c>
      <c r="F312" s="393">
        <v>5</v>
      </c>
      <c r="G312" s="394">
        <v>6</v>
      </c>
      <c r="H312" s="250">
        <v>7</v>
      </c>
      <c r="I312" s="299"/>
      <c r="J312" s="424"/>
      <c r="K312" s="424"/>
      <c r="L312" s="424"/>
    </row>
    <row r="313" spans="1:13" x14ac:dyDescent="0.2">
      <c r="A313" s="226" t="s">
        <v>2</v>
      </c>
      <c r="B313" s="336">
        <v>1</v>
      </c>
      <c r="C313" s="337">
        <v>2</v>
      </c>
      <c r="D313" s="391">
        <v>3</v>
      </c>
      <c r="E313" s="350">
        <v>4</v>
      </c>
      <c r="F313" s="350">
        <v>5</v>
      </c>
      <c r="G313" s="338">
        <v>6</v>
      </c>
      <c r="H313" s="396">
        <v>7</v>
      </c>
      <c r="I313" s="294" t="s">
        <v>0</v>
      </c>
      <c r="J313" s="424"/>
      <c r="K313" s="300"/>
      <c r="L313" s="424"/>
    </row>
    <row r="314" spans="1:13" x14ac:dyDescent="0.2">
      <c r="A314" s="301" t="s">
        <v>3</v>
      </c>
      <c r="B314" s="253">
        <v>2740</v>
      </c>
      <c r="C314" s="254">
        <v>2740</v>
      </c>
      <c r="D314" s="254">
        <v>2740</v>
      </c>
      <c r="E314" s="254">
        <v>2740</v>
      </c>
      <c r="F314" s="254">
        <v>2740</v>
      </c>
      <c r="G314" s="254">
        <v>2740</v>
      </c>
      <c r="H314" s="364">
        <v>2740</v>
      </c>
      <c r="I314" s="302">
        <v>2740</v>
      </c>
      <c r="J314" s="424"/>
      <c r="K314" s="300"/>
      <c r="L314" s="424"/>
    </row>
    <row r="315" spans="1:13" x14ac:dyDescent="0.2">
      <c r="A315" s="303" t="s">
        <v>6</v>
      </c>
      <c r="B315" s="258">
        <v>2668.4615384615386</v>
      </c>
      <c r="C315" s="259">
        <v>2914.0476190476193</v>
      </c>
      <c r="D315" s="259">
        <v>2751.3636363636365</v>
      </c>
      <c r="E315" s="259">
        <v>2862.5396825396824</v>
      </c>
      <c r="F315" s="341">
        <v>2849.1304347826085</v>
      </c>
      <c r="G315" s="341">
        <v>2821.5625</v>
      </c>
      <c r="H315" s="341">
        <v>3045.6666666666665</v>
      </c>
      <c r="I315" s="342">
        <v>2856.2962962962961</v>
      </c>
      <c r="J315" s="424"/>
      <c r="K315" s="300"/>
      <c r="L315" s="424"/>
    </row>
    <row r="316" spans="1:13" x14ac:dyDescent="0.2">
      <c r="A316" s="226" t="s">
        <v>7</v>
      </c>
      <c r="B316" s="262">
        <v>100</v>
      </c>
      <c r="C316" s="263">
        <v>90.476190476190482</v>
      </c>
      <c r="D316" s="263">
        <v>84.090909090909093</v>
      </c>
      <c r="E316" s="263">
        <v>84.126984126984127</v>
      </c>
      <c r="F316" s="343">
        <v>86.956521739130437</v>
      </c>
      <c r="G316" s="343">
        <v>93.75</v>
      </c>
      <c r="H316" s="343">
        <v>100</v>
      </c>
      <c r="I316" s="344">
        <v>83.333333333333329</v>
      </c>
      <c r="J316" s="424"/>
      <c r="K316" s="300"/>
      <c r="L316" s="424"/>
    </row>
    <row r="317" spans="1:13" x14ac:dyDescent="0.2">
      <c r="A317" s="226" t="s">
        <v>8</v>
      </c>
      <c r="B317" s="266">
        <v>5.3319360486539402E-2</v>
      </c>
      <c r="C317" s="267">
        <v>7.060274969793072E-2</v>
      </c>
      <c r="D317" s="267">
        <v>6.8526799821400877E-2</v>
      </c>
      <c r="E317" s="267">
        <v>7.2494089238936271E-2</v>
      </c>
      <c r="F317" s="345">
        <v>6.7238222841217499E-2</v>
      </c>
      <c r="G317" s="345">
        <v>6.0068323575958156E-2</v>
      </c>
      <c r="H317" s="345">
        <v>4.1416119060659701E-2</v>
      </c>
      <c r="I317" s="346">
        <v>7.2584347598889321E-2</v>
      </c>
      <c r="J317" s="424"/>
      <c r="K317" s="304"/>
      <c r="L317" s="305"/>
    </row>
    <row r="318" spans="1:13" x14ac:dyDescent="0.2">
      <c r="A318" s="303" t="s">
        <v>1</v>
      </c>
      <c r="B318" s="270">
        <f t="shared" ref="B318:I318" si="67">B315/B314*100-100</f>
        <v>-2.6108927568781581</v>
      </c>
      <c r="C318" s="271">
        <f t="shared" si="67"/>
        <v>6.352102884949602</v>
      </c>
      <c r="D318" s="271">
        <f t="shared" si="67"/>
        <v>0.41473125414732692</v>
      </c>
      <c r="E318" s="271">
        <f t="shared" si="67"/>
        <v>4.4722511875796584</v>
      </c>
      <c r="F318" s="271">
        <f t="shared" si="67"/>
        <v>3.9828625833068827</v>
      </c>
      <c r="G318" s="271">
        <f t="shared" si="67"/>
        <v>2.9767335766423457</v>
      </c>
      <c r="H318" s="271">
        <f t="shared" si="67"/>
        <v>11.15571776155717</v>
      </c>
      <c r="I318" s="273">
        <f t="shared" si="67"/>
        <v>4.2443903757772148</v>
      </c>
      <c r="J318" s="408"/>
      <c r="K318" s="304"/>
      <c r="L318" s="227"/>
    </row>
    <row r="319" spans="1:13" ht="13.5" thickBot="1" x14ac:dyDescent="0.25">
      <c r="A319" s="226" t="s">
        <v>27</v>
      </c>
      <c r="B319" s="275">
        <f t="shared" ref="B319:G319" si="68">B315-B301</f>
        <v>173.22344322344316</v>
      </c>
      <c r="C319" s="276">
        <f t="shared" si="68"/>
        <v>170.29761904761926</v>
      </c>
      <c r="D319" s="276">
        <f t="shared" si="68"/>
        <v>137.5</v>
      </c>
      <c r="E319" s="276">
        <f t="shared" si="68"/>
        <v>182.07093253968242</v>
      </c>
      <c r="F319" s="276">
        <f t="shared" si="68"/>
        <v>181.95652173913004</v>
      </c>
      <c r="G319" s="276">
        <f t="shared" si="68"/>
        <v>320.70535714285734</v>
      </c>
      <c r="H319" s="276">
        <f>H315-G301</f>
        <v>544.80952380952385</v>
      </c>
      <c r="I319" s="306">
        <f>I315-H301</f>
        <v>-31.037037037037408</v>
      </c>
      <c r="J319" s="307"/>
      <c r="K319" s="304"/>
      <c r="L319" s="227"/>
    </row>
    <row r="320" spans="1:13" x14ac:dyDescent="0.2">
      <c r="A320" s="308" t="s">
        <v>51</v>
      </c>
      <c r="B320" s="447">
        <v>157</v>
      </c>
      <c r="C320" s="448">
        <v>564</v>
      </c>
      <c r="D320" s="448">
        <v>581</v>
      </c>
      <c r="E320" s="448">
        <v>789</v>
      </c>
      <c r="F320" s="448">
        <v>633</v>
      </c>
      <c r="G320" s="448">
        <v>414</v>
      </c>
      <c r="H320" s="448">
        <v>455</v>
      </c>
      <c r="I320" s="283">
        <f>SUM(B320:H320)</f>
        <v>3593</v>
      </c>
      <c r="J320" s="309" t="s">
        <v>56</v>
      </c>
      <c r="K320" s="310">
        <f>I306-I320</f>
        <v>13</v>
      </c>
      <c r="L320" s="285">
        <f>K320/I306</f>
        <v>3.6051026067665001E-3</v>
      </c>
    </row>
    <row r="321" spans="1:12" x14ac:dyDescent="0.2">
      <c r="A321" s="308" t="s">
        <v>28</v>
      </c>
      <c r="B321" s="231">
        <v>115.5</v>
      </c>
      <c r="C321" s="289">
        <v>112.5</v>
      </c>
      <c r="D321" s="289">
        <v>111.5</v>
      </c>
      <c r="E321" s="289">
        <v>110.5</v>
      </c>
      <c r="F321" s="289">
        <v>110</v>
      </c>
      <c r="G321" s="289">
        <v>109.5</v>
      </c>
      <c r="H321" s="289">
        <v>109</v>
      </c>
      <c r="I321" s="235"/>
      <c r="J321" s="227" t="s">
        <v>57</v>
      </c>
      <c r="K321" s="424">
        <v>106.65</v>
      </c>
      <c r="L321" s="424"/>
    </row>
    <row r="322" spans="1:12" ht="13.5" thickBot="1" x14ac:dyDescent="0.25">
      <c r="A322" s="311" t="s">
        <v>26</v>
      </c>
      <c r="B322" s="233">
        <f t="shared" ref="B322:G322" si="69">B321-B307</f>
        <v>4.5</v>
      </c>
      <c r="C322" s="234">
        <f t="shared" si="69"/>
        <v>4</v>
      </c>
      <c r="D322" s="234">
        <f t="shared" si="69"/>
        <v>4.5</v>
      </c>
      <c r="E322" s="234">
        <f t="shared" si="69"/>
        <v>4.5</v>
      </c>
      <c r="F322" s="234">
        <f t="shared" si="69"/>
        <v>4.5</v>
      </c>
      <c r="G322" s="234">
        <f t="shared" si="69"/>
        <v>4.5</v>
      </c>
      <c r="H322" s="234">
        <f>H321-G307</f>
        <v>4</v>
      </c>
      <c r="I322" s="236"/>
      <c r="J322" s="424" t="s">
        <v>26</v>
      </c>
      <c r="K322" s="424">
        <f>K321-K307</f>
        <v>4.2700000000000102</v>
      </c>
      <c r="L322" s="424"/>
    </row>
    <row r="323" spans="1:12" x14ac:dyDescent="0.2">
      <c r="D323" s="288" t="s">
        <v>66</v>
      </c>
    </row>
    <row r="324" spans="1:12" ht="13.5" thickBot="1" x14ac:dyDescent="0.25">
      <c r="C324" s="425"/>
      <c r="D324" s="425"/>
      <c r="E324" s="425"/>
      <c r="F324" s="425"/>
      <c r="G324" s="425"/>
      <c r="H324" s="425"/>
    </row>
    <row r="325" spans="1:12" ht="15.75" thickBot="1" x14ac:dyDescent="0.25">
      <c r="A325" s="516" t="s">
        <v>53</v>
      </c>
      <c r="B325" s="517"/>
      <c r="C325" s="517"/>
      <c r="D325" s="517"/>
      <c r="E325" s="517"/>
      <c r="F325" s="517"/>
      <c r="G325" s="517"/>
      <c r="H325" s="517"/>
      <c r="I325" s="517"/>
      <c r="J325" s="518"/>
    </row>
    <row r="326" spans="1:12" ht="15" x14ac:dyDescent="0.2">
      <c r="A326" s="427"/>
      <c r="B326" s="428" t="s">
        <v>54</v>
      </c>
      <c r="C326" s="428" t="s">
        <v>51</v>
      </c>
      <c r="D326" s="428" t="s">
        <v>90</v>
      </c>
      <c r="E326" s="428" t="s">
        <v>119</v>
      </c>
      <c r="F326" s="428" t="s">
        <v>120</v>
      </c>
      <c r="G326" s="428" t="s">
        <v>121</v>
      </c>
      <c r="H326" s="428" t="s">
        <v>122</v>
      </c>
      <c r="I326" s="428" t="s">
        <v>89</v>
      </c>
      <c r="J326" s="429" t="s">
        <v>123</v>
      </c>
    </row>
    <row r="327" spans="1:12" ht="15" x14ac:dyDescent="0.2">
      <c r="A327" s="525">
        <v>1</v>
      </c>
      <c r="B327" s="442">
        <v>3</v>
      </c>
      <c r="C327" s="442">
        <v>518</v>
      </c>
      <c r="D327" s="442">
        <v>111.5</v>
      </c>
      <c r="E327" s="442" t="s">
        <v>124</v>
      </c>
      <c r="F327" s="514">
        <v>674</v>
      </c>
      <c r="G327" s="514">
        <v>111.5</v>
      </c>
      <c r="H327" s="514">
        <v>57</v>
      </c>
      <c r="I327" s="514">
        <v>1</v>
      </c>
      <c r="J327" s="509"/>
    </row>
    <row r="328" spans="1:12" ht="15" x14ac:dyDescent="0.2">
      <c r="A328" s="526"/>
      <c r="B328" s="442">
        <v>4</v>
      </c>
      <c r="C328" s="442">
        <v>156</v>
      </c>
      <c r="D328" s="442">
        <v>110.5</v>
      </c>
      <c r="E328" s="442" t="s">
        <v>128</v>
      </c>
      <c r="F328" s="515"/>
      <c r="G328" s="515"/>
      <c r="H328" s="515"/>
      <c r="I328" s="515"/>
      <c r="J328" s="511"/>
    </row>
    <row r="329" spans="1:12" ht="15" x14ac:dyDescent="0.2">
      <c r="A329" s="525">
        <v>2</v>
      </c>
      <c r="B329" s="442">
        <v>4</v>
      </c>
      <c r="C329" s="442">
        <v>633</v>
      </c>
      <c r="D329" s="442">
        <v>110.5</v>
      </c>
      <c r="E329" s="442" t="s">
        <v>124</v>
      </c>
      <c r="F329" s="514">
        <v>674</v>
      </c>
      <c r="G329" s="514">
        <v>110.5</v>
      </c>
      <c r="H329" s="514">
        <v>57</v>
      </c>
      <c r="I329" s="538" t="s">
        <v>126</v>
      </c>
      <c r="J329" s="509"/>
    </row>
    <row r="330" spans="1:12" ht="15" x14ac:dyDescent="0.2">
      <c r="A330" s="529"/>
      <c r="B330" s="442">
        <v>5</v>
      </c>
      <c r="C330" s="442">
        <v>41</v>
      </c>
      <c r="D330" s="442">
        <v>110</v>
      </c>
      <c r="E330" s="442" t="s">
        <v>125</v>
      </c>
      <c r="F330" s="530"/>
      <c r="G330" s="530"/>
      <c r="H330" s="530"/>
      <c r="I330" s="530"/>
      <c r="J330" s="510"/>
    </row>
    <row r="331" spans="1:12" ht="15" x14ac:dyDescent="0.2">
      <c r="A331" s="525">
        <v>3</v>
      </c>
      <c r="B331" s="442">
        <v>5</v>
      </c>
      <c r="C331" s="442">
        <v>592</v>
      </c>
      <c r="D331" s="442">
        <v>110</v>
      </c>
      <c r="E331" s="431" t="s">
        <v>124</v>
      </c>
      <c r="F331" s="514">
        <v>675</v>
      </c>
      <c r="G331" s="514">
        <v>110</v>
      </c>
      <c r="H331" s="514">
        <v>57</v>
      </c>
      <c r="I331" s="514">
        <v>2</v>
      </c>
      <c r="J331" s="509"/>
    </row>
    <row r="332" spans="1:12" ht="15" x14ac:dyDescent="0.2">
      <c r="A332" s="526"/>
      <c r="B332" s="442">
        <v>6</v>
      </c>
      <c r="C332" s="442">
        <v>83</v>
      </c>
      <c r="D332" s="442">
        <v>109.5</v>
      </c>
      <c r="E332" s="431" t="s">
        <v>128</v>
      </c>
      <c r="F332" s="515"/>
      <c r="G332" s="515"/>
      <c r="H332" s="515"/>
      <c r="I332" s="515"/>
      <c r="J332" s="511"/>
    </row>
    <row r="333" spans="1:12" s="443" customFormat="1" ht="15" x14ac:dyDescent="0.2">
      <c r="A333" s="525" t="s">
        <v>130</v>
      </c>
      <c r="B333" s="442">
        <v>1</v>
      </c>
      <c r="C333" s="442">
        <v>157</v>
      </c>
      <c r="D333" s="442">
        <v>115.5</v>
      </c>
      <c r="E333" s="431" t="s">
        <v>127</v>
      </c>
      <c r="F333" s="514">
        <v>220</v>
      </c>
      <c r="G333" s="514">
        <v>114.5</v>
      </c>
      <c r="H333" s="514">
        <v>18</v>
      </c>
      <c r="I333" s="514">
        <v>1</v>
      </c>
      <c r="J333" s="509"/>
    </row>
    <row r="334" spans="1:12" ht="15" x14ac:dyDescent="0.2">
      <c r="A334" s="526"/>
      <c r="B334" s="442">
        <v>3</v>
      </c>
      <c r="C334" s="442">
        <v>63</v>
      </c>
      <c r="D334" s="442">
        <v>111.5</v>
      </c>
      <c r="E334" s="442" t="s">
        <v>128</v>
      </c>
      <c r="F334" s="515"/>
      <c r="G334" s="515"/>
      <c r="H334" s="515"/>
      <c r="I334" s="515"/>
      <c r="J334" s="511"/>
    </row>
    <row r="335" spans="1:12" ht="15" x14ac:dyDescent="0.2">
      <c r="A335" s="525">
        <v>5</v>
      </c>
      <c r="B335" s="442">
        <v>6</v>
      </c>
      <c r="C335" s="442">
        <v>331</v>
      </c>
      <c r="D335" s="442">
        <v>109.5</v>
      </c>
      <c r="E335" s="431" t="s">
        <v>124</v>
      </c>
      <c r="F335" s="514">
        <v>675</v>
      </c>
      <c r="G335" s="514">
        <v>111.5</v>
      </c>
      <c r="H335" s="514">
        <v>57</v>
      </c>
      <c r="I335" s="514" t="s">
        <v>135</v>
      </c>
      <c r="J335" s="509"/>
    </row>
    <row r="336" spans="1:12" ht="15" x14ac:dyDescent="0.2">
      <c r="A336" s="526"/>
      <c r="B336" s="442">
        <v>2</v>
      </c>
      <c r="C336" s="442">
        <v>344</v>
      </c>
      <c r="D336" s="442">
        <v>112.5</v>
      </c>
      <c r="E336" s="431" t="s">
        <v>128</v>
      </c>
      <c r="F336" s="515"/>
      <c r="G336" s="515"/>
      <c r="H336" s="515"/>
      <c r="I336" s="515"/>
      <c r="J336" s="511"/>
    </row>
    <row r="337" spans="1:12" ht="15" x14ac:dyDescent="0.2">
      <c r="A337" s="525">
        <v>6</v>
      </c>
      <c r="B337" s="442">
        <v>2</v>
      </c>
      <c r="C337" s="442">
        <v>220</v>
      </c>
      <c r="D337" s="442">
        <v>112.5</v>
      </c>
      <c r="E337" s="431" t="s">
        <v>124</v>
      </c>
      <c r="F337" s="514">
        <v>675</v>
      </c>
      <c r="G337" s="514">
        <v>111.5</v>
      </c>
      <c r="H337" s="514">
        <v>57</v>
      </c>
      <c r="I337" s="514">
        <v>3</v>
      </c>
      <c r="J337" s="509"/>
    </row>
    <row r="338" spans="1:12" ht="15.75" thickBot="1" x14ac:dyDescent="0.25">
      <c r="A338" s="532"/>
      <c r="B338" s="438">
        <v>7</v>
      </c>
      <c r="C338" s="438">
        <v>455</v>
      </c>
      <c r="D338" s="438">
        <v>109</v>
      </c>
      <c r="E338" s="439" t="s">
        <v>127</v>
      </c>
      <c r="F338" s="533"/>
      <c r="G338" s="533"/>
      <c r="H338" s="533"/>
      <c r="I338" s="533"/>
      <c r="J338" s="534"/>
    </row>
    <row r="339" spans="1:12" ht="15" x14ac:dyDescent="0.2">
      <c r="A339" s="440"/>
      <c r="B339" s="440"/>
      <c r="C339" s="440"/>
      <c r="D339" s="440"/>
      <c r="E339" s="440"/>
      <c r="F339" s="440">
        <f>SUM(F327:F338)</f>
        <v>3593</v>
      </c>
      <c r="G339" s="440"/>
      <c r="H339" s="440">
        <f>SUM(H327:H338)</f>
        <v>303</v>
      </c>
      <c r="I339" s="440"/>
      <c r="J339" s="440"/>
    </row>
    <row r="340" spans="1:12" s="470" customFormat="1" ht="15" x14ac:dyDescent="0.2">
      <c r="A340" s="440"/>
      <c r="B340" s="440"/>
      <c r="C340" s="440"/>
      <c r="D340" s="440"/>
      <c r="E340" s="440"/>
      <c r="F340" s="440"/>
      <c r="G340" s="440"/>
      <c r="H340" s="440"/>
      <c r="I340" s="440"/>
      <c r="J340" s="440"/>
    </row>
    <row r="341" spans="1:12" s="470" customFormat="1" ht="15" x14ac:dyDescent="0.2">
      <c r="A341" s="440"/>
      <c r="B341" s="470">
        <v>111.5</v>
      </c>
      <c r="C341" s="470">
        <v>110.5</v>
      </c>
      <c r="D341" s="470">
        <v>110</v>
      </c>
      <c r="E341" s="470">
        <v>114.5</v>
      </c>
      <c r="F341" s="470">
        <v>111.5</v>
      </c>
      <c r="G341" s="470">
        <v>111.5</v>
      </c>
      <c r="H341" s="440"/>
      <c r="I341" s="440"/>
      <c r="J341" s="440"/>
    </row>
    <row r="342" spans="1:12" s="449" customFormat="1" ht="15.75" thickBot="1" x14ac:dyDescent="0.25">
      <c r="A342" s="440"/>
      <c r="B342" s="440">
        <v>2856.2962962962961</v>
      </c>
      <c r="C342" s="440">
        <v>2856.2962962962961</v>
      </c>
      <c r="D342" s="440">
        <v>2856.2962962962961</v>
      </c>
      <c r="E342" s="440">
        <v>2856.2962962962961</v>
      </c>
      <c r="F342" s="440">
        <v>2856.2962962962961</v>
      </c>
      <c r="G342" s="440">
        <v>2856.2962962962961</v>
      </c>
      <c r="H342" s="440">
        <v>2856.2962962962961</v>
      </c>
      <c r="I342" s="440">
        <v>2856.2962962962961</v>
      </c>
      <c r="J342" s="440"/>
    </row>
    <row r="343" spans="1:12" s="449" customFormat="1" ht="13.5" thickBot="1" x14ac:dyDescent="0.25">
      <c r="A343" s="295" t="s">
        <v>136</v>
      </c>
      <c r="B343" s="506" t="s">
        <v>50</v>
      </c>
      <c r="C343" s="507"/>
      <c r="D343" s="507"/>
      <c r="E343" s="507"/>
      <c r="F343" s="507"/>
      <c r="G343" s="507"/>
      <c r="H343" s="508"/>
      <c r="I343" s="312" t="s">
        <v>0</v>
      </c>
    </row>
    <row r="344" spans="1:12" s="449" customFormat="1" x14ac:dyDescent="0.2">
      <c r="A344" s="226" t="s">
        <v>54</v>
      </c>
      <c r="B344" s="392">
        <v>1</v>
      </c>
      <c r="C344" s="393">
        <v>2</v>
      </c>
      <c r="D344" s="394">
        <v>3</v>
      </c>
      <c r="E344" s="393">
        <v>4</v>
      </c>
      <c r="F344" s="393">
        <v>5</v>
      </c>
      <c r="G344" s="394">
        <v>6</v>
      </c>
      <c r="H344" s="250">
        <v>7</v>
      </c>
      <c r="I344" s="299"/>
    </row>
    <row r="345" spans="1:12" s="449" customFormat="1" x14ac:dyDescent="0.2">
      <c r="A345" s="226" t="s">
        <v>2</v>
      </c>
      <c r="B345" s="336">
        <v>1</v>
      </c>
      <c r="C345" s="337">
        <v>2</v>
      </c>
      <c r="D345" s="391">
        <v>3</v>
      </c>
      <c r="E345" s="350">
        <v>4</v>
      </c>
      <c r="F345" s="350">
        <v>5</v>
      </c>
      <c r="G345" s="338">
        <v>6</v>
      </c>
      <c r="H345" s="396">
        <v>7</v>
      </c>
      <c r="I345" s="294" t="s">
        <v>0</v>
      </c>
      <c r="K345" s="300"/>
    </row>
    <row r="346" spans="1:12" s="449" customFormat="1" x14ac:dyDescent="0.2">
      <c r="A346" s="301" t="s">
        <v>3</v>
      </c>
      <c r="B346" s="253">
        <v>2910</v>
      </c>
      <c r="C346" s="254">
        <v>2910</v>
      </c>
      <c r="D346" s="254">
        <v>2910</v>
      </c>
      <c r="E346" s="254">
        <v>2910</v>
      </c>
      <c r="F346" s="254">
        <v>2910</v>
      </c>
      <c r="G346" s="254">
        <v>2910</v>
      </c>
      <c r="H346" s="364">
        <v>2910</v>
      </c>
      <c r="I346" s="302">
        <v>2910</v>
      </c>
      <c r="K346" s="300"/>
    </row>
    <row r="347" spans="1:12" s="449" customFormat="1" x14ac:dyDescent="0.2">
      <c r="A347" s="303" t="s">
        <v>6</v>
      </c>
      <c r="B347" s="258">
        <v>3001.0416666666665</v>
      </c>
      <c r="C347" s="259">
        <v>2988.3673469387754</v>
      </c>
      <c r="D347" s="259">
        <v>2990.2</v>
      </c>
      <c r="E347" s="259">
        <v>2946.25</v>
      </c>
      <c r="F347" s="341">
        <v>3141</v>
      </c>
      <c r="G347" s="341">
        <v>3168.7719298245615</v>
      </c>
      <c r="H347" s="341"/>
      <c r="I347" s="342">
        <v>3054.8148148148148</v>
      </c>
      <c r="K347" s="300"/>
    </row>
    <row r="348" spans="1:12" s="449" customFormat="1" x14ac:dyDescent="0.2">
      <c r="A348" s="226" t="s">
        <v>7</v>
      </c>
      <c r="B348" s="262">
        <v>81.25</v>
      </c>
      <c r="C348" s="263">
        <v>89.795918367346943</v>
      </c>
      <c r="D348" s="263">
        <v>88</v>
      </c>
      <c r="E348" s="263">
        <v>93.75</v>
      </c>
      <c r="F348" s="343">
        <v>88</v>
      </c>
      <c r="G348" s="343">
        <v>84.21052631578948</v>
      </c>
      <c r="H348" s="343"/>
      <c r="I348" s="344">
        <v>82.592592592592595</v>
      </c>
      <c r="K348" s="300"/>
    </row>
    <row r="349" spans="1:12" s="449" customFormat="1" x14ac:dyDescent="0.2">
      <c r="A349" s="226" t="s">
        <v>8</v>
      </c>
      <c r="B349" s="266">
        <v>7.0227278166355697E-2</v>
      </c>
      <c r="C349" s="267">
        <v>8.0536876881104183E-2</v>
      </c>
      <c r="D349" s="267">
        <v>7.237360456553539E-2</v>
      </c>
      <c r="E349" s="267">
        <v>5.9250378340130916E-2</v>
      </c>
      <c r="F349" s="345">
        <v>8.123675667764127E-2</v>
      </c>
      <c r="G349" s="345">
        <v>7.0009115607166494E-2</v>
      </c>
      <c r="H349" s="345"/>
      <c r="I349" s="346">
        <v>7.8998610562333829E-2</v>
      </c>
      <c r="K349" s="304"/>
      <c r="L349" s="305"/>
    </row>
    <row r="350" spans="1:12" s="449" customFormat="1" x14ac:dyDescent="0.2">
      <c r="A350" s="303" t="s">
        <v>1</v>
      </c>
      <c r="B350" s="270">
        <f t="shared" ref="B350:I350" si="70">B347/B346*100-100</f>
        <v>3.1285796105383668</v>
      </c>
      <c r="C350" s="271">
        <f t="shared" si="70"/>
        <v>2.6930359772775034</v>
      </c>
      <c r="D350" s="271">
        <f t="shared" si="70"/>
        <v>2.7560137457044647</v>
      </c>
      <c r="E350" s="271">
        <f t="shared" si="70"/>
        <v>1.2457044673539457</v>
      </c>
      <c r="F350" s="271">
        <f t="shared" si="70"/>
        <v>7.9381443298969003</v>
      </c>
      <c r="G350" s="271">
        <f t="shared" si="70"/>
        <v>8.8925061795382021</v>
      </c>
      <c r="H350" s="271">
        <f t="shared" si="70"/>
        <v>-100</v>
      </c>
      <c r="I350" s="273">
        <f t="shared" si="70"/>
        <v>4.9764541173476005</v>
      </c>
      <c r="J350" s="408"/>
      <c r="K350" s="304"/>
      <c r="L350" s="227"/>
    </row>
    <row r="351" spans="1:12" s="449" customFormat="1" ht="13.5" thickBot="1" x14ac:dyDescent="0.25">
      <c r="A351" s="226" t="s">
        <v>27</v>
      </c>
      <c r="B351" s="275">
        <f>B347-B342</f>
        <v>144.74537037037044</v>
      </c>
      <c r="C351" s="276">
        <f t="shared" ref="C351:I351" si="71">C347-C342</f>
        <v>132.07105064247935</v>
      </c>
      <c r="D351" s="276">
        <f t="shared" si="71"/>
        <v>133.90370370370374</v>
      </c>
      <c r="E351" s="276">
        <f t="shared" si="71"/>
        <v>89.953703703703923</v>
      </c>
      <c r="F351" s="276">
        <f t="shared" si="71"/>
        <v>284.70370370370392</v>
      </c>
      <c r="G351" s="276">
        <f t="shared" si="71"/>
        <v>312.47563352826546</v>
      </c>
      <c r="H351" s="276">
        <f t="shared" si="71"/>
        <v>-2856.2962962962961</v>
      </c>
      <c r="I351" s="306">
        <f t="shared" si="71"/>
        <v>198.5185185185187</v>
      </c>
      <c r="J351" s="307"/>
      <c r="K351" s="304"/>
      <c r="L351" s="227"/>
    </row>
    <row r="352" spans="1:12" s="449" customFormat="1" x14ac:dyDescent="0.2">
      <c r="A352" s="286" t="s">
        <v>51</v>
      </c>
      <c r="B352" s="280">
        <v>673</v>
      </c>
      <c r="C352" s="281">
        <v>673</v>
      </c>
      <c r="D352" s="281">
        <v>673</v>
      </c>
      <c r="E352" s="281">
        <v>216</v>
      </c>
      <c r="F352" s="281">
        <v>675</v>
      </c>
      <c r="G352" s="281">
        <v>675</v>
      </c>
      <c r="H352" s="282"/>
      <c r="I352" s="472">
        <f>SUM(B352:H352)</f>
        <v>3585</v>
      </c>
      <c r="J352" s="309" t="s">
        <v>56</v>
      </c>
      <c r="K352" s="310">
        <f>I320-I352</f>
        <v>8</v>
      </c>
      <c r="L352" s="285">
        <f>K352/I320</f>
        <v>2.226551628165878E-3</v>
      </c>
    </row>
    <row r="353" spans="1:12" s="449" customFormat="1" x14ac:dyDescent="0.2">
      <c r="A353" s="286" t="s">
        <v>28</v>
      </c>
      <c r="B353" s="231">
        <v>116</v>
      </c>
      <c r="C353" s="289">
        <v>115</v>
      </c>
      <c r="D353" s="289">
        <v>114.5</v>
      </c>
      <c r="E353" s="289">
        <v>119</v>
      </c>
      <c r="F353" s="289">
        <v>115.5</v>
      </c>
      <c r="G353" s="289">
        <v>115.5</v>
      </c>
      <c r="H353" s="232"/>
      <c r="I353" s="473"/>
      <c r="J353" s="227" t="s">
        <v>57</v>
      </c>
      <c r="K353" s="449">
        <v>111.11</v>
      </c>
    </row>
    <row r="354" spans="1:12" s="449" customFormat="1" ht="13.5" thickBot="1" x14ac:dyDescent="0.25">
      <c r="A354" s="287" t="s">
        <v>26</v>
      </c>
      <c r="B354" s="233">
        <f>B353-B341</f>
        <v>4.5</v>
      </c>
      <c r="C354" s="234">
        <f t="shared" ref="C354:G354" si="72">C353-C341</f>
        <v>4.5</v>
      </c>
      <c r="D354" s="234">
        <f t="shared" si="72"/>
        <v>4.5</v>
      </c>
      <c r="E354" s="234">
        <f t="shared" si="72"/>
        <v>4.5</v>
      </c>
      <c r="F354" s="234">
        <f t="shared" si="72"/>
        <v>4</v>
      </c>
      <c r="G354" s="234">
        <f t="shared" si="72"/>
        <v>4</v>
      </c>
      <c r="H354" s="240">
        <f t="shared" ref="H354" si="73">H353-H324</f>
        <v>0</v>
      </c>
      <c r="I354" s="471"/>
      <c r="J354" s="449" t="s">
        <v>26</v>
      </c>
      <c r="K354" s="449">
        <f>K353-K321</f>
        <v>4.4599999999999937</v>
      </c>
    </row>
    <row r="355" spans="1:12" x14ac:dyDescent="0.2">
      <c r="C355" s="450"/>
      <c r="D355" s="450"/>
      <c r="E355" s="450"/>
      <c r="F355" s="450"/>
      <c r="G355" s="450"/>
    </row>
    <row r="356" spans="1:12" ht="13.5" thickBot="1" x14ac:dyDescent="0.25"/>
    <row r="357" spans="1:12" s="474" customFormat="1" ht="13.5" thickBot="1" x14ac:dyDescent="0.25">
      <c r="A357" s="295" t="s">
        <v>138</v>
      </c>
      <c r="B357" s="506" t="s">
        <v>50</v>
      </c>
      <c r="C357" s="507"/>
      <c r="D357" s="507"/>
      <c r="E357" s="507"/>
      <c r="F357" s="507"/>
      <c r="G357" s="507"/>
      <c r="H357" s="508"/>
      <c r="I357" s="312" t="s">
        <v>0</v>
      </c>
    </row>
    <row r="358" spans="1:12" s="474" customFormat="1" x14ac:dyDescent="0.2">
      <c r="A358" s="226" t="s">
        <v>54</v>
      </c>
      <c r="B358" s="392">
        <v>1</v>
      </c>
      <c r="C358" s="393">
        <v>2</v>
      </c>
      <c r="D358" s="394">
        <v>3</v>
      </c>
      <c r="E358" s="393">
        <v>4</v>
      </c>
      <c r="F358" s="393">
        <v>5</v>
      </c>
      <c r="G358" s="394">
        <v>6</v>
      </c>
      <c r="H358" s="250">
        <v>7</v>
      </c>
      <c r="I358" s="299"/>
    </row>
    <row r="359" spans="1:12" s="474" customFormat="1" x14ac:dyDescent="0.2">
      <c r="A359" s="226" t="s">
        <v>2</v>
      </c>
      <c r="B359" s="336">
        <v>1</v>
      </c>
      <c r="C359" s="337">
        <v>2</v>
      </c>
      <c r="D359" s="391">
        <v>3</v>
      </c>
      <c r="E359" s="350">
        <v>4</v>
      </c>
      <c r="F359" s="350">
        <v>5</v>
      </c>
      <c r="G359" s="338">
        <v>6</v>
      </c>
      <c r="H359" s="396">
        <v>7</v>
      </c>
      <c r="I359" s="294" t="s">
        <v>0</v>
      </c>
      <c r="K359" s="300"/>
    </row>
    <row r="360" spans="1:12" s="474" customFormat="1" x14ac:dyDescent="0.2">
      <c r="A360" s="301" t="s">
        <v>3</v>
      </c>
      <c r="B360" s="253">
        <v>3080</v>
      </c>
      <c r="C360" s="254">
        <v>3080</v>
      </c>
      <c r="D360" s="254">
        <v>3080</v>
      </c>
      <c r="E360" s="254">
        <v>3080</v>
      </c>
      <c r="F360" s="254">
        <v>3080</v>
      </c>
      <c r="G360" s="254">
        <v>3080</v>
      </c>
      <c r="H360" s="364">
        <v>3080</v>
      </c>
      <c r="I360" s="302">
        <v>3080</v>
      </c>
      <c r="K360" s="300"/>
    </row>
    <row r="361" spans="1:12" s="474" customFormat="1" x14ac:dyDescent="0.2">
      <c r="A361" s="303" t="s">
        <v>6</v>
      </c>
      <c r="B361" s="258">
        <v>3200.75</v>
      </c>
      <c r="C361" s="259">
        <v>3243.6585365853657</v>
      </c>
      <c r="D361" s="259">
        <v>3205.4054054054054</v>
      </c>
      <c r="E361" s="259">
        <v>3136.875</v>
      </c>
      <c r="F361" s="341">
        <v>3258.5365853658536</v>
      </c>
      <c r="G361" s="341">
        <v>3370.2564102564102</v>
      </c>
      <c r="H361" s="341"/>
      <c r="I361" s="342">
        <v>3246.9626168224299</v>
      </c>
      <c r="K361" s="300"/>
    </row>
    <row r="362" spans="1:12" s="474" customFormat="1" x14ac:dyDescent="0.2">
      <c r="A362" s="226" t="s">
        <v>7</v>
      </c>
      <c r="B362" s="262">
        <v>87.5</v>
      </c>
      <c r="C362" s="263">
        <v>82.926829268292678</v>
      </c>
      <c r="D362" s="263">
        <v>89.189189189189193</v>
      </c>
      <c r="E362" s="263">
        <v>87.5</v>
      </c>
      <c r="F362" s="343">
        <v>85.365853658536579</v>
      </c>
      <c r="G362" s="343">
        <v>87.179487179487182</v>
      </c>
      <c r="H362" s="343"/>
      <c r="I362" s="344">
        <v>86.915887850467286</v>
      </c>
      <c r="K362" s="300"/>
    </row>
    <row r="363" spans="1:12" s="474" customFormat="1" x14ac:dyDescent="0.2">
      <c r="A363" s="226" t="s">
        <v>8</v>
      </c>
      <c r="B363" s="266">
        <v>7.4513581149053154E-2</v>
      </c>
      <c r="C363" s="267">
        <v>6.5465453253182565E-2</v>
      </c>
      <c r="D363" s="267">
        <v>6.7927509101006894E-2</v>
      </c>
      <c r="E363" s="267">
        <v>6.3555354778585649E-2</v>
      </c>
      <c r="F363" s="345">
        <v>6.5538436601467964E-2</v>
      </c>
      <c r="G363" s="345">
        <v>5.8261945506403144E-2</v>
      </c>
      <c r="H363" s="345"/>
      <c r="I363" s="346">
        <v>6.9282659973452246E-2</v>
      </c>
      <c r="K363" s="304"/>
      <c r="L363" s="305"/>
    </row>
    <row r="364" spans="1:12" s="474" customFormat="1" x14ac:dyDescent="0.2">
      <c r="A364" s="303" t="s">
        <v>1</v>
      </c>
      <c r="B364" s="270">
        <f t="shared" ref="B364:I364" si="74">B361/B360*100-100</f>
        <v>3.920454545454561</v>
      </c>
      <c r="C364" s="271">
        <f t="shared" si="74"/>
        <v>5.313588850174213</v>
      </c>
      <c r="D364" s="271">
        <f t="shared" si="74"/>
        <v>4.0716040716040709</v>
      </c>
      <c r="E364" s="271">
        <f t="shared" si="74"/>
        <v>1.8465909090909207</v>
      </c>
      <c r="F364" s="271">
        <f t="shared" si="74"/>
        <v>5.7966423820082298</v>
      </c>
      <c r="G364" s="271">
        <f t="shared" si="74"/>
        <v>9.4239094239094214</v>
      </c>
      <c r="H364" s="271">
        <f t="shared" si="74"/>
        <v>-100</v>
      </c>
      <c r="I364" s="273">
        <f t="shared" si="74"/>
        <v>5.4208641825464383</v>
      </c>
      <c r="J364" s="408"/>
      <c r="K364" s="304"/>
      <c r="L364" s="227"/>
    </row>
    <row r="365" spans="1:12" s="474" customFormat="1" ht="13.5" thickBot="1" x14ac:dyDescent="0.25">
      <c r="A365" s="226" t="s">
        <v>27</v>
      </c>
      <c r="B365" s="275">
        <f>B361-B347</f>
        <v>199.70833333333348</v>
      </c>
      <c r="C365" s="276">
        <f t="shared" ref="C365:I365" si="75">C361-C347</f>
        <v>255.29118964659028</v>
      </c>
      <c r="D365" s="276">
        <f t="shared" si="75"/>
        <v>215.2054054054056</v>
      </c>
      <c r="E365" s="276">
        <f t="shared" si="75"/>
        <v>190.625</v>
      </c>
      <c r="F365" s="276">
        <f t="shared" si="75"/>
        <v>117.53658536585363</v>
      </c>
      <c r="G365" s="276">
        <f t="shared" si="75"/>
        <v>201.48448043184862</v>
      </c>
      <c r="H365" s="276">
        <f t="shared" si="75"/>
        <v>0</v>
      </c>
      <c r="I365" s="306">
        <f t="shared" si="75"/>
        <v>192.14780200761516</v>
      </c>
      <c r="J365" s="307"/>
      <c r="K365" s="304"/>
      <c r="L365" s="227"/>
    </row>
    <row r="366" spans="1:12" s="474" customFormat="1" x14ac:dyDescent="0.2">
      <c r="A366" s="286" t="s">
        <v>51</v>
      </c>
      <c r="B366" s="280">
        <v>673</v>
      </c>
      <c r="C366" s="281">
        <v>673</v>
      </c>
      <c r="D366" s="281">
        <v>673</v>
      </c>
      <c r="E366" s="281">
        <v>209</v>
      </c>
      <c r="F366" s="281">
        <v>674</v>
      </c>
      <c r="G366" s="281">
        <v>673</v>
      </c>
      <c r="H366" s="282"/>
      <c r="I366" s="472">
        <f>SUM(B366:H366)</f>
        <v>3575</v>
      </c>
      <c r="J366" s="309" t="s">
        <v>56</v>
      </c>
      <c r="K366" s="310">
        <f>I352-I366</f>
        <v>10</v>
      </c>
      <c r="L366" s="285">
        <f>K366/I352</f>
        <v>2.7894002789400278E-3</v>
      </c>
    </row>
    <row r="367" spans="1:12" s="474" customFormat="1" x14ac:dyDescent="0.2">
      <c r="A367" s="286" t="s">
        <v>28</v>
      </c>
      <c r="B367" s="231">
        <v>120</v>
      </c>
      <c r="C367" s="289">
        <v>119</v>
      </c>
      <c r="D367" s="289">
        <v>118.5</v>
      </c>
      <c r="E367" s="289">
        <v>123</v>
      </c>
      <c r="F367" s="289">
        <v>119.5</v>
      </c>
      <c r="G367" s="289">
        <v>119</v>
      </c>
      <c r="H367" s="232"/>
      <c r="I367" s="473"/>
      <c r="J367" s="227" t="s">
        <v>57</v>
      </c>
      <c r="K367" s="474">
        <v>115.85</v>
      </c>
    </row>
    <row r="368" spans="1:12" s="474" customFormat="1" ht="13.5" thickBot="1" x14ac:dyDescent="0.25">
      <c r="A368" s="287" t="s">
        <v>26</v>
      </c>
      <c r="B368" s="233">
        <f>B367-B353</f>
        <v>4</v>
      </c>
      <c r="C368" s="234">
        <f t="shared" ref="C368:H368" si="76">C367-C353</f>
        <v>4</v>
      </c>
      <c r="D368" s="234">
        <f t="shared" si="76"/>
        <v>4</v>
      </c>
      <c r="E368" s="234">
        <f t="shared" si="76"/>
        <v>4</v>
      </c>
      <c r="F368" s="234">
        <f t="shared" si="76"/>
        <v>4</v>
      </c>
      <c r="G368" s="234">
        <f t="shared" si="76"/>
        <v>3.5</v>
      </c>
      <c r="H368" s="240">
        <f t="shared" si="76"/>
        <v>0</v>
      </c>
      <c r="I368" s="471"/>
      <c r="J368" s="474" t="s">
        <v>26</v>
      </c>
      <c r="K368" s="474">
        <f>K367-K353</f>
        <v>4.7399999999999949</v>
      </c>
    </row>
    <row r="369" spans="1:12" x14ac:dyDescent="0.2">
      <c r="G369" s="288">
        <v>119</v>
      </c>
    </row>
    <row r="370" spans="1:12" s="487" customFormat="1" x14ac:dyDescent="0.2"/>
    <row r="371" spans="1:12" ht="13.5" thickBot="1" x14ac:dyDescent="0.25">
      <c r="A371" s="288" t="s">
        <v>140</v>
      </c>
      <c r="B371" s="228">
        <v>0</v>
      </c>
      <c r="C371" s="228">
        <v>0</v>
      </c>
      <c r="D371" s="228">
        <v>0</v>
      </c>
      <c r="E371" s="228">
        <v>0</v>
      </c>
      <c r="F371" s="228">
        <v>0.15</v>
      </c>
      <c r="G371" s="228">
        <v>0.3</v>
      </c>
    </row>
    <row r="372" spans="1:12" s="485" customFormat="1" ht="13.5" thickBot="1" x14ac:dyDescent="0.25">
      <c r="A372" s="295" t="s">
        <v>139</v>
      </c>
      <c r="B372" s="506" t="s">
        <v>50</v>
      </c>
      <c r="C372" s="507"/>
      <c r="D372" s="507"/>
      <c r="E372" s="507"/>
      <c r="F372" s="507"/>
      <c r="G372" s="507"/>
      <c r="H372" s="508"/>
      <c r="I372" s="312" t="s">
        <v>0</v>
      </c>
    </row>
    <row r="373" spans="1:12" s="485" customFormat="1" x14ac:dyDescent="0.2">
      <c r="A373" s="226" t="s">
        <v>54</v>
      </c>
      <c r="B373" s="392">
        <v>1</v>
      </c>
      <c r="C373" s="393">
        <v>2</v>
      </c>
      <c r="D373" s="394">
        <v>3</v>
      </c>
      <c r="E373" s="393">
        <v>4</v>
      </c>
      <c r="F373" s="393">
        <v>5</v>
      </c>
      <c r="G373" s="394">
        <v>6</v>
      </c>
      <c r="H373" s="250">
        <v>7</v>
      </c>
      <c r="I373" s="299"/>
    </row>
    <row r="374" spans="1:12" s="485" customFormat="1" x14ac:dyDescent="0.2">
      <c r="A374" s="226" t="s">
        <v>2</v>
      </c>
      <c r="B374" s="336">
        <v>1</v>
      </c>
      <c r="C374" s="337">
        <v>2</v>
      </c>
      <c r="D374" s="391">
        <v>3</v>
      </c>
      <c r="E374" s="350">
        <v>4</v>
      </c>
      <c r="F374" s="350">
        <v>5</v>
      </c>
      <c r="G374" s="338">
        <v>6</v>
      </c>
      <c r="H374" s="396">
        <v>7</v>
      </c>
      <c r="I374" s="294" t="s">
        <v>0</v>
      </c>
      <c r="K374" s="300"/>
    </row>
    <row r="375" spans="1:12" s="485" customFormat="1" x14ac:dyDescent="0.2">
      <c r="A375" s="301" t="s">
        <v>3</v>
      </c>
      <c r="B375" s="253">
        <v>3280</v>
      </c>
      <c r="C375" s="254">
        <v>3280</v>
      </c>
      <c r="D375" s="254">
        <v>3280</v>
      </c>
      <c r="E375" s="254">
        <v>3280</v>
      </c>
      <c r="F375" s="254">
        <v>3280</v>
      </c>
      <c r="G375" s="254">
        <v>3280</v>
      </c>
      <c r="H375" s="364">
        <v>3280</v>
      </c>
      <c r="I375" s="302">
        <v>3280</v>
      </c>
      <c r="K375" s="300"/>
    </row>
    <row r="376" spans="1:12" s="485" customFormat="1" x14ac:dyDescent="0.2">
      <c r="A376" s="303" t="s">
        <v>6</v>
      </c>
      <c r="B376" s="258">
        <v>3422.3076923076924</v>
      </c>
      <c r="C376" s="259">
        <v>3502.7450980392155</v>
      </c>
      <c r="D376" s="259">
        <v>3415.9574468085107</v>
      </c>
      <c r="E376" s="259">
        <v>3318.9473684210525</v>
      </c>
      <c r="F376" s="341">
        <v>3497.7551020408164</v>
      </c>
      <c r="G376" s="341">
        <v>3582.127659574468</v>
      </c>
      <c r="H376" s="341"/>
      <c r="I376" s="342">
        <v>3471.5471698113206</v>
      </c>
      <c r="K376" s="300"/>
    </row>
    <row r="377" spans="1:12" s="485" customFormat="1" x14ac:dyDescent="0.2">
      <c r="A377" s="226" t="s">
        <v>7</v>
      </c>
      <c r="B377" s="262">
        <v>80.769230769230774</v>
      </c>
      <c r="C377" s="263">
        <v>84.313725490196077</v>
      </c>
      <c r="D377" s="263">
        <v>80.851063829787236</v>
      </c>
      <c r="E377" s="263">
        <v>100</v>
      </c>
      <c r="F377" s="343">
        <v>85.714285714285708</v>
      </c>
      <c r="G377" s="343">
        <v>91.489361702127653</v>
      </c>
      <c r="H377" s="343"/>
      <c r="I377" s="344">
        <v>80</v>
      </c>
      <c r="K377" s="300"/>
    </row>
    <row r="378" spans="1:12" s="485" customFormat="1" x14ac:dyDescent="0.2">
      <c r="A378" s="226" t="s">
        <v>8</v>
      </c>
      <c r="B378" s="266">
        <v>7.2957044284083256E-2</v>
      </c>
      <c r="C378" s="267">
        <v>7.4066013396133765E-2</v>
      </c>
      <c r="D378" s="267">
        <v>6.9345935962986854E-2</v>
      </c>
      <c r="E378" s="267">
        <v>6.1133026289651907E-2</v>
      </c>
      <c r="F378" s="345">
        <v>7.4808218571031218E-2</v>
      </c>
      <c r="G378" s="345">
        <v>6.5345309196719992E-2</v>
      </c>
      <c r="H378" s="345"/>
      <c r="I378" s="346">
        <v>7.3803085431252802E-2</v>
      </c>
      <c r="K378" s="304"/>
      <c r="L378" s="305"/>
    </row>
    <row r="379" spans="1:12" s="485" customFormat="1" x14ac:dyDescent="0.2">
      <c r="A379" s="303" t="s">
        <v>1</v>
      </c>
      <c r="B379" s="270">
        <f t="shared" ref="B379:I379" si="77">B376/B375*100-100</f>
        <v>4.3386491557223223</v>
      </c>
      <c r="C379" s="271">
        <f t="shared" si="77"/>
        <v>6.791009086561445</v>
      </c>
      <c r="D379" s="271">
        <f t="shared" si="77"/>
        <v>4.1450441100155757</v>
      </c>
      <c r="E379" s="271">
        <f t="shared" si="77"/>
        <v>1.1874197689345323</v>
      </c>
      <c r="F379" s="271">
        <f t="shared" si="77"/>
        <v>6.6388750622200092</v>
      </c>
      <c r="G379" s="271">
        <f t="shared" si="77"/>
        <v>9.2112091333679302</v>
      </c>
      <c r="H379" s="271">
        <f t="shared" si="77"/>
        <v>-100</v>
      </c>
      <c r="I379" s="273">
        <f t="shared" si="77"/>
        <v>5.8398527381500145</v>
      </c>
      <c r="J379" s="408"/>
      <c r="K379" s="304"/>
      <c r="L379" s="227"/>
    </row>
    <row r="380" spans="1:12" s="485" customFormat="1" ht="13.5" thickBot="1" x14ac:dyDescent="0.25">
      <c r="A380" s="226" t="s">
        <v>27</v>
      </c>
      <c r="B380" s="275">
        <f>B376-B361</f>
        <v>221.55769230769238</v>
      </c>
      <c r="C380" s="276">
        <f t="shared" ref="C380:I380" si="78">C376-C361</f>
        <v>259.08656145384975</v>
      </c>
      <c r="D380" s="276">
        <f t="shared" si="78"/>
        <v>210.55204140310525</v>
      </c>
      <c r="E380" s="276">
        <f t="shared" si="78"/>
        <v>182.07236842105249</v>
      </c>
      <c r="F380" s="276">
        <f t="shared" si="78"/>
        <v>239.21851667496276</v>
      </c>
      <c r="G380" s="276">
        <f t="shared" si="78"/>
        <v>211.87124931805783</v>
      </c>
      <c r="H380" s="276">
        <f t="shared" si="78"/>
        <v>0</v>
      </c>
      <c r="I380" s="306">
        <f t="shared" si="78"/>
        <v>224.58455298889066</v>
      </c>
      <c r="J380" s="307"/>
      <c r="K380" s="304"/>
      <c r="L380" s="227"/>
    </row>
    <row r="381" spans="1:12" s="485" customFormat="1" x14ac:dyDescent="0.2">
      <c r="A381" s="286" t="s">
        <v>51</v>
      </c>
      <c r="B381" s="280">
        <v>673</v>
      </c>
      <c r="C381" s="281">
        <v>672</v>
      </c>
      <c r="D381" s="281">
        <v>672</v>
      </c>
      <c r="E381" s="281">
        <v>209</v>
      </c>
      <c r="F381" s="281">
        <v>674</v>
      </c>
      <c r="G381" s="281">
        <v>672</v>
      </c>
      <c r="H381" s="282"/>
      <c r="I381" s="472">
        <f>SUM(B381:H381)</f>
        <v>3572</v>
      </c>
      <c r="J381" s="309" t="s">
        <v>56</v>
      </c>
      <c r="K381" s="310">
        <f>I366-I381</f>
        <v>3</v>
      </c>
      <c r="L381" s="285">
        <f>K381/I366</f>
        <v>8.3916083916083916E-4</v>
      </c>
    </row>
    <row r="382" spans="1:12" s="485" customFormat="1" x14ac:dyDescent="0.2">
      <c r="A382" s="286" t="s">
        <v>28</v>
      </c>
      <c r="B382" s="231">
        <v>123</v>
      </c>
      <c r="C382" s="289">
        <v>122</v>
      </c>
      <c r="D382" s="289">
        <v>121.5</v>
      </c>
      <c r="E382" s="289">
        <v>125.5</v>
      </c>
      <c r="F382" s="289">
        <v>122.5</v>
      </c>
      <c r="G382" s="289">
        <v>122</v>
      </c>
      <c r="H382" s="232"/>
      <c r="I382" s="473"/>
      <c r="J382" s="227" t="s">
        <v>57</v>
      </c>
      <c r="K382" s="485">
        <v>119.52</v>
      </c>
    </row>
    <row r="383" spans="1:12" s="485" customFormat="1" ht="13.5" thickBot="1" x14ac:dyDescent="0.25">
      <c r="A383" s="287" t="s">
        <v>26</v>
      </c>
      <c r="B383" s="233">
        <f>B382-B367</f>
        <v>3</v>
      </c>
      <c r="C383" s="234">
        <f t="shared" ref="C383:H383" si="79">C382-C367</f>
        <v>3</v>
      </c>
      <c r="D383" s="234">
        <f t="shared" si="79"/>
        <v>3</v>
      </c>
      <c r="E383" s="234">
        <f t="shared" si="79"/>
        <v>2.5</v>
      </c>
      <c r="F383" s="234">
        <f t="shared" si="79"/>
        <v>3</v>
      </c>
      <c r="G383" s="234">
        <f t="shared" si="79"/>
        <v>3</v>
      </c>
      <c r="H383" s="240">
        <f t="shared" si="79"/>
        <v>0</v>
      </c>
      <c r="I383" s="471"/>
      <c r="J383" s="485" t="s">
        <v>26</v>
      </c>
      <c r="K383" s="485">
        <f>K382-K367</f>
        <v>3.6700000000000017</v>
      </c>
    </row>
    <row r="384" spans="1:12" x14ac:dyDescent="0.2">
      <c r="C384" s="486"/>
      <c r="D384" s="486"/>
      <c r="E384" s="486">
        <v>125.5</v>
      </c>
      <c r="F384" s="486"/>
      <c r="G384" s="486"/>
    </row>
    <row r="385" spans="1:13" ht="13.5" thickBot="1" x14ac:dyDescent="0.25">
      <c r="A385" s="488" t="s">
        <v>140</v>
      </c>
      <c r="B385" s="331">
        <v>8.8999999999999999E-3</v>
      </c>
      <c r="C385" s="331">
        <v>1.49E-2</v>
      </c>
      <c r="D385" s="331">
        <v>2.0899999999999998E-2</v>
      </c>
      <c r="E385" s="331">
        <v>9.5999999999999992E-3</v>
      </c>
      <c r="F385" s="331">
        <v>4.5999999999999999E-2</v>
      </c>
      <c r="G385" s="331">
        <v>7.1400000000000005E-2</v>
      </c>
    </row>
    <row r="386" spans="1:13" s="488" customFormat="1" ht="13.5" thickBot="1" x14ac:dyDescent="0.25">
      <c r="A386" s="295" t="s">
        <v>139</v>
      </c>
      <c r="B386" s="506" t="s">
        <v>50</v>
      </c>
      <c r="C386" s="507"/>
      <c r="D386" s="507"/>
      <c r="E386" s="507"/>
      <c r="F386" s="507"/>
      <c r="G386" s="507"/>
      <c r="H386" s="508"/>
      <c r="I386" s="312" t="s">
        <v>0</v>
      </c>
    </row>
    <row r="387" spans="1:13" s="488" customFormat="1" x14ac:dyDescent="0.2">
      <c r="A387" s="226" t="s">
        <v>54</v>
      </c>
      <c r="B387" s="392">
        <v>1</v>
      </c>
      <c r="C387" s="393">
        <v>2</v>
      </c>
      <c r="D387" s="394">
        <v>3</v>
      </c>
      <c r="E387" s="393">
        <v>4</v>
      </c>
      <c r="F387" s="393">
        <v>5</v>
      </c>
      <c r="G387" s="394">
        <v>6</v>
      </c>
      <c r="H387" s="250">
        <v>7</v>
      </c>
      <c r="I387" s="299"/>
    </row>
    <row r="388" spans="1:13" s="488" customFormat="1" x14ac:dyDescent="0.2">
      <c r="A388" s="226" t="s">
        <v>2</v>
      </c>
      <c r="B388" s="336">
        <v>1</v>
      </c>
      <c r="C388" s="337">
        <v>2</v>
      </c>
      <c r="D388" s="391">
        <v>3</v>
      </c>
      <c r="E388" s="350">
        <v>4</v>
      </c>
      <c r="F388" s="350">
        <v>5</v>
      </c>
      <c r="G388" s="338">
        <v>6</v>
      </c>
      <c r="H388" s="396">
        <v>7</v>
      </c>
      <c r="I388" s="294" t="s">
        <v>0</v>
      </c>
      <c r="K388" s="300"/>
    </row>
    <row r="389" spans="1:13" s="488" customFormat="1" x14ac:dyDescent="0.2">
      <c r="A389" s="301" t="s">
        <v>3</v>
      </c>
      <c r="B389" s="253">
        <v>3460</v>
      </c>
      <c r="C389" s="254">
        <v>3460</v>
      </c>
      <c r="D389" s="254">
        <v>3460</v>
      </c>
      <c r="E389" s="254">
        <v>3460</v>
      </c>
      <c r="F389" s="254">
        <v>3460</v>
      </c>
      <c r="G389" s="254">
        <v>3460</v>
      </c>
      <c r="H389" s="364">
        <v>3460</v>
      </c>
      <c r="I389" s="302">
        <v>3460</v>
      </c>
      <c r="K389" s="300"/>
    </row>
    <row r="390" spans="1:13" s="488" customFormat="1" x14ac:dyDescent="0.2">
      <c r="A390" s="303" t="s">
        <v>6</v>
      </c>
      <c r="B390" s="258">
        <v>3565.5</v>
      </c>
      <c r="C390" s="259">
        <v>3700</v>
      </c>
      <c r="D390" s="259">
        <v>3462.5</v>
      </c>
      <c r="E390" s="259">
        <v>3565.8333333333335</v>
      </c>
      <c r="F390" s="341">
        <v>3764.6875</v>
      </c>
      <c r="G390" s="341">
        <v>3621.0526315789475</v>
      </c>
      <c r="H390" s="341"/>
      <c r="I390" s="342">
        <v>3609.2708333333335</v>
      </c>
      <c r="K390" s="300"/>
    </row>
    <row r="391" spans="1:13" s="488" customFormat="1" x14ac:dyDescent="0.2">
      <c r="A391" s="226" t="s">
        <v>7</v>
      </c>
      <c r="B391" s="262">
        <v>80</v>
      </c>
      <c r="C391" s="263">
        <v>83.333333333333329</v>
      </c>
      <c r="D391" s="263">
        <v>80</v>
      </c>
      <c r="E391" s="263">
        <v>91.666666666666671</v>
      </c>
      <c r="F391" s="343">
        <v>87.5</v>
      </c>
      <c r="G391" s="343">
        <v>94.736842105263165</v>
      </c>
      <c r="H391" s="343"/>
      <c r="I391" s="344">
        <v>76.5625</v>
      </c>
      <c r="K391" s="300"/>
    </row>
    <row r="392" spans="1:13" s="488" customFormat="1" x14ac:dyDescent="0.2">
      <c r="A392" s="226" t="s">
        <v>8</v>
      </c>
      <c r="B392" s="266">
        <v>8.2865474587397209E-2</v>
      </c>
      <c r="C392" s="267">
        <v>8.3725640970546786E-2</v>
      </c>
      <c r="D392" s="267">
        <v>7.8209978187800094E-2</v>
      </c>
      <c r="E392" s="267">
        <v>6.1595216412840971E-2</v>
      </c>
      <c r="F392" s="345">
        <v>6.9050015650923072E-2</v>
      </c>
      <c r="G392" s="345">
        <v>6.5504771850668941E-2</v>
      </c>
      <c r="H392" s="345"/>
      <c r="I392" s="346">
        <v>8.0404097406635178E-2</v>
      </c>
      <c r="K392" s="304"/>
      <c r="L392" s="305"/>
    </row>
    <row r="393" spans="1:13" s="488" customFormat="1" x14ac:dyDescent="0.2">
      <c r="A393" s="303" t="s">
        <v>1</v>
      </c>
      <c r="B393" s="270">
        <f t="shared" ref="B393:I393" si="80">B390/B389*100-100</f>
        <v>3.0491329479768865</v>
      </c>
      <c r="C393" s="271">
        <f t="shared" si="80"/>
        <v>6.9364161849710939</v>
      </c>
      <c r="D393" s="271">
        <f t="shared" si="80"/>
        <v>7.2254335260126368E-2</v>
      </c>
      <c r="E393" s="271">
        <f t="shared" si="80"/>
        <v>3.0587668593448996</v>
      </c>
      <c r="F393" s="271">
        <f t="shared" si="80"/>
        <v>8.8059971098265919</v>
      </c>
      <c r="G393" s="271">
        <f t="shared" si="80"/>
        <v>4.6547003346516505</v>
      </c>
      <c r="H393" s="271">
        <f t="shared" si="80"/>
        <v>-100</v>
      </c>
      <c r="I393" s="273">
        <f t="shared" si="80"/>
        <v>4.3141859344894016</v>
      </c>
      <c r="J393" s="408"/>
      <c r="K393" s="304"/>
      <c r="L393" s="227"/>
    </row>
    <row r="394" spans="1:13" s="488" customFormat="1" ht="13.5" thickBot="1" x14ac:dyDescent="0.25">
      <c r="A394" s="226" t="s">
        <v>27</v>
      </c>
      <c r="B394" s="275">
        <f t="shared" ref="B394:I394" si="81">B390-B376</f>
        <v>143.19230769230762</v>
      </c>
      <c r="C394" s="276">
        <f t="shared" si="81"/>
        <v>197.25490196078454</v>
      </c>
      <c r="D394" s="276">
        <f t="shared" si="81"/>
        <v>46.542553191489333</v>
      </c>
      <c r="E394" s="276">
        <f t="shared" si="81"/>
        <v>246.885964912281</v>
      </c>
      <c r="F394" s="276">
        <f t="shared" si="81"/>
        <v>266.93239795918362</v>
      </c>
      <c r="G394" s="276">
        <f t="shared" si="81"/>
        <v>38.924972004479514</v>
      </c>
      <c r="H394" s="276">
        <f t="shared" si="81"/>
        <v>0</v>
      </c>
      <c r="I394" s="306">
        <f t="shared" si="81"/>
        <v>137.72366352201288</v>
      </c>
      <c r="J394" s="307"/>
      <c r="K394" s="304"/>
      <c r="L394" s="227"/>
    </row>
    <row r="395" spans="1:13" s="488" customFormat="1" x14ac:dyDescent="0.2">
      <c r="A395" s="286" t="s">
        <v>51</v>
      </c>
      <c r="B395" s="280">
        <v>673</v>
      </c>
      <c r="C395" s="281">
        <v>672</v>
      </c>
      <c r="D395" s="281">
        <v>671</v>
      </c>
      <c r="E395" s="281">
        <v>208</v>
      </c>
      <c r="F395" s="281">
        <v>674</v>
      </c>
      <c r="G395" s="281">
        <v>672</v>
      </c>
      <c r="H395" s="282"/>
      <c r="I395" s="472">
        <f>SUM(B395:H395)</f>
        <v>3570</v>
      </c>
      <c r="J395" s="309" t="s">
        <v>56</v>
      </c>
      <c r="K395" s="310">
        <f>I381-I395</f>
        <v>2</v>
      </c>
      <c r="L395" s="285">
        <f>K395/I381</f>
        <v>5.5991041433370661E-4</v>
      </c>
      <c r="M395" s="378" t="s">
        <v>142</v>
      </c>
    </row>
    <row r="396" spans="1:13" s="488" customFormat="1" x14ac:dyDescent="0.2">
      <c r="A396" s="286" t="s">
        <v>28</v>
      </c>
      <c r="B396" s="231">
        <v>125.5</v>
      </c>
      <c r="C396" s="289">
        <v>124.5</v>
      </c>
      <c r="D396" s="289">
        <v>125</v>
      </c>
      <c r="E396" s="289">
        <v>127.5</v>
      </c>
      <c r="F396" s="289"/>
      <c r="G396" s="289"/>
      <c r="H396" s="232"/>
      <c r="I396" s="473"/>
      <c r="J396" s="227" t="s">
        <v>57</v>
      </c>
      <c r="K396" s="488">
        <v>122.52</v>
      </c>
    </row>
    <row r="397" spans="1:13" s="488" customFormat="1" ht="13.5" thickBot="1" x14ac:dyDescent="0.25">
      <c r="A397" s="287" t="s">
        <v>26</v>
      </c>
      <c r="B397" s="233">
        <f t="shared" ref="B397:H397" si="82">B396-B382</f>
        <v>2.5</v>
      </c>
      <c r="C397" s="234">
        <f t="shared" si="82"/>
        <v>2.5</v>
      </c>
      <c r="D397" s="234">
        <f t="shared" si="82"/>
        <v>3.5</v>
      </c>
      <c r="E397" s="234">
        <f t="shared" si="82"/>
        <v>2</v>
      </c>
      <c r="F397" s="234">
        <f t="shared" si="82"/>
        <v>-122.5</v>
      </c>
      <c r="G397" s="234">
        <f t="shared" si="82"/>
        <v>-122</v>
      </c>
      <c r="H397" s="240">
        <f t="shared" si="82"/>
        <v>0</v>
      </c>
      <c r="I397" s="471"/>
      <c r="J397" s="488" t="s">
        <v>26</v>
      </c>
      <c r="K397" s="488">
        <f>K396-K382</f>
        <v>3</v>
      </c>
    </row>
    <row r="399" spans="1:13" ht="13.5" thickBot="1" x14ac:dyDescent="0.25"/>
    <row r="400" spans="1:13" ht="13.5" thickBot="1" x14ac:dyDescent="0.25">
      <c r="A400" s="295" t="s">
        <v>144</v>
      </c>
      <c r="B400" s="506" t="s">
        <v>50</v>
      </c>
      <c r="C400" s="507"/>
      <c r="D400" s="507"/>
      <c r="E400" s="507"/>
      <c r="F400" s="507"/>
      <c r="G400" s="507"/>
      <c r="H400" s="508"/>
      <c r="I400" s="312" t="s">
        <v>0</v>
      </c>
      <c r="J400" s="489"/>
      <c r="K400" s="489"/>
      <c r="L400" s="489"/>
    </row>
    <row r="401" spans="1:12" x14ac:dyDescent="0.2">
      <c r="A401" s="226" t="s">
        <v>54</v>
      </c>
      <c r="B401" s="392">
        <v>1</v>
      </c>
      <c r="C401" s="393">
        <v>2</v>
      </c>
      <c r="D401" s="394">
        <v>3</v>
      </c>
      <c r="E401" s="393">
        <v>4</v>
      </c>
      <c r="F401" s="393">
        <v>5</v>
      </c>
      <c r="G401" s="394">
        <v>6</v>
      </c>
      <c r="H401" s="250">
        <v>7</v>
      </c>
      <c r="I401" s="299"/>
      <c r="J401" s="489"/>
      <c r="K401" s="489"/>
      <c r="L401" s="489"/>
    </row>
    <row r="402" spans="1:12" x14ac:dyDescent="0.2">
      <c r="A402" s="226" t="s">
        <v>2</v>
      </c>
      <c r="B402" s="336">
        <v>1</v>
      </c>
      <c r="C402" s="337">
        <v>2</v>
      </c>
      <c r="D402" s="391">
        <v>3</v>
      </c>
      <c r="E402" s="350">
        <v>4</v>
      </c>
      <c r="F402" s="350">
        <v>5</v>
      </c>
      <c r="G402" s="338">
        <v>6</v>
      </c>
      <c r="H402" s="396">
        <v>7</v>
      </c>
      <c r="I402" s="294" t="s">
        <v>0</v>
      </c>
      <c r="J402" s="489"/>
      <c r="K402" s="300"/>
      <c r="L402" s="489"/>
    </row>
    <row r="403" spans="1:12" x14ac:dyDescent="0.2">
      <c r="A403" s="301" t="s">
        <v>3</v>
      </c>
      <c r="B403" s="253">
        <v>3610</v>
      </c>
      <c r="C403" s="254">
        <v>3610</v>
      </c>
      <c r="D403" s="254">
        <v>3610</v>
      </c>
      <c r="E403" s="254">
        <v>3610</v>
      </c>
      <c r="F403" s="254">
        <v>3610</v>
      </c>
      <c r="G403" s="254">
        <v>3610</v>
      </c>
      <c r="H403" s="364">
        <v>3610</v>
      </c>
      <c r="I403" s="302">
        <v>3610</v>
      </c>
      <c r="J403" s="489"/>
      <c r="K403" s="300"/>
      <c r="L403" s="489"/>
    </row>
    <row r="404" spans="1:12" x14ac:dyDescent="0.2">
      <c r="A404" s="303" t="s">
        <v>6</v>
      </c>
      <c r="B404" s="258">
        <v>3754.3589743589741</v>
      </c>
      <c r="C404" s="259">
        <v>3866.086956521739</v>
      </c>
      <c r="D404" s="259">
        <v>3734.3243243243242</v>
      </c>
      <c r="E404" s="259">
        <v>3884.5454545454545</v>
      </c>
      <c r="F404" s="341">
        <v>3863.2608695652175</v>
      </c>
      <c r="G404" s="341">
        <v>3893.3333333333335</v>
      </c>
      <c r="H404" s="341"/>
      <c r="I404" s="342">
        <v>3827.1226415094338</v>
      </c>
      <c r="J404" s="489"/>
      <c r="K404" s="300"/>
      <c r="L404" s="489"/>
    </row>
    <row r="405" spans="1:12" x14ac:dyDescent="0.2">
      <c r="A405" s="226" t="s">
        <v>7</v>
      </c>
      <c r="B405" s="262">
        <v>82.051282051282058</v>
      </c>
      <c r="C405" s="263">
        <v>95.652173913043484</v>
      </c>
      <c r="D405" s="263">
        <v>86.486486486486484</v>
      </c>
      <c r="E405" s="263">
        <v>81.818181818181813</v>
      </c>
      <c r="F405" s="343">
        <v>78.260869565217391</v>
      </c>
      <c r="G405" s="343">
        <v>93.939393939393938</v>
      </c>
      <c r="H405" s="343"/>
      <c r="I405" s="344">
        <v>86.320754716981128</v>
      </c>
      <c r="J405" s="489"/>
      <c r="K405" s="300"/>
      <c r="L405" s="489"/>
    </row>
    <row r="406" spans="1:12" x14ac:dyDescent="0.2">
      <c r="A406" s="226" t="s">
        <v>8</v>
      </c>
      <c r="B406" s="266">
        <v>7.3696137766898276E-2</v>
      </c>
      <c r="C406" s="267">
        <v>5.5040608028686738E-2</v>
      </c>
      <c r="D406" s="267">
        <v>7.219235936950387E-2</v>
      </c>
      <c r="E406" s="267">
        <v>0.10235812502168302</v>
      </c>
      <c r="F406" s="345">
        <v>7.8425551177308123E-2</v>
      </c>
      <c r="G406" s="345">
        <v>6.220770885723443E-2</v>
      </c>
      <c r="H406" s="345"/>
      <c r="I406" s="346">
        <v>7.2875652972802227E-2</v>
      </c>
      <c r="J406" s="489"/>
      <c r="K406" s="304"/>
      <c r="L406" s="305"/>
    </row>
    <row r="407" spans="1:12" x14ac:dyDescent="0.2">
      <c r="A407" s="303" t="s">
        <v>1</v>
      </c>
      <c r="B407" s="270">
        <f t="shared" ref="B407:I407" si="83">B404/B403*100-100</f>
        <v>3.9988635556502459</v>
      </c>
      <c r="C407" s="271">
        <f t="shared" si="83"/>
        <v>7.0938215102974738</v>
      </c>
      <c r="D407" s="271">
        <f t="shared" si="83"/>
        <v>3.443887100396779</v>
      </c>
      <c r="E407" s="271">
        <f t="shared" si="83"/>
        <v>7.6051372450264552</v>
      </c>
      <c r="F407" s="271">
        <f t="shared" si="83"/>
        <v>7.01553655305311</v>
      </c>
      <c r="G407" s="271">
        <f t="shared" si="83"/>
        <v>7.8485687903970529</v>
      </c>
      <c r="H407" s="271">
        <f t="shared" si="83"/>
        <v>-100</v>
      </c>
      <c r="I407" s="273">
        <f t="shared" si="83"/>
        <v>6.0144776041394437</v>
      </c>
      <c r="J407" s="408"/>
      <c r="K407" s="304"/>
      <c r="L407" s="227"/>
    </row>
    <row r="408" spans="1:12" ht="13.5" thickBot="1" x14ac:dyDescent="0.25">
      <c r="A408" s="226" t="s">
        <v>27</v>
      </c>
      <c r="B408" s="275">
        <f t="shared" ref="B408:I408" si="84">B404-B390</f>
        <v>188.85897435897414</v>
      </c>
      <c r="C408" s="276">
        <f t="shared" si="84"/>
        <v>166.08695652173901</v>
      </c>
      <c r="D408" s="276">
        <f t="shared" si="84"/>
        <v>271.82432432432415</v>
      </c>
      <c r="E408" s="276">
        <f t="shared" si="84"/>
        <v>318.71212121212102</v>
      </c>
      <c r="F408" s="276">
        <f t="shared" si="84"/>
        <v>98.57336956521749</v>
      </c>
      <c r="G408" s="276">
        <f t="shared" si="84"/>
        <v>272.28070175438597</v>
      </c>
      <c r="H408" s="276">
        <f t="shared" si="84"/>
        <v>0</v>
      </c>
      <c r="I408" s="306">
        <f t="shared" si="84"/>
        <v>217.85180817610035</v>
      </c>
      <c r="J408" s="307"/>
      <c r="K408" s="304"/>
      <c r="L408" s="227"/>
    </row>
    <row r="409" spans="1:12" x14ac:dyDescent="0.2">
      <c r="A409" s="286" t="s">
        <v>51</v>
      </c>
      <c r="B409" s="280">
        <v>673</v>
      </c>
      <c r="C409" s="281">
        <v>672</v>
      </c>
      <c r="D409" s="281">
        <v>671</v>
      </c>
      <c r="E409" s="281">
        <v>206</v>
      </c>
      <c r="F409" s="281">
        <v>673</v>
      </c>
      <c r="G409" s="281">
        <v>669</v>
      </c>
      <c r="H409" s="282"/>
      <c r="I409" s="472">
        <f>SUM(B409:H409)</f>
        <v>3564</v>
      </c>
      <c r="J409" s="309" t="s">
        <v>56</v>
      </c>
      <c r="K409" s="310">
        <f>I395-I409</f>
        <v>6</v>
      </c>
      <c r="L409" s="285">
        <f>K409/I395</f>
        <v>1.6806722689075631E-3</v>
      </c>
    </row>
    <row r="410" spans="1:12" x14ac:dyDescent="0.2">
      <c r="A410" s="286" t="s">
        <v>28</v>
      </c>
      <c r="B410" s="231"/>
      <c r="C410" s="289"/>
      <c r="D410" s="289"/>
      <c r="E410" s="289"/>
      <c r="F410" s="289"/>
      <c r="G410" s="289"/>
      <c r="H410" s="232"/>
      <c r="I410" s="473"/>
      <c r="J410" s="227" t="s">
        <v>57</v>
      </c>
      <c r="K410" s="489">
        <v>124.97</v>
      </c>
      <c r="L410" s="489"/>
    </row>
    <row r="411" spans="1:12" ht="13.5" thickBot="1" x14ac:dyDescent="0.25">
      <c r="A411" s="287" t="s">
        <v>26</v>
      </c>
      <c r="B411" s="233">
        <f t="shared" ref="B411:H411" si="85">B410-B396</f>
        <v>-125.5</v>
      </c>
      <c r="C411" s="234">
        <f t="shared" si="85"/>
        <v>-124.5</v>
      </c>
      <c r="D411" s="234">
        <f t="shared" si="85"/>
        <v>-125</v>
      </c>
      <c r="E411" s="234">
        <f t="shared" si="85"/>
        <v>-127.5</v>
      </c>
      <c r="F411" s="234">
        <f t="shared" si="85"/>
        <v>0</v>
      </c>
      <c r="G411" s="234">
        <f t="shared" si="85"/>
        <v>0</v>
      </c>
      <c r="H411" s="240">
        <f t="shared" si="85"/>
        <v>0</v>
      </c>
      <c r="I411" s="471"/>
      <c r="J411" s="489" t="s">
        <v>26</v>
      </c>
      <c r="K411" s="489">
        <f>K410-K396</f>
        <v>2.4500000000000028</v>
      </c>
      <c r="L411" s="489"/>
    </row>
    <row r="413" spans="1:12" ht="13.5" thickBot="1" x14ac:dyDescent="0.25"/>
    <row r="414" spans="1:12" s="490" customFormat="1" ht="13.5" thickBot="1" x14ac:dyDescent="0.25">
      <c r="A414" s="295" t="s">
        <v>145</v>
      </c>
      <c r="B414" s="506" t="s">
        <v>50</v>
      </c>
      <c r="C414" s="507"/>
      <c r="D414" s="507"/>
      <c r="E414" s="507"/>
      <c r="F414" s="507"/>
      <c r="G414" s="507"/>
      <c r="H414" s="508"/>
      <c r="I414" s="312" t="s">
        <v>0</v>
      </c>
    </row>
    <row r="415" spans="1:12" s="490" customFormat="1" x14ac:dyDescent="0.2">
      <c r="A415" s="226" t="s">
        <v>54</v>
      </c>
      <c r="B415" s="392">
        <v>1</v>
      </c>
      <c r="C415" s="393">
        <v>2</v>
      </c>
      <c r="D415" s="394">
        <v>3</v>
      </c>
      <c r="E415" s="393">
        <v>4</v>
      </c>
      <c r="F415" s="393">
        <v>5</v>
      </c>
      <c r="G415" s="394">
        <v>6</v>
      </c>
      <c r="H415" s="250">
        <v>7</v>
      </c>
      <c r="I415" s="299"/>
    </row>
    <row r="416" spans="1:12" s="490" customFormat="1" x14ac:dyDescent="0.2">
      <c r="A416" s="301" t="s">
        <v>3</v>
      </c>
      <c r="B416" s="253">
        <v>3730</v>
      </c>
      <c r="C416" s="254">
        <v>3730</v>
      </c>
      <c r="D416" s="254">
        <v>3730</v>
      </c>
      <c r="E416" s="254">
        <v>3730</v>
      </c>
      <c r="F416" s="254">
        <v>3730</v>
      </c>
      <c r="G416" s="254">
        <v>3730</v>
      </c>
      <c r="H416" s="364">
        <v>3730</v>
      </c>
      <c r="I416" s="302">
        <v>3730</v>
      </c>
      <c r="K416" s="300"/>
    </row>
    <row r="417" spans="1:12" s="490" customFormat="1" x14ac:dyDescent="0.2">
      <c r="A417" s="303" t="s">
        <v>6</v>
      </c>
      <c r="B417" s="258">
        <v>3958.5106382978724</v>
      </c>
      <c r="C417" s="259">
        <v>4037.8431372549021</v>
      </c>
      <c r="D417" s="259">
        <v>3901.0204081632655</v>
      </c>
      <c r="E417" s="259">
        <v>3938.8888888888887</v>
      </c>
      <c r="F417" s="341">
        <v>3966.0784313725489</v>
      </c>
      <c r="G417" s="341">
        <v>3929.1489361702129</v>
      </c>
      <c r="H417" s="341"/>
      <c r="I417" s="342">
        <v>3958.0608365019011</v>
      </c>
      <c r="K417" s="300"/>
    </row>
    <row r="418" spans="1:12" s="490" customFormat="1" x14ac:dyDescent="0.2">
      <c r="A418" s="226" t="s">
        <v>7</v>
      </c>
      <c r="B418" s="262">
        <v>78.723404255319153</v>
      </c>
      <c r="C418" s="263">
        <v>78.431372549019613</v>
      </c>
      <c r="D418" s="263">
        <v>81.632653061224488</v>
      </c>
      <c r="E418" s="263">
        <v>88.888888888888886</v>
      </c>
      <c r="F418" s="343">
        <v>76.470588235294116</v>
      </c>
      <c r="G418" s="343">
        <v>80.851063829787236</v>
      </c>
      <c r="H418" s="343"/>
      <c r="I418" s="344">
        <v>78.707224334600767</v>
      </c>
      <c r="K418" s="300"/>
    </row>
    <row r="419" spans="1:12" s="490" customFormat="1" x14ac:dyDescent="0.2">
      <c r="A419" s="226" t="s">
        <v>8</v>
      </c>
      <c r="B419" s="266">
        <v>8.4539664151254384E-2</v>
      </c>
      <c r="C419" s="267">
        <v>8.4508907373071263E-2</v>
      </c>
      <c r="D419" s="267">
        <v>7.2164125988462946E-2</v>
      </c>
      <c r="E419" s="267">
        <v>7.4839878396014248E-2</v>
      </c>
      <c r="F419" s="345">
        <v>8.0208649329096007E-2</v>
      </c>
      <c r="G419" s="345">
        <v>7.5028374325466579E-2</v>
      </c>
      <c r="H419" s="345"/>
      <c r="I419" s="346">
        <v>8.0089275544638752E-2</v>
      </c>
      <c r="K419" s="304"/>
      <c r="L419" s="305"/>
    </row>
    <row r="420" spans="1:12" s="490" customFormat="1" x14ac:dyDescent="0.2">
      <c r="A420" s="303" t="s">
        <v>1</v>
      </c>
      <c r="B420" s="270">
        <f t="shared" ref="B420:I420" si="86">B417/B416*100-100</f>
        <v>6.1262905709885445</v>
      </c>
      <c r="C420" s="271">
        <f t="shared" si="86"/>
        <v>8.2531672186300682</v>
      </c>
      <c r="D420" s="271">
        <f t="shared" si="86"/>
        <v>4.5849975378891514</v>
      </c>
      <c r="E420" s="271">
        <f t="shared" si="86"/>
        <v>5.600238308013104</v>
      </c>
      <c r="F420" s="271">
        <f t="shared" si="86"/>
        <v>6.329180465751989</v>
      </c>
      <c r="G420" s="271">
        <f t="shared" si="86"/>
        <v>5.3391135702469938</v>
      </c>
      <c r="H420" s="271">
        <f t="shared" si="86"/>
        <v>-100</v>
      </c>
      <c r="I420" s="273">
        <f t="shared" si="86"/>
        <v>6.1142315416059319</v>
      </c>
      <c r="J420" s="408"/>
      <c r="K420" s="304"/>
      <c r="L420" s="227"/>
    </row>
    <row r="421" spans="1:12" s="490" customFormat="1" ht="13.5" thickBot="1" x14ac:dyDescent="0.25">
      <c r="A421" s="226" t="s">
        <v>27</v>
      </c>
      <c r="B421" s="275">
        <f t="shared" ref="B421:I421" si="87">B417-B404</f>
        <v>204.15166393889831</v>
      </c>
      <c r="C421" s="276">
        <f t="shared" si="87"/>
        <v>171.75618073316309</v>
      </c>
      <c r="D421" s="276">
        <f t="shared" si="87"/>
        <v>166.69608383894138</v>
      </c>
      <c r="E421" s="276">
        <f t="shared" si="87"/>
        <v>54.343434343434183</v>
      </c>
      <c r="F421" s="276">
        <f t="shared" si="87"/>
        <v>102.81756180733146</v>
      </c>
      <c r="G421" s="276">
        <f t="shared" si="87"/>
        <v>35.815602836879407</v>
      </c>
      <c r="H421" s="276">
        <f t="shared" si="87"/>
        <v>0</v>
      </c>
      <c r="I421" s="306">
        <f t="shared" si="87"/>
        <v>130.93819499246729</v>
      </c>
      <c r="J421" s="307"/>
      <c r="K421" s="304"/>
      <c r="L421" s="227"/>
    </row>
    <row r="422" spans="1:12" s="490" customFormat="1" x14ac:dyDescent="0.2">
      <c r="A422" s="286" t="s">
        <v>51</v>
      </c>
      <c r="B422" s="280">
        <v>671</v>
      </c>
      <c r="C422" s="281">
        <v>670</v>
      </c>
      <c r="D422" s="281">
        <v>666</v>
      </c>
      <c r="E422" s="281">
        <v>206</v>
      </c>
      <c r="F422" s="281">
        <v>670</v>
      </c>
      <c r="G422" s="281">
        <v>666</v>
      </c>
      <c r="H422" s="282"/>
      <c r="I422" s="472">
        <f>SUM(B422:H422)</f>
        <v>3549</v>
      </c>
      <c r="J422" s="309" t="s">
        <v>56</v>
      </c>
      <c r="K422" s="310">
        <f>I409-I422</f>
        <v>15</v>
      </c>
      <c r="L422" s="285">
        <f>K422/I409</f>
        <v>4.2087542087542087E-3</v>
      </c>
    </row>
    <row r="423" spans="1:12" s="490" customFormat="1" x14ac:dyDescent="0.2">
      <c r="A423" s="286" t="s">
        <v>28</v>
      </c>
      <c r="B423" s="231"/>
      <c r="C423" s="289"/>
      <c r="D423" s="289"/>
      <c r="E423" s="289"/>
      <c r="F423" s="289"/>
      <c r="G423" s="289"/>
      <c r="H423" s="232"/>
      <c r="I423" s="473"/>
      <c r="J423" s="227" t="s">
        <v>57</v>
      </c>
      <c r="K423" s="490">
        <v>129.01</v>
      </c>
    </row>
    <row r="424" spans="1:12" s="490" customFormat="1" ht="13.5" thickBot="1" x14ac:dyDescent="0.25">
      <c r="A424" s="287" t="s">
        <v>26</v>
      </c>
      <c r="B424" s="233">
        <f t="shared" ref="B424:H424" si="88">B423-B410</f>
        <v>0</v>
      </c>
      <c r="C424" s="234">
        <f t="shared" si="88"/>
        <v>0</v>
      </c>
      <c r="D424" s="234">
        <f t="shared" si="88"/>
        <v>0</v>
      </c>
      <c r="E424" s="234">
        <f t="shared" si="88"/>
        <v>0</v>
      </c>
      <c r="F424" s="234">
        <f t="shared" si="88"/>
        <v>0</v>
      </c>
      <c r="G424" s="234">
        <f t="shared" si="88"/>
        <v>0</v>
      </c>
      <c r="H424" s="240">
        <f t="shared" si="88"/>
        <v>0</v>
      </c>
      <c r="I424" s="471"/>
      <c r="J424" s="490" t="s">
        <v>26</v>
      </c>
      <c r="K424" s="490">
        <f>K423-K410</f>
        <v>4.039999999999992</v>
      </c>
    </row>
    <row r="426" spans="1:12" ht="13.5" thickBot="1" x14ac:dyDescent="0.25"/>
    <row r="427" spans="1:12" s="491" customFormat="1" ht="13.5" thickBot="1" x14ac:dyDescent="0.25">
      <c r="A427" s="295" t="s">
        <v>146</v>
      </c>
      <c r="B427" s="506" t="s">
        <v>50</v>
      </c>
      <c r="C427" s="507"/>
      <c r="D427" s="507"/>
      <c r="E427" s="507"/>
      <c r="F427" s="507"/>
      <c r="G427" s="507"/>
      <c r="H427" s="508"/>
      <c r="I427" s="312" t="s">
        <v>0</v>
      </c>
    </row>
    <row r="428" spans="1:12" s="491" customFormat="1" x14ac:dyDescent="0.2">
      <c r="A428" s="226" t="s">
        <v>54</v>
      </c>
      <c r="B428" s="392">
        <v>1</v>
      </c>
      <c r="C428" s="393">
        <v>2</v>
      </c>
      <c r="D428" s="394">
        <v>3</v>
      </c>
      <c r="E428" s="393">
        <v>4</v>
      </c>
      <c r="F428" s="393">
        <v>5</v>
      </c>
      <c r="G428" s="394">
        <v>6</v>
      </c>
      <c r="H428" s="250">
        <v>7</v>
      </c>
      <c r="I428" s="299"/>
    </row>
    <row r="429" spans="1:12" s="491" customFormat="1" x14ac:dyDescent="0.2">
      <c r="A429" s="301" t="s">
        <v>3</v>
      </c>
      <c r="B429" s="253">
        <v>3810</v>
      </c>
      <c r="C429" s="254">
        <v>3810</v>
      </c>
      <c r="D429" s="254">
        <v>3810</v>
      </c>
      <c r="E429" s="254">
        <v>3810</v>
      </c>
      <c r="F429" s="254">
        <v>3810</v>
      </c>
      <c r="G429" s="254">
        <v>3810</v>
      </c>
      <c r="H429" s="364">
        <v>3810</v>
      </c>
      <c r="I429" s="302">
        <v>3810</v>
      </c>
      <c r="K429" s="300"/>
    </row>
    <row r="430" spans="1:12" s="491" customFormat="1" x14ac:dyDescent="0.2">
      <c r="A430" s="303" t="s">
        <v>6</v>
      </c>
      <c r="B430" s="258">
        <v>3939.1176470588234</v>
      </c>
      <c r="C430" s="259">
        <v>4142.1621621621625</v>
      </c>
      <c r="D430" s="259">
        <v>3892.1052631578946</v>
      </c>
      <c r="E430" s="259">
        <v>3946.3636363636365</v>
      </c>
      <c r="F430" s="341">
        <v>3933.3333333333335</v>
      </c>
      <c r="G430" s="341">
        <v>3896.6666666666665</v>
      </c>
      <c r="H430" s="341"/>
      <c r="I430" s="342">
        <v>3957.9245283018868</v>
      </c>
      <c r="K430" s="300"/>
    </row>
    <row r="431" spans="1:12" s="491" customFormat="1" x14ac:dyDescent="0.2">
      <c r="A431" s="226" t="s">
        <v>7</v>
      </c>
      <c r="B431" s="262">
        <v>94.117647058823536</v>
      </c>
      <c r="C431" s="263">
        <v>86.486486486486484</v>
      </c>
      <c r="D431" s="263">
        <v>97.368421052631575</v>
      </c>
      <c r="E431" s="263">
        <v>86.36363636363636</v>
      </c>
      <c r="F431" s="343">
        <v>90.476190476190482</v>
      </c>
      <c r="G431" s="343">
        <v>79.487179487179489</v>
      </c>
      <c r="H431" s="343"/>
      <c r="I431" s="344">
        <v>84.433962264150949</v>
      </c>
      <c r="K431" s="300"/>
    </row>
    <row r="432" spans="1:12" s="491" customFormat="1" x14ac:dyDescent="0.2">
      <c r="A432" s="226" t="s">
        <v>8</v>
      </c>
      <c r="B432" s="266">
        <v>5.8393150201972138E-2</v>
      </c>
      <c r="C432" s="267">
        <v>6.5543961519508434E-2</v>
      </c>
      <c r="D432" s="267">
        <v>5.6435967927616799E-2</v>
      </c>
      <c r="E432" s="267">
        <v>7.3725451444240933E-2</v>
      </c>
      <c r="F432" s="345">
        <v>6.4831497563235169E-2</v>
      </c>
      <c r="G432" s="345">
        <v>8.9895217554699522E-2</v>
      </c>
      <c r="H432" s="345"/>
      <c r="I432" s="346">
        <v>7.2270375465794262E-2</v>
      </c>
      <c r="K432" s="304"/>
      <c r="L432" s="305"/>
    </row>
    <row r="433" spans="1:12" s="491" customFormat="1" x14ac:dyDescent="0.2">
      <c r="A433" s="303" t="s">
        <v>1</v>
      </c>
      <c r="B433" s="270">
        <f t="shared" ref="B433:I433" si="89">B430/B429*100-100</f>
        <v>3.3889146209664887</v>
      </c>
      <c r="C433" s="271">
        <f t="shared" si="89"/>
        <v>8.7181669858835278</v>
      </c>
      <c r="D433" s="271">
        <f t="shared" si="89"/>
        <v>2.1549937836717703</v>
      </c>
      <c r="E433" s="271">
        <f t="shared" si="89"/>
        <v>3.5790980672870489</v>
      </c>
      <c r="F433" s="271">
        <f t="shared" si="89"/>
        <v>3.237095363079618</v>
      </c>
      <c r="G433" s="271">
        <f t="shared" si="89"/>
        <v>2.2747156605424266</v>
      </c>
      <c r="H433" s="271">
        <f t="shared" si="89"/>
        <v>-100</v>
      </c>
      <c r="I433" s="273">
        <f t="shared" si="89"/>
        <v>3.8825335512306225</v>
      </c>
      <c r="J433" s="408"/>
      <c r="K433" s="304"/>
      <c r="L433" s="227"/>
    </row>
    <row r="434" spans="1:12" s="491" customFormat="1" ht="13.5" thickBot="1" x14ac:dyDescent="0.25">
      <c r="A434" s="226" t="s">
        <v>27</v>
      </c>
      <c r="B434" s="275">
        <f t="shared" ref="B434:I434" si="90">B430-B417</f>
        <v>-19.392991239049024</v>
      </c>
      <c r="C434" s="276">
        <f t="shared" si="90"/>
        <v>104.31902490726043</v>
      </c>
      <c r="D434" s="276">
        <f t="shared" si="90"/>
        <v>-8.9151450053709596</v>
      </c>
      <c r="E434" s="276">
        <f t="shared" si="90"/>
        <v>7.4747474747478009</v>
      </c>
      <c r="F434" s="276">
        <f t="shared" si="90"/>
        <v>-32.745098039215463</v>
      </c>
      <c r="G434" s="276">
        <f t="shared" si="90"/>
        <v>-32.482269503546377</v>
      </c>
      <c r="H434" s="276">
        <f t="shared" si="90"/>
        <v>0</v>
      </c>
      <c r="I434" s="306">
        <f t="shared" si="90"/>
        <v>-0.13630820001435495</v>
      </c>
      <c r="J434" s="307"/>
      <c r="K434" s="304"/>
      <c r="L434" s="227"/>
    </row>
    <row r="435" spans="1:12" s="491" customFormat="1" x14ac:dyDescent="0.2">
      <c r="A435" s="286" t="s">
        <v>51</v>
      </c>
      <c r="B435" s="280">
        <v>667</v>
      </c>
      <c r="C435" s="281">
        <v>664</v>
      </c>
      <c r="D435" s="281">
        <v>665</v>
      </c>
      <c r="E435" s="281">
        <v>204</v>
      </c>
      <c r="F435" s="281">
        <v>668</v>
      </c>
      <c r="G435" s="281">
        <v>663</v>
      </c>
      <c r="H435" s="282"/>
      <c r="I435" s="472">
        <f>SUM(B435:H435)</f>
        <v>3531</v>
      </c>
      <c r="J435" s="309" t="s">
        <v>56</v>
      </c>
      <c r="K435" s="310">
        <f>I422-I435</f>
        <v>18</v>
      </c>
      <c r="L435" s="285">
        <f>K435/I422</f>
        <v>5.0718512256973797E-3</v>
      </c>
    </row>
    <row r="436" spans="1:12" s="491" customFormat="1" x14ac:dyDescent="0.2">
      <c r="A436" s="286" t="s">
        <v>28</v>
      </c>
      <c r="B436" s="231"/>
      <c r="C436" s="289"/>
      <c r="D436" s="289"/>
      <c r="E436" s="289"/>
      <c r="F436" s="289"/>
      <c r="G436" s="289"/>
      <c r="H436" s="232"/>
      <c r="I436" s="473"/>
      <c r="J436" s="227" t="s">
        <v>57</v>
      </c>
      <c r="K436" s="491">
        <v>139.34</v>
      </c>
    </row>
    <row r="437" spans="1:12" s="491" customFormat="1" ht="13.5" thickBot="1" x14ac:dyDescent="0.25">
      <c r="A437" s="287" t="s">
        <v>26</v>
      </c>
      <c r="B437" s="233">
        <f t="shared" ref="B437:H437" si="91">B436-B423</f>
        <v>0</v>
      </c>
      <c r="C437" s="234">
        <f t="shared" si="91"/>
        <v>0</v>
      </c>
      <c r="D437" s="234">
        <f t="shared" si="91"/>
        <v>0</v>
      </c>
      <c r="E437" s="234">
        <f t="shared" si="91"/>
        <v>0</v>
      </c>
      <c r="F437" s="234">
        <f t="shared" si="91"/>
        <v>0</v>
      </c>
      <c r="G437" s="234">
        <f t="shared" si="91"/>
        <v>0</v>
      </c>
      <c r="H437" s="240">
        <f t="shared" si="91"/>
        <v>0</v>
      </c>
      <c r="I437" s="471"/>
      <c r="J437" s="491" t="s">
        <v>26</v>
      </c>
      <c r="K437" s="491">
        <f>K436-K423</f>
        <v>10.330000000000013</v>
      </c>
    </row>
    <row r="439" spans="1:12" ht="13.5" thickBot="1" x14ac:dyDescent="0.25"/>
    <row r="440" spans="1:12" s="492" customFormat="1" ht="13.5" thickBot="1" x14ac:dyDescent="0.25">
      <c r="A440" s="295" t="s">
        <v>148</v>
      </c>
      <c r="B440" s="506" t="s">
        <v>50</v>
      </c>
      <c r="C440" s="507"/>
      <c r="D440" s="507"/>
      <c r="E440" s="507"/>
      <c r="F440" s="507"/>
      <c r="G440" s="507"/>
      <c r="H440" s="508"/>
      <c r="I440" s="312" t="s">
        <v>0</v>
      </c>
    </row>
    <row r="441" spans="1:12" s="492" customFormat="1" x14ac:dyDescent="0.2">
      <c r="A441" s="226" t="s">
        <v>54</v>
      </c>
      <c r="B441" s="392">
        <v>1</v>
      </c>
      <c r="C441" s="393">
        <v>2</v>
      </c>
      <c r="D441" s="394">
        <v>3</v>
      </c>
      <c r="E441" s="393">
        <v>4</v>
      </c>
      <c r="F441" s="393">
        <v>5</v>
      </c>
      <c r="G441" s="394">
        <v>6</v>
      </c>
      <c r="H441" s="250">
        <v>7</v>
      </c>
      <c r="I441" s="299"/>
    </row>
    <row r="442" spans="1:12" s="492" customFormat="1" x14ac:dyDescent="0.2">
      <c r="A442" s="301" t="s">
        <v>3</v>
      </c>
      <c r="B442" s="253">
        <v>3865</v>
      </c>
      <c r="C442" s="254">
        <v>3865</v>
      </c>
      <c r="D442" s="254">
        <v>3865</v>
      </c>
      <c r="E442" s="254">
        <v>3865</v>
      </c>
      <c r="F442" s="254">
        <v>3865</v>
      </c>
      <c r="G442" s="254">
        <v>3865</v>
      </c>
      <c r="H442" s="364">
        <v>3865</v>
      </c>
      <c r="I442" s="302">
        <v>3865</v>
      </c>
      <c r="K442" s="300"/>
    </row>
    <row r="443" spans="1:12" s="492" customFormat="1" x14ac:dyDescent="0.2">
      <c r="A443" s="303" t="s">
        <v>6</v>
      </c>
      <c r="B443" s="258">
        <v>4190.27027027027</v>
      </c>
      <c r="C443" s="259">
        <v>4166.666666666667</v>
      </c>
      <c r="D443" s="259">
        <v>4073.3333333333335</v>
      </c>
      <c r="E443" s="259">
        <v>4106.875</v>
      </c>
      <c r="F443" s="341">
        <v>4155.8139534883721</v>
      </c>
      <c r="G443" s="341">
        <v>4083.9024390243903</v>
      </c>
      <c r="H443" s="341"/>
      <c r="I443" s="342">
        <v>4130.5963302752298</v>
      </c>
      <c r="K443" s="300"/>
    </row>
    <row r="444" spans="1:12" s="492" customFormat="1" x14ac:dyDescent="0.2">
      <c r="A444" s="226" t="s">
        <v>7</v>
      </c>
      <c r="B444" s="262">
        <v>83.78378378378379</v>
      </c>
      <c r="C444" s="263">
        <v>89.743589743589737</v>
      </c>
      <c r="D444" s="263">
        <v>90.476190476190482</v>
      </c>
      <c r="E444" s="263">
        <v>100</v>
      </c>
      <c r="F444" s="343">
        <v>81.395348837209298</v>
      </c>
      <c r="G444" s="343">
        <v>85.365853658536579</v>
      </c>
      <c r="H444" s="343"/>
      <c r="I444" s="344">
        <v>85.779816513761475</v>
      </c>
      <c r="K444" s="300"/>
    </row>
    <row r="445" spans="1:12" s="492" customFormat="1" x14ac:dyDescent="0.2">
      <c r="A445" s="226" t="s">
        <v>8</v>
      </c>
      <c r="B445" s="266">
        <v>7.0634444799148294E-2</v>
      </c>
      <c r="C445" s="267">
        <v>6.418128171886929E-2</v>
      </c>
      <c r="D445" s="267">
        <v>6.2092291169946245E-2</v>
      </c>
      <c r="E445" s="267">
        <v>5.2687926126212432E-2</v>
      </c>
      <c r="F445" s="345">
        <v>7.4039368755542956E-2</v>
      </c>
      <c r="G445" s="345">
        <v>7.1060697887115581E-2</v>
      </c>
      <c r="H445" s="345"/>
      <c r="I445" s="346">
        <v>6.8467614887352229E-2</v>
      </c>
      <c r="K445" s="304"/>
      <c r="L445" s="305"/>
    </row>
    <row r="446" spans="1:12" s="492" customFormat="1" x14ac:dyDescent="0.2">
      <c r="A446" s="303" t="s">
        <v>1</v>
      </c>
      <c r="B446" s="270">
        <f t="shared" ref="B446:I446" si="92">B443/B442*100-100</f>
        <v>8.4157896577042663</v>
      </c>
      <c r="C446" s="271">
        <f t="shared" si="92"/>
        <v>7.8050884001724938</v>
      </c>
      <c r="D446" s="271">
        <f t="shared" si="92"/>
        <v>5.3902544200086169</v>
      </c>
      <c r="E446" s="271">
        <f t="shared" si="92"/>
        <v>6.2580853816300248</v>
      </c>
      <c r="F446" s="271">
        <f t="shared" si="92"/>
        <v>7.5242937513162218</v>
      </c>
      <c r="G446" s="271">
        <f t="shared" si="92"/>
        <v>5.6637112296090635</v>
      </c>
      <c r="H446" s="271">
        <f t="shared" si="92"/>
        <v>-100</v>
      </c>
      <c r="I446" s="273">
        <f t="shared" si="92"/>
        <v>6.8718326073798295</v>
      </c>
      <c r="J446" s="408"/>
      <c r="K446" s="304"/>
      <c r="L446" s="227"/>
    </row>
    <row r="447" spans="1:12" s="492" customFormat="1" ht="13.5" thickBot="1" x14ac:dyDescent="0.25">
      <c r="A447" s="226" t="s">
        <v>27</v>
      </c>
      <c r="B447" s="275">
        <f t="shared" ref="B447:I447" si="93">B443-B430</f>
        <v>251.15262321144655</v>
      </c>
      <c r="C447" s="276">
        <f t="shared" si="93"/>
        <v>24.504504504504439</v>
      </c>
      <c r="D447" s="276">
        <f t="shared" si="93"/>
        <v>181.22807017543892</v>
      </c>
      <c r="E447" s="276">
        <f t="shared" si="93"/>
        <v>160.51136363636351</v>
      </c>
      <c r="F447" s="276">
        <f t="shared" si="93"/>
        <v>222.48062015503865</v>
      </c>
      <c r="G447" s="276">
        <f t="shared" si="93"/>
        <v>187.23577235772382</v>
      </c>
      <c r="H447" s="276">
        <f t="shared" si="93"/>
        <v>0</v>
      </c>
      <c r="I447" s="306">
        <f t="shared" si="93"/>
        <v>172.67180197334301</v>
      </c>
      <c r="J447" s="307"/>
      <c r="K447" s="304"/>
      <c r="L447" s="227"/>
    </row>
    <row r="448" spans="1:12" s="492" customFormat="1" x14ac:dyDescent="0.2">
      <c r="A448" s="286" t="s">
        <v>51</v>
      </c>
      <c r="B448" s="280">
        <v>663</v>
      </c>
      <c r="C448" s="281">
        <v>655</v>
      </c>
      <c r="D448" s="281">
        <v>658</v>
      </c>
      <c r="E448" s="281">
        <v>202</v>
      </c>
      <c r="F448" s="281">
        <v>664</v>
      </c>
      <c r="G448" s="281">
        <v>660</v>
      </c>
      <c r="H448" s="282"/>
      <c r="I448" s="472">
        <f>SUM(B448:H448)</f>
        <v>3502</v>
      </c>
      <c r="J448" s="309" t="s">
        <v>56</v>
      </c>
      <c r="K448" s="310">
        <f>I435-I448</f>
        <v>29</v>
      </c>
      <c r="L448" s="285">
        <f>K448/I435</f>
        <v>8.2129708297932601E-3</v>
      </c>
    </row>
    <row r="449" spans="1:12" s="492" customFormat="1" x14ac:dyDescent="0.2">
      <c r="A449" s="286" t="s">
        <v>28</v>
      </c>
      <c r="B449" s="231"/>
      <c r="C449" s="289"/>
      <c r="D449" s="289"/>
      <c r="E449" s="289"/>
      <c r="F449" s="289"/>
      <c r="G449" s="289"/>
      <c r="H449" s="232"/>
      <c r="I449" s="473"/>
      <c r="J449" s="227" t="s">
        <v>57</v>
      </c>
      <c r="K449" s="492">
        <v>153.22999999999999</v>
      </c>
    </row>
    <row r="450" spans="1:12" s="492" customFormat="1" ht="13.5" thickBot="1" x14ac:dyDescent="0.25">
      <c r="A450" s="287" t="s">
        <v>26</v>
      </c>
      <c r="B450" s="233">
        <f t="shared" ref="B450:H450" si="94">B449-B436</f>
        <v>0</v>
      </c>
      <c r="C450" s="234">
        <f t="shared" si="94"/>
        <v>0</v>
      </c>
      <c r="D450" s="234">
        <f t="shared" si="94"/>
        <v>0</v>
      </c>
      <c r="E450" s="234">
        <f t="shared" si="94"/>
        <v>0</v>
      </c>
      <c r="F450" s="234">
        <f t="shared" si="94"/>
        <v>0</v>
      </c>
      <c r="G450" s="234">
        <f t="shared" si="94"/>
        <v>0</v>
      </c>
      <c r="H450" s="240">
        <f t="shared" si="94"/>
        <v>0</v>
      </c>
      <c r="I450" s="471"/>
      <c r="J450" s="492" t="s">
        <v>26</v>
      </c>
      <c r="K450" s="492">
        <f>K449-K436</f>
        <v>13.889999999999986</v>
      </c>
    </row>
    <row r="452" spans="1:12" ht="13.5" thickBot="1" x14ac:dyDescent="0.25"/>
    <row r="453" spans="1:12" s="493" customFormat="1" ht="13.5" thickBot="1" x14ac:dyDescent="0.25">
      <c r="A453" s="295" t="s">
        <v>149</v>
      </c>
      <c r="B453" s="506" t="s">
        <v>50</v>
      </c>
      <c r="C453" s="507"/>
      <c r="D453" s="507"/>
      <c r="E453" s="507"/>
      <c r="F453" s="507"/>
      <c r="G453" s="507"/>
      <c r="H453" s="508"/>
      <c r="I453" s="312" t="s">
        <v>0</v>
      </c>
    </row>
    <row r="454" spans="1:12" s="493" customFormat="1" x14ac:dyDescent="0.2">
      <c r="A454" s="226" t="s">
        <v>54</v>
      </c>
      <c r="B454" s="392">
        <v>1</v>
      </c>
      <c r="C454" s="393">
        <v>2</v>
      </c>
      <c r="D454" s="394">
        <v>3</v>
      </c>
      <c r="E454" s="393">
        <v>4</v>
      </c>
      <c r="F454" s="393">
        <v>5</v>
      </c>
      <c r="G454" s="394">
        <v>6</v>
      </c>
      <c r="H454" s="250">
        <v>7</v>
      </c>
      <c r="I454" s="299"/>
    </row>
    <row r="455" spans="1:12" s="493" customFormat="1" x14ac:dyDescent="0.2">
      <c r="A455" s="301" t="s">
        <v>3</v>
      </c>
      <c r="B455" s="253">
        <v>3885</v>
      </c>
      <c r="C455" s="254">
        <v>3885</v>
      </c>
      <c r="D455" s="254">
        <v>3885</v>
      </c>
      <c r="E455" s="254">
        <v>3885</v>
      </c>
      <c r="F455" s="254">
        <v>3885</v>
      </c>
      <c r="G455" s="254">
        <v>3885</v>
      </c>
      <c r="H455" s="364">
        <v>3885</v>
      </c>
      <c r="I455" s="302">
        <v>3885</v>
      </c>
      <c r="K455" s="300"/>
    </row>
    <row r="456" spans="1:12" s="493" customFormat="1" x14ac:dyDescent="0.2">
      <c r="A456" s="303" t="s">
        <v>6</v>
      </c>
      <c r="B456" s="258">
        <v>4322.9729729729734</v>
      </c>
      <c r="C456" s="259">
        <v>4516.5384615384619</v>
      </c>
      <c r="D456" s="259">
        <v>4106.5789473684208</v>
      </c>
      <c r="E456" s="259">
        <v>4323.333333333333</v>
      </c>
      <c r="F456" s="341">
        <v>4265.1428571428569</v>
      </c>
      <c r="G456" s="341">
        <v>4262.8571428571431</v>
      </c>
      <c r="H456" s="341"/>
      <c r="I456" s="342">
        <v>4282.9015544041449</v>
      </c>
      <c r="K456" s="300"/>
    </row>
    <row r="457" spans="1:12" s="493" customFormat="1" x14ac:dyDescent="0.2">
      <c r="A457" s="226" t="s">
        <v>7</v>
      </c>
      <c r="B457" s="262">
        <v>91.891891891891888</v>
      </c>
      <c r="C457" s="263">
        <v>76.92307692307692</v>
      </c>
      <c r="D457" s="263">
        <v>89.473684210526315</v>
      </c>
      <c r="E457" s="263">
        <v>60</v>
      </c>
      <c r="F457" s="343">
        <v>85.714285714285708</v>
      </c>
      <c r="G457" s="343">
        <v>73.80952380952381</v>
      </c>
      <c r="H457" s="343"/>
      <c r="I457" s="344">
        <v>77.720207253886016</v>
      </c>
      <c r="K457" s="300"/>
    </row>
    <row r="458" spans="1:12" s="493" customFormat="1" x14ac:dyDescent="0.2">
      <c r="A458" s="226" t="s">
        <v>8</v>
      </c>
      <c r="B458" s="266">
        <v>5.9551426401187935E-2</v>
      </c>
      <c r="C458" s="267">
        <v>7.7982764529949372E-2</v>
      </c>
      <c r="D458" s="267">
        <v>6.0000797683473196E-2</v>
      </c>
      <c r="E458" s="267">
        <v>0.104377786698799</v>
      </c>
      <c r="F458" s="345">
        <v>6.8138107575605192E-2</v>
      </c>
      <c r="G458" s="345">
        <v>8.44772164049091E-2</v>
      </c>
      <c r="H458" s="345"/>
      <c r="I458" s="346">
        <v>7.9106652310127756E-2</v>
      </c>
      <c r="K458" s="304"/>
      <c r="L458" s="305"/>
    </row>
    <row r="459" spans="1:12" s="493" customFormat="1" x14ac:dyDescent="0.2">
      <c r="A459" s="303" t="s">
        <v>1</v>
      </c>
      <c r="B459" s="270">
        <f t="shared" ref="B459:I459" si="95">B456/B455*100-100</f>
        <v>11.273435597759928</v>
      </c>
      <c r="C459" s="271">
        <f t="shared" si="95"/>
        <v>16.255816255816271</v>
      </c>
      <c r="D459" s="271">
        <f t="shared" si="95"/>
        <v>5.7034478087109761</v>
      </c>
      <c r="E459" s="271">
        <f t="shared" si="95"/>
        <v>11.282711282711276</v>
      </c>
      <c r="F459" s="271">
        <f t="shared" si="95"/>
        <v>9.7848869277440684</v>
      </c>
      <c r="G459" s="271">
        <f t="shared" si="95"/>
        <v>9.7260525831954538</v>
      </c>
      <c r="H459" s="271">
        <f t="shared" si="95"/>
        <v>-100</v>
      </c>
      <c r="I459" s="273">
        <f t="shared" si="95"/>
        <v>10.241996252358959</v>
      </c>
      <c r="J459" s="408"/>
      <c r="K459" s="304"/>
      <c r="L459" s="227"/>
    </row>
    <row r="460" spans="1:12" s="493" customFormat="1" ht="13.5" thickBot="1" x14ac:dyDescent="0.25">
      <c r="A460" s="226" t="s">
        <v>27</v>
      </c>
      <c r="B460" s="275">
        <f t="shared" ref="B460:I460" si="96">B456-B443</f>
        <v>132.70270270270339</v>
      </c>
      <c r="C460" s="276">
        <f t="shared" si="96"/>
        <v>349.87179487179492</v>
      </c>
      <c r="D460" s="276">
        <f t="shared" si="96"/>
        <v>33.245614035087328</v>
      </c>
      <c r="E460" s="276">
        <f t="shared" si="96"/>
        <v>216.45833333333303</v>
      </c>
      <c r="F460" s="276">
        <f t="shared" si="96"/>
        <v>109.32890365448475</v>
      </c>
      <c r="G460" s="276">
        <f t="shared" si="96"/>
        <v>178.95470383275278</v>
      </c>
      <c r="H460" s="276">
        <f t="shared" si="96"/>
        <v>0</v>
      </c>
      <c r="I460" s="306">
        <f t="shared" si="96"/>
        <v>152.30522412891514</v>
      </c>
      <c r="J460" s="307"/>
      <c r="K460" s="304"/>
      <c r="L460" s="227"/>
    </row>
    <row r="461" spans="1:12" s="493" customFormat="1" x14ac:dyDescent="0.2">
      <c r="A461" s="286" t="s">
        <v>51</v>
      </c>
      <c r="B461" s="280">
        <v>660</v>
      </c>
      <c r="C461" s="281">
        <v>647</v>
      </c>
      <c r="D461" s="281">
        <v>651</v>
      </c>
      <c r="E461" s="281">
        <v>198</v>
      </c>
      <c r="F461" s="281">
        <v>661</v>
      </c>
      <c r="G461" s="281">
        <v>656</v>
      </c>
      <c r="H461" s="282"/>
      <c r="I461" s="472">
        <f>SUM(B461:H461)</f>
        <v>3473</v>
      </c>
      <c r="J461" s="309" t="s">
        <v>56</v>
      </c>
      <c r="K461" s="310">
        <f>I448-I461</f>
        <v>29</v>
      </c>
      <c r="L461" s="285">
        <f>K461/I448</f>
        <v>8.2809822958309545E-3</v>
      </c>
    </row>
    <row r="462" spans="1:12" s="493" customFormat="1" x14ac:dyDescent="0.2">
      <c r="A462" s="286" t="s">
        <v>28</v>
      </c>
      <c r="B462" s="231"/>
      <c r="C462" s="289"/>
      <c r="D462" s="289"/>
      <c r="E462" s="289"/>
      <c r="F462" s="289"/>
      <c r="G462" s="289"/>
      <c r="H462" s="232"/>
      <c r="I462" s="473"/>
      <c r="J462" s="227" t="s">
        <v>57</v>
      </c>
      <c r="K462" s="493">
        <v>159.31</v>
      </c>
    </row>
    <row r="463" spans="1:12" s="493" customFormat="1" ht="13.5" thickBot="1" x14ac:dyDescent="0.25">
      <c r="A463" s="287" t="s">
        <v>26</v>
      </c>
      <c r="B463" s="233">
        <f t="shared" ref="B463:H463" si="97">B462-B449</f>
        <v>0</v>
      </c>
      <c r="C463" s="234">
        <f t="shared" si="97"/>
        <v>0</v>
      </c>
      <c r="D463" s="234">
        <f t="shared" si="97"/>
        <v>0</v>
      </c>
      <c r="E463" s="234">
        <f t="shared" si="97"/>
        <v>0</v>
      </c>
      <c r="F463" s="234">
        <f t="shared" si="97"/>
        <v>0</v>
      </c>
      <c r="G463" s="234">
        <f t="shared" si="97"/>
        <v>0</v>
      </c>
      <c r="H463" s="240">
        <f t="shared" si="97"/>
        <v>0</v>
      </c>
      <c r="I463" s="471"/>
      <c r="J463" s="493" t="s">
        <v>26</v>
      </c>
      <c r="K463" s="493">
        <f>K462-K449</f>
        <v>6.0800000000000125</v>
      </c>
    </row>
    <row r="465" spans="1:12" ht="13.5" thickBot="1" x14ac:dyDescent="0.25"/>
    <row r="466" spans="1:12" ht="13.5" thickBot="1" x14ac:dyDescent="0.25">
      <c r="A466" s="295" t="s">
        <v>151</v>
      </c>
      <c r="B466" s="506" t="s">
        <v>50</v>
      </c>
      <c r="C466" s="507"/>
      <c r="D466" s="507"/>
      <c r="E466" s="507"/>
      <c r="F466" s="507"/>
      <c r="G466" s="507"/>
      <c r="H466" s="508"/>
      <c r="I466" s="312" t="s">
        <v>0</v>
      </c>
      <c r="J466" s="494"/>
      <c r="K466" s="494"/>
      <c r="L466" s="494"/>
    </row>
    <row r="467" spans="1:12" x14ac:dyDescent="0.2">
      <c r="A467" s="226" t="s">
        <v>54</v>
      </c>
      <c r="B467" s="392">
        <v>1</v>
      </c>
      <c r="C467" s="393">
        <v>2</v>
      </c>
      <c r="D467" s="394">
        <v>3</v>
      </c>
      <c r="E467" s="393">
        <v>4</v>
      </c>
      <c r="F467" s="393">
        <v>5</v>
      </c>
      <c r="G467" s="394">
        <v>6</v>
      </c>
      <c r="H467" s="250">
        <v>7</v>
      </c>
      <c r="I467" s="299"/>
      <c r="J467" s="494"/>
      <c r="K467" s="494"/>
      <c r="L467" s="494"/>
    </row>
    <row r="468" spans="1:12" x14ac:dyDescent="0.2">
      <c r="A468" s="301" t="s">
        <v>3</v>
      </c>
      <c r="B468" s="253">
        <v>3905</v>
      </c>
      <c r="C468" s="254">
        <v>3905</v>
      </c>
      <c r="D468" s="254">
        <v>3905</v>
      </c>
      <c r="E468" s="254">
        <v>3905</v>
      </c>
      <c r="F468" s="254">
        <v>3905</v>
      </c>
      <c r="G468" s="254">
        <v>3905</v>
      </c>
      <c r="H468" s="364">
        <v>3905</v>
      </c>
      <c r="I468" s="302">
        <v>3905</v>
      </c>
      <c r="J468" s="494"/>
      <c r="K468" s="300"/>
      <c r="L468" s="494"/>
    </row>
    <row r="469" spans="1:12" x14ac:dyDescent="0.2">
      <c r="A469" s="303" t="s">
        <v>6</v>
      </c>
      <c r="B469" s="258">
        <v>4301.5384615384619</v>
      </c>
      <c r="C469" s="259">
        <v>4541.0810810810808</v>
      </c>
      <c r="D469" s="259">
        <v>4187.5555555555557</v>
      </c>
      <c r="E469" s="259">
        <v>4237.5</v>
      </c>
      <c r="F469" s="341">
        <v>4418</v>
      </c>
      <c r="G469" s="341">
        <v>4195.909090909091</v>
      </c>
      <c r="H469" s="341"/>
      <c r="I469" s="342">
        <v>4310.090909090909</v>
      </c>
      <c r="J469" s="494"/>
      <c r="K469" s="300"/>
      <c r="L469" s="494"/>
    </row>
    <row r="470" spans="1:12" x14ac:dyDescent="0.2">
      <c r="A470" s="226" t="s">
        <v>7</v>
      </c>
      <c r="B470" s="262">
        <v>82.051282051282058</v>
      </c>
      <c r="C470" s="263">
        <v>89.189189189189193</v>
      </c>
      <c r="D470" s="263">
        <v>80</v>
      </c>
      <c r="E470" s="263">
        <v>90</v>
      </c>
      <c r="F470" s="343">
        <v>65.714285714285708</v>
      </c>
      <c r="G470" s="343">
        <v>81.818181818181813</v>
      </c>
      <c r="H470" s="343"/>
      <c r="I470" s="344">
        <v>75.909090909090907</v>
      </c>
      <c r="J470" s="494"/>
      <c r="K470" s="300"/>
      <c r="L470" s="494"/>
    </row>
    <row r="471" spans="1:12" x14ac:dyDescent="0.2">
      <c r="A471" s="226" t="s">
        <v>8</v>
      </c>
      <c r="B471" s="266">
        <v>8.076115099456492E-2</v>
      </c>
      <c r="C471" s="267">
        <v>5.9493091367944527E-2</v>
      </c>
      <c r="D471" s="267">
        <v>8.7432349180940519E-2</v>
      </c>
      <c r="E471" s="267">
        <v>7.5060850466720619E-2</v>
      </c>
      <c r="F471" s="345">
        <v>8.7270107278232062E-2</v>
      </c>
      <c r="G471" s="345">
        <v>7.7053388843546844E-2</v>
      </c>
      <c r="H471" s="345"/>
      <c r="I471" s="346">
        <v>8.4243064829524317E-2</v>
      </c>
      <c r="J471" s="494"/>
      <c r="K471" s="304"/>
      <c r="L471" s="305"/>
    </row>
    <row r="472" spans="1:12" x14ac:dyDescent="0.2">
      <c r="A472" s="303" t="s">
        <v>1</v>
      </c>
      <c r="B472" s="270">
        <f t="shared" ref="B472:I472" si="98">B469/B468*100-100</f>
        <v>10.154634098296086</v>
      </c>
      <c r="C472" s="271">
        <f t="shared" si="98"/>
        <v>16.288888119874031</v>
      </c>
      <c r="D472" s="271">
        <f t="shared" si="98"/>
        <v>7.2357376582728818</v>
      </c>
      <c r="E472" s="271">
        <f t="shared" si="98"/>
        <v>8.5147247119078173</v>
      </c>
      <c r="F472" s="271">
        <f t="shared" si="98"/>
        <v>13.137003841229202</v>
      </c>
      <c r="G472" s="271">
        <f t="shared" si="98"/>
        <v>7.4496566173903034</v>
      </c>
      <c r="H472" s="271">
        <f t="shared" si="98"/>
        <v>-100</v>
      </c>
      <c r="I472" s="273">
        <f t="shared" si="98"/>
        <v>10.373646839715974</v>
      </c>
      <c r="J472" s="408"/>
      <c r="K472" s="304"/>
      <c r="L472" s="227"/>
    </row>
    <row r="473" spans="1:12" ht="13.5" thickBot="1" x14ac:dyDescent="0.25">
      <c r="A473" s="226" t="s">
        <v>27</v>
      </c>
      <c r="B473" s="275">
        <f t="shared" ref="B473:I473" si="99">B469-B456</f>
        <v>-21.434511434511478</v>
      </c>
      <c r="C473" s="276">
        <f t="shared" si="99"/>
        <v>24.542619542618922</v>
      </c>
      <c r="D473" s="276">
        <f t="shared" si="99"/>
        <v>80.976608187134843</v>
      </c>
      <c r="E473" s="276">
        <f t="shared" si="99"/>
        <v>-85.83333333333303</v>
      </c>
      <c r="F473" s="276">
        <f t="shared" si="99"/>
        <v>152.85714285714312</v>
      </c>
      <c r="G473" s="276">
        <f t="shared" si="99"/>
        <v>-66.948051948052125</v>
      </c>
      <c r="H473" s="276">
        <f t="shared" si="99"/>
        <v>0</v>
      </c>
      <c r="I473" s="306">
        <f t="shared" si="99"/>
        <v>27.189354686764091</v>
      </c>
      <c r="J473" s="307"/>
      <c r="K473" s="304"/>
      <c r="L473" s="227"/>
    </row>
    <row r="474" spans="1:12" x14ac:dyDescent="0.2">
      <c r="A474" s="286" t="s">
        <v>51</v>
      </c>
      <c r="B474" s="280">
        <v>658</v>
      </c>
      <c r="C474" s="281">
        <v>637</v>
      </c>
      <c r="D474" s="281">
        <v>643</v>
      </c>
      <c r="E474" s="281">
        <v>191</v>
      </c>
      <c r="F474" s="281">
        <v>659</v>
      </c>
      <c r="G474" s="281">
        <v>648</v>
      </c>
      <c r="H474" s="282"/>
      <c r="I474" s="472">
        <f>SUM(B474:H474)</f>
        <v>3436</v>
      </c>
      <c r="J474" s="309" t="s">
        <v>56</v>
      </c>
      <c r="K474" s="310">
        <f>I461-I474</f>
        <v>37</v>
      </c>
      <c r="L474" s="285">
        <f>K474/I461</f>
        <v>1.0653613590555715E-2</v>
      </c>
    </row>
    <row r="475" spans="1:12" x14ac:dyDescent="0.2">
      <c r="A475" s="286" t="s">
        <v>28</v>
      </c>
      <c r="B475" s="231"/>
      <c r="C475" s="289"/>
      <c r="D475" s="289"/>
      <c r="E475" s="289"/>
      <c r="F475" s="289"/>
      <c r="G475" s="289"/>
      <c r="H475" s="232"/>
      <c r="I475" s="473"/>
      <c r="J475" s="227" t="s">
        <v>57</v>
      </c>
      <c r="K475" s="494">
        <v>159.51</v>
      </c>
      <c r="L475" s="494"/>
    </row>
    <row r="476" spans="1:12" ht="13.5" thickBot="1" x14ac:dyDescent="0.25">
      <c r="A476" s="287" t="s">
        <v>26</v>
      </c>
      <c r="B476" s="233">
        <f t="shared" ref="B476:H476" si="100">B475-B462</f>
        <v>0</v>
      </c>
      <c r="C476" s="234">
        <f t="shared" si="100"/>
        <v>0</v>
      </c>
      <c r="D476" s="234">
        <f t="shared" si="100"/>
        <v>0</v>
      </c>
      <c r="E476" s="234">
        <f t="shared" si="100"/>
        <v>0</v>
      </c>
      <c r="F476" s="234">
        <f t="shared" si="100"/>
        <v>0</v>
      </c>
      <c r="G476" s="234">
        <f t="shared" si="100"/>
        <v>0</v>
      </c>
      <c r="H476" s="240">
        <f t="shared" si="100"/>
        <v>0</v>
      </c>
      <c r="I476" s="471"/>
      <c r="J476" s="494" t="s">
        <v>26</v>
      </c>
      <c r="K476" s="494">
        <f>K475-K462</f>
        <v>0.19999999999998863</v>
      </c>
      <c r="L476" s="494"/>
    </row>
    <row r="478" spans="1:12" ht="13.5" thickBot="1" x14ac:dyDescent="0.25"/>
    <row r="479" spans="1:12" ht="13.5" thickBot="1" x14ac:dyDescent="0.25">
      <c r="A479" s="295" t="s">
        <v>154</v>
      </c>
      <c r="B479" s="506" t="s">
        <v>50</v>
      </c>
      <c r="C479" s="507"/>
      <c r="D479" s="507"/>
      <c r="E479" s="507"/>
      <c r="F479" s="507"/>
      <c r="G479" s="507"/>
      <c r="H479" s="508"/>
      <c r="I479" s="312" t="s">
        <v>0</v>
      </c>
      <c r="J479" s="497"/>
      <c r="K479" s="497"/>
      <c r="L479" s="497"/>
    </row>
    <row r="480" spans="1:12" x14ac:dyDescent="0.2">
      <c r="A480" s="226" t="s">
        <v>54</v>
      </c>
      <c r="B480" s="392">
        <v>1</v>
      </c>
      <c r="C480" s="393">
        <v>2</v>
      </c>
      <c r="D480" s="394">
        <v>3</v>
      </c>
      <c r="E480" s="393">
        <v>4</v>
      </c>
      <c r="F480" s="393">
        <v>5</v>
      </c>
      <c r="G480" s="394">
        <v>6</v>
      </c>
      <c r="H480" s="250">
        <v>7</v>
      </c>
      <c r="I480" s="299"/>
      <c r="J480" s="497"/>
      <c r="K480" s="497"/>
      <c r="L480" s="497"/>
    </row>
    <row r="481" spans="1:12" x14ac:dyDescent="0.2">
      <c r="A481" s="301" t="s">
        <v>3</v>
      </c>
      <c r="B481" s="253">
        <v>3925</v>
      </c>
      <c r="C481" s="254">
        <v>3925</v>
      </c>
      <c r="D481" s="254">
        <v>3925</v>
      </c>
      <c r="E481" s="254">
        <v>3925</v>
      </c>
      <c r="F481" s="254">
        <v>3925</v>
      </c>
      <c r="G481" s="254">
        <v>3925</v>
      </c>
      <c r="H481" s="364">
        <v>3925</v>
      </c>
      <c r="I481" s="302">
        <v>3925</v>
      </c>
      <c r="J481" s="497"/>
      <c r="K481" s="300"/>
      <c r="L481" s="497"/>
    </row>
    <row r="482" spans="1:12" x14ac:dyDescent="0.2">
      <c r="A482" s="303" t="s">
        <v>6</v>
      </c>
      <c r="B482" s="258">
        <v>4245.6756756756758</v>
      </c>
      <c r="C482" s="259">
        <v>4485.5813953488368</v>
      </c>
      <c r="D482" s="259">
        <v>4358.0952380952385</v>
      </c>
      <c r="E482" s="259">
        <v>4505</v>
      </c>
      <c r="F482" s="341">
        <v>4396.9230769230771</v>
      </c>
      <c r="G482" s="341">
        <v>4245.454545454545</v>
      </c>
      <c r="H482" s="341"/>
      <c r="I482" s="342">
        <v>4357.7777777777774</v>
      </c>
      <c r="J482" s="497"/>
      <c r="K482" s="300"/>
      <c r="L482" s="497"/>
    </row>
    <row r="483" spans="1:12" x14ac:dyDescent="0.2">
      <c r="A483" s="226" t="s">
        <v>7</v>
      </c>
      <c r="B483" s="262">
        <v>83.78378378378379</v>
      </c>
      <c r="C483" s="263">
        <v>81.395348837209298</v>
      </c>
      <c r="D483" s="263">
        <v>80.952380952380949</v>
      </c>
      <c r="E483" s="263">
        <v>64.285714285714292</v>
      </c>
      <c r="F483" s="343">
        <v>82.051282051282058</v>
      </c>
      <c r="G483" s="343">
        <v>79.545454545454547</v>
      </c>
      <c r="H483" s="343"/>
      <c r="I483" s="344">
        <v>78.787878787878782</v>
      </c>
      <c r="J483" s="497"/>
      <c r="K483" s="300"/>
      <c r="L483" s="497"/>
    </row>
    <row r="484" spans="1:12" x14ac:dyDescent="0.2">
      <c r="A484" s="226" t="s">
        <v>8</v>
      </c>
      <c r="B484" s="266">
        <v>7.1446261489302193E-2</v>
      </c>
      <c r="C484" s="267">
        <v>8.0489120405134493E-2</v>
      </c>
      <c r="D484" s="267">
        <v>8.8771667979678073E-2</v>
      </c>
      <c r="E484" s="267">
        <v>8.4474761301167711E-2</v>
      </c>
      <c r="F484" s="345">
        <v>6.5043312413722937E-2</v>
      </c>
      <c r="G484" s="345">
        <v>8.4147909384154632E-2</v>
      </c>
      <c r="H484" s="345"/>
      <c r="I484" s="346">
        <v>8.1656371599641342E-2</v>
      </c>
      <c r="J484" s="497"/>
      <c r="K484" s="304"/>
      <c r="L484" s="305"/>
    </row>
    <row r="485" spans="1:12" x14ac:dyDescent="0.2">
      <c r="A485" s="303" t="s">
        <v>1</v>
      </c>
      <c r="B485" s="270">
        <f t="shared" ref="B485:I485" si="101">B482/B481*100-100</f>
        <v>8.1700809089344091</v>
      </c>
      <c r="C485" s="271">
        <f t="shared" si="101"/>
        <v>14.282328543919419</v>
      </c>
      <c r="D485" s="271">
        <f t="shared" si="101"/>
        <v>11.034273582044293</v>
      </c>
      <c r="E485" s="271">
        <f t="shared" si="101"/>
        <v>14.777070063694268</v>
      </c>
      <c r="F485" s="271">
        <f t="shared" si="101"/>
        <v>12.023517883390511</v>
      </c>
      <c r="G485" s="271">
        <f t="shared" si="101"/>
        <v>8.1644470179501809</v>
      </c>
      <c r="H485" s="271">
        <f t="shared" si="101"/>
        <v>-100</v>
      </c>
      <c r="I485" s="273">
        <f t="shared" si="101"/>
        <v>11.026185421089863</v>
      </c>
      <c r="J485" s="408"/>
      <c r="K485" s="304"/>
      <c r="L485" s="227"/>
    </row>
    <row r="486" spans="1:12" ht="13.5" thickBot="1" x14ac:dyDescent="0.25">
      <c r="A486" s="226" t="s">
        <v>27</v>
      </c>
      <c r="B486" s="275">
        <f t="shared" ref="B486:I486" si="102">B482-B469</f>
        <v>-55.862785862786041</v>
      </c>
      <c r="C486" s="276">
        <f t="shared" si="102"/>
        <v>-55.499685732243961</v>
      </c>
      <c r="D486" s="276">
        <f t="shared" si="102"/>
        <v>170.53968253968287</v>
      </c>
      <c r="E486" s="276">
        <f t="shared" si="102"/>
        <v>267.5</v>
      </c>
      <c r="F486" s="276">
        <f t="shared" si="102"/>
        <v>-21.076923076922867</v>
      </c>
      <c r="G486" s="276">
        <f t="shared" si="102"/>
        <v>49.545454545454049</v>
      </c>
      <c r="H486" s="276">
        <f t="shared" si="102"/>
        <v>0</v>
      </c>
      <c r="I486" s="306">
        <f t="shared" si="102"/>
        <v>47.686868686868365</v>
      </c>
      <c r="J486" s="307"/>
      <c r="K486" s="304"/>
      <c r="L486" s="227"/>
    </row>
    <row r="487" spans="1:12" x14ac:dyDescent="0.2">
      <c r="A487" s="286" t="s">
        <v>51</v>
      </c>
      <c r="B487" s="280">
        <v>655</v>
      </c>
      <c r="C487" s="281">
        <v>633</v>
      </c>
      <c r="D487" s="281">
        <v>642</v>
      </c>
      <c r="E487" s="281">
        <v>190</v>
      </c>
      <c r="F487" s="281">
        <v>654</v>
      </c>
      <c r="G487" s="281">
        <v>646</v>
      </c>
      <c r="H487" s="282"/>
      <c r="I487" s="472">
        <f>SUM(B487:H487)</f>
        <v>3420</v>
      </c>
      <c r="J487" s="309" t="s">
        <v>56</v>
      </c>
      <c r="K487" s="310">
        <f>I474-I487</f>
        <v>16</v>
      </c>
      <c r="L487" s="285">
        <f>K487/I474</f>
        <v>4.6565774155995342E-3</v>
      </c>
    </row>
    <row r="488" spans="1:12" x14ac:dyDescent="0.2">
      <c r="A488" s="286" t="s">
        <v>28</v>
      </c>
      <c r="B488" s="231"/>
      <c r="C488" s="289"/>
      <c r="D488" s="289"/>
      <c r="E488" s="289"/>
      <c r="F488" s="289"/>
      <c r="G488" s="289"/>
      <c r="H488" s="232"/>
      <c r="I488" s="473"/>
      <c r="J488" s="227" t="s">
        <v>57</v>
      </c>
      <c r="K488" s="497">
        <v>159.31</v>
      </c>
      <c r="L488" s="497"/>
    </row>
    <row r="489" spans="1:12" ht="13.5" thickBot="1" x14ac:dyDescent="0.25">
      <c r="A489" s="287" t="s">
        <v>26</v>
      </c>
      <c r="B489" s="233">
        <f t="shared" ref="B489:H489" si="103">B488-B475</f>
        <v>0</v>
      </c>
      <c r="C489" s="234">
        <f t="shared" si="103"/>
        <v>0</v>
      </c>
      <c r="D489" s="234">
        <f t="shared" si="103"/>
        <v>0</v>
      </c>
      <c r="E489" s="234">
        <f t="shared" si="103"/>
        <v>0</v>
      </c>
      <c r="F489" s="234">
        <f t="shared" si="103"/>
        <v>0</v>
      </c>
      <c r="G489" s="234">
        <f t="shared" si="103"/>
        <v>0</v>
      </c>
      <c r="H489" s="240">
        <f t="shared" si="103"/>
        <v>0</v>
      </c>
      <c r="I489" s="471"/>
      <c r="J489" s="497" t="s">
        <v>26</v>
      </c>
      <c r="K489" s="497">
        <f>K488-K475</f>
        <v>-0.19999999999998863</v>
      </c>
      <c r="L489" s="497"/>
    </row>
    <row r="491" spans="1:12" ht="13.5" thickBot="1" x14ac:dyDescent="0.25"/>
    <row r="492" spans="1:12" s="498" customFormat="1" ht="13.5" thickBot="1" x14ac:dyDescent="0.25">
      <c r="A492" s="295" t="s">
        <v>155</v>
      </c>
      <c r="B492" s="506" t="s">
        <v>50</v>
      </c>
      <c r="C492" s="507"/>
      <c r="D492" s="507"/>
      <c r="E492" s="507"/>
      <c r="F492" s="507"/>
      <c r="G492" s="507"/>
      <c r="H492" s="508"/>
      <c r="I492" s="312" t="s">
        <v>0</v>
      </c>
    </row>
    <row r="493" spans="1:12" s="498" customFormat="1" x14ac:dyDescent="0.2">
      <c r="A493" s="226" t="s">
        <v>54</v>
      </c>
      <c r="B493" s="392">
        <v>1</v>
      </c>
      <c r="C493" s="393">
        <v>2</v>
      </c>
      <c r="D493" s="394">
        <v>3</v>
      </c>
      <c r="E493" s="393">
        <v>4</v>
      </c>
      <c r="F493" s="393">
        <v>5</v>
      </c>
      <c r="G493" s="394">
        <v>6</v>
      </c>
      <c r="H493" s="250">
        <v>7</v>
      </c>
      <c r="I493" s="299"/>
    </row>
    <row r="494" spans="1:12" s="498" customFormat="1" x14ac:dyDescent="0.2">
      <c r="A494" s="301" t="s">
        <v>3</v>
      </c>
      <c r="B494" s="253">
        <v>3945</v>
      </c>
      <c r="C494" s="254">
        <v>3945</v>
      </c>
      <c r="D494" s="254">
        <v>3945</v>
      </c>
      <c r="E494" s="254">
        <v>3945</v>
      </c>
      <c r="F494" s="254">
        <v>3945</v>
      </c>
      <c r="G494" s="254">
        <v>3945</v>
      </c>
      <c r="H494" s="364">
        <v>3945</v>
      </c>
      <c r="I494" s="302">
        <v>3945</v>
      </c>
      <c r="K494" s="300"/>
    </row>
    <row r="495" spans="1:12" s="498" customFormat="1" x14ac:dyDescent="0.2">
      <c r="A495" s="303" t="s">
        <v>6</v>
      </c>
      <c r="B495" s="258">
        <v>4479.1891891891892</v>
      </c>
      <c r="C495" s="259">
        <v>4454.5</v>
      </c>
      <c r="D495" s="259">
        <v>4220.454545454545</v>
      </c>
      <c r="E495" s="259">
        <v>4511.333333333333</v>
      </c>
      <c r="F495" s="341">
        <v>4350.8108108108108</v>
      </c>
      <c r="G495" s="341">
        <v>4371.6216216216217</v>
      </c>
      <c r="H495" s="341"/>
      <c r="I495" s="342">
        <v>4399.7872340425529</v>
      </c>
      <c r="K495" s="300"/>
    </row>
    <row r="496" spans="1:12" s="498" customFormat="1" x14ac:dyDescent="0.2">
      <c r="A496" s="226" t="s">
        <v>7</v>
      </c>
      <c r="B496" s="262">
        <v>86.486486486486484</v>
      </c>
      <c r="C496" s="263">
        <v>70</v>
      </c>
      <c r="D496" s="263">
        <v>63.636363636363633</v>
      </c>
      <c r="E496" s="263">
        <v>73.333333333333329</v>
      </c>
      <c r="F496" s="343">
        <v>83.78378378378379</v>
      </c>
      <c r="G496" s="343">
        <v>75.675675675675677</v>
      </c>
      <c r="H496" s="343"/>
      <c r="I496" s="344">
        <v>75.531914893617028</v>
      </c>
      <c r="K496" s="300"/>
    </row>
    <row r="497" spans="1:12" s="498" customFormat="1" x14ac:dyDescent="0.2">
      <c r="A497" s="226" t="s">
        <v>8</v>
      </c>
      <c r="B497" s="266">
        <v>6.369900831114006E-2</v>
      </c>
      <c r="C497" s="267">
        <v>8.2549238528632746E-2</v>
      </c>
      <c r="D497" s="267">
        <v>0.10540675185969152</v>
      </c>
      <c r="E497" s="267">
        <v>8.37012287062463E-2</v>
      </c>
      <c r="F497" s="345">
        <v>6.9530806834138731E-2</v>
      </c>
      <c r="G497" s="345">
        <v>7.7809817373032983E-2</v>
      </c>
      <c r="H497" s="345"/>
      <c r="I497" s="346">
        <v>8.111552779349486E-2</v>
      </c>
      <c r="K497" s="304"/>
      <c r="L497" s="305"/>
    </row>
    <row r="498" spans="1:12" s="498" customFormat="1" x14ac:dyDescent="0.2">
      <c r="A498" s="303" t="s">
        <v>1</v>
      </c>
      <c r="B498" s="270">
        <f t="shared" ref="B498:I498" si="104">B495/B494*100-100</f>
        <v>13.540917343198714</v>
      </c>
      <c r="C498" s="271">
        <f t="shared" si="104"/>
        <v>12.915082382763003</v>
      </c>
      <c r="D498" s="271">
        <f t="shared" si="104"/>
        <v>6.982371240926355</v>
      </c>
      <c r="E498" s="271">
        <f t="shared" si="104"/>
        <v>14.355724545838598</v>
      </c>
      <c r="F498" s="271">
        <f t="shared" si="104"/>
        <v>10.286712568081384</v>
      </c>
      <c r="G498" s="271">
        <f t="shared" si="104"/>
        <v>10.814236289521475</v>
      </c>
      <c r="H498" s="271">
        <f t="shared" si="104"/>
        <v>-100</v>
      </c>
      <c r="I498" s="273">
        <f t="shared" si="104"/>
        <v>11.528193511851796</v>
      </c>
      <c r="J498" s="408"/>
      <c r="K498" s="304"/>
      <c r="L498" s="227"/>
    </row>
    <row r="499" spans="1:12" s="498" customFormat="1" ht="13.5" thickBot="1" x14ac:dyDescent="0.25">
      <c r="A499" s="226" t="s">
        <v>27</v>
      </c>
      <c r="B499" s="275">
        <f t="shared" ref="B499:I499" si="105">B495-B482</f>
        <v>233.51351351351332</v>
      </c>
      <c r="C499" s="276">
        <f t="shared" si="105"/>
        <v>-31.08139534883685</v>
      </c>
      <c r="D499" s="276">
        <f t="shared" si="105"/>
        <v>-137.64069264069349</v>
      </c>
      <c r="E499" s="276">
        <f t="shared" si="105"/>
        <v>6.3333333333330302</v>
      </c>
      <c r="F499" s="276">
        <f t="shared" si="105"/>
        <v>-46.112266112266298</v>
      </c>
      <c r="G499" s="276">
        <f t="shared" si="105"/>
        <v>126.16707616707663</v>
      </c>
      <c r="H499" s="276">
        <f t="shared" si="105"/>
        <v>0</v>
      </c>
      <c r="I499" s="306">
        <f t="shared" si="105"/>
        <v>42.009456264775508</v>
      </c>
      <c r="J499" s="307"/>
      <c r="K499" s="304"/>
      <c r="L499" s="227"/>
    </row>
    <row r="500" spans="1:12" s="498" customFormat="1" x14ac:dyDescent="0.2">
      <c r="A500" s="286" t="s">
        <v>51</v>
      </c>
      <c r="B500" s="280">
        <v>650</v>
      </c>
      <c r="C500" s="281">
        <v>627</v>
      </c>
      <c r="D500" s="281">
        <v>638</v>
      </c>
      <c r="E500" s="281">
        <v>190</v>
      </c>
      <c r="F500" s="281">
        <v>652</v>
      </c>
      <c r="G500" s="281">
        <v>642</v>
      </c>
      <c r="H500" s="282"/>
      <c r="I500" s="472">
        <f>SUM(B500:H500)</f>
        <v>3399</v>
      </c>
      <c r="J500" s="309" t="s">
        <v>56</v>
      </c>
      <c r="K500" s="310">
        <f>I487-I500</f>
        <v>21</v>
      </c>
      <c r="L500" s="285">
        <f>K500/I487</f>
        <v>6.1403508771929825E-3</v>
      </c>
    </row>
    <row r="501" spans="1:12" s="498" customFormat="1" x14ac:dyDescent="0.2">
      <c r="A501" s="286" t="s">
        <v>28</v>
      </c>
      <c r="B501" s="231"/>
      <c r="C501" s="289"/>
      <c r="D501" s="289"/>
      <c r="E501" s="289"/>
      <c r="F501" s="289"/>
      <c r="G501" s="289"/>
      <c r="H501" s="232"/>
      <c r="I501" s="473"/>
      <c r="J501" s="227" t="s">
        <v>57</v>
      </c>
      <c r="K501" s="498">
        <v>159.1</v>
      </c>
    </row>
    <row r="502" spans="1:12" s="498" customFormat="1" ht="13.5" thickBot="1" x14ac:dyDescent="0.25">
      <c r="A502" s="287" t="s">
        <v>26</v>
      </c>
      <c r="B502" s="233">
        <f t="shared" ref="B502:H502" si="106">B501-B488</f>
        <v>0</v>
      </c>
      <c r="C502" s="234">
        <f t="shared" si="106"/>
        <v>0</v>
      </c>
      <c r="D502" s="234">
        <f t="shared" si="106"/>
        <v>0</v>
      </c>
      <c r="E502" s="234">
        <f t="shared" si="106"/>
        <v>0</v>
      </c>
      <c r="F502" s="234">
        <f t="shared" si="106"/>
        <v>0</v>
      </c>
      <c r="G502" s="234">
        <f t="shared" si="106"/>
        <v>0</v>
      </c>
      <c r="H502" s="240">
        <f t="shared" si="106"/>
        <v>0</v>
      </c>
      <c r="I502" s="471"/>
      <c r="J502" s="498" t="s">
        <v>26</v>
      </c>
      <c r="K502" s="498">
        <f>K501-K488</f>
        <v>-0.21000000000000796</v>
      </c>
    </row>
    <row r="504" spans="1:12" ht="13.5" thickBot="1" x14ac:dyDescent="0.25"/>
    <row r="505" spans="1:12" s="499" customFormat="1" ht="13.5" thickBot="1" x14ac:dyDescent="0.25">
      <c r="A505" s="295" t="s">
        <v>156</v>
      </c>
      <c r="B505" s="506" t="s">
        <v>50</v>
      </c>
      <c r="C505" s="507"/>
      <c r="D505" s="507"/>
      <c r="E505" s="507"/>
      <c r="F505" s="507"/>
      <c r="G505" s="507"/>
      <c r="H505" s="508"/>
      <c r="I505" s="312" t="s">
        <v>0</v>
      </c>
    </row>
    <row r="506" spans="1:12" s="499" customFormat="1" x14ac:dyDescent="0.2">
      <c r="A506" s="226" t="s">
        <v>54</v>
      </c>
      <c r="B506" s="392">
        <v>1</v>
      </c>
      <c r="C506" s="393">
        <v>2</v>
      </c>
      <c r="D506" s="394">
        <v>3</v>
      </c>
      <c r="E506" s="393">
        <v>4</v>
      </c>
      <c r="F506" s="393">
        <v>5</v>
      </c>
      <c r="G506" s="394">
        <v>6</v>
      </c>
      <c r="H506" s="250">
        <v>7</v>
      </c>
      <c r="I506" s="299"/>
    </row>
    <row r="507" spans="1:12" s="499" customFormat="1" x14ac:dyDescent="0.2">
      <c r="A507" s="301" t="s">
        <v>3</v>
      </c>
      <c r="B507" s="253">
        <v>3965</v>
      </c>
      <c r="C507" s="254">
        <v>3965</v>
      </c>
      <c r="D507" s="254">
        <v>3965</v>
      </c>
      <c r="E507" s="254">
        <v>3965</v>
      </c>
      <c r="F507" s="254">
        <v>3965</v>
      </c>
      <c r="G507" s="254">
        <v>3965</v>
      </c>
      <c r="H507" s="364">
        <v>3965</v>
      </c>
      <c r="I507" s="302">
        <v>3965</v>
      </c>
      <c r="K507" s="300"/>
    </row>
    <row r="508" spans="1:12" s="499" customFormat="1" x14ac:dyDescent="0.2">
      <c r="A508" s="303" t="s">
        <v>6</v>
      </c>
      <c r="B508" s="258">
        <v>4299.7222222222226</v>
      </c>
      <c r="C508" s="259">
        <v>4439.4736842105267</v>
      </c>
      <c r="D508" s="259">
        <v>4266.666666666667</v>
      </c>
      <c r="E508" s="259">
        <v>4202.666666666667</v>
      </c>
      <c r="F508" s="341">
        <v>4594.2857142857147</v>
      </c>
      <c r="G508" s="341">
        <v>4394.75</v>
      </c>
      <c r="H508" s="341"/>
      <c r="I508" s="342">
        <v>4366.137566137566</v>
      </c>
      <c r="K508" s="300"/>
    </row>
    <row r="509" spans="1:12" s="499" customFormat="1" x14ac:dyDescent="0.2">
      <c r="A509" s="226" t="s">
        <v>7</v>
      </c>
      <c r="B509" s="262">
        <v>83.333333333333329</v>
      </c>
      <c r="C509" s="263">
        <v>71.05263157894737</v>
      </c>
      <c r="D509" s="263">
        <v>76.92307692307692</v>
      </c>
      <c r="E509" s="263">
        <v>86.666666666666671</v>
      </c>
      <c r="F509" s="343">
        <v>71.428571428571431</v>
      </c>
      <c r="G509" s="343">
        <v>80</v>
      </c>
      <c r="H509" s="343"/>
      <c r="I509" s="344">
        <v>76.719576719576722</v>
      </c>
      <c r="K509" s="300"/>
    </row>
    <row r="510" spans="1:12" s="499" customFormat="1" x14ac:dyDescent="0.2">
      <c r="A510" s="226" t="s">
        <v>8</v>
      </c>
      <c r="B510" s="266">
        <v>6.9546518935287988E-2</v>
      </c>
      <c r="C510" s="267">
        <v>9.1209753965683787E-2</v>
      </c>
      <c r="D510" s="267">
        <v>8.0304338667933586E-2</v>
      </c>
      <c r="E510" s="267">
        <v>6.7454640418614056E-2</v>
      </c>
      <c r="F510" s="345">
        <v>9.1532768179683435E-2</v>
      </c>
      <c r="G510" s="345">
        <v>8.1292524433544497E-2</v>
      </c>
      <c r="H510" s="345"/>
      <c r="I510" s="346">
        <v>8.5483949644217433E-2</v>
      </c>
      <c r="K510" s="304"/>
      <c r="L510" s="305"/>
    </row>
    <row r="511" spans="1:12" s="499" customFormat="1" x14ac:dyDescent="0.2">
      <c r="A511" s="303" t="s">
        <v>1</v>
      </c>
      <c r="B511" s="270">
        <f t="shared" ref="B511:I511" si="107">B508/B507*100-100</f>
        <v>8.4419223763486144</v>
      </c>
      <c r="C511" s="271">
        <f t="shared" si="107"/>
        <v>11.966549412623635</v>
      </c>
      <c r="D511" s="271">
        <f t="shared" si="107"/>
        <v>7.6082387557797375</v>
      </c>
      <c r="E511" s="271">
        <f t="shared" si="107"/>
        <v>5.994115174443067</v>
      </c>
      <c r="F511" s="271">
        <f t="shared" si="107"/>
        <v>15.871014231669989</v>
      </c>
      <c r="G511" s="271">
        <f t="shared" si="107"/>
        <v>10.83858764186634</v>
      </c>
      <c r="H511" s="271">
        <f t="shared" si="107"/>
        <v>-100</v>
      </c>
      <c r="I511" s="273">
        <f t="shared" si="107"/>
        <v>10.11696257597896</v>
      </c>
      <c r="J511" s="408"/>
      <c r="K511" s="304"/>
      <c r="L511" s="227"/>
    </row>
    <row r="512" spans="1:12" s="499" customFormat="1" ht="13.5" thickBot="1" x14ac:dyDescent="0.25">
      <c r="A512" s="226" t="s">
        <v>27</v>
      </c>
      <c r="B512" s="275">
        <f t="shared" ref="B512:I512" si="108">B508-B495</f>
        <v>-179.46696696696654</v>
      </c>
      <c r="C512" s="276">
        <f t="shared" si="108"/>
        <v>-15.026315789473301</v>
      </c>
      <c r="D512" s="276">
        <f t="shared" si="108"/>
        <v>46.212121212121929</v>
      </c>
      <c r="E512" s="276">
        <f t="shared" si="108"/>
        <v>-308.66666666666606</v>
      </c>
      <c r="F512" s="276">
        <f t="shared" si="108"/>
        <v>243.47490347490384</v>
      </c>
      <c r="G512" s="276">
        <f t="shared" si="108"/>
        <v>23.128378378378329</v>
      </c>
      <c r="H512" s="276">
        <f t="shared" si="108"/>
        <v>0</v>
      </c>
      <c r="I512" s="306">
        <f t="shared" si="108"/>
        <v>-33.649667904986927</v>
      </c>
      <c r="J512" s="307"/>
      <c r="K512" s="304"/>
      <c r="L512" s="227"/>
    </row>
    <row r="513" spans="1:13" s="499" customFormat="1" x14ac:dyDescent="0.2">
      <c r="A513" s="286" t="s">
        <v>51</v>
      </c>
      <c r="B513" s="280">
        <v>646</v>
      </c>
      <c r="C513" s="281">
        <v>619</v>
      </c>
      <c r="D513" s="281">
        <v>636</v>
      </c>
      <c r="E513" s="281">
        <v>186</v>
      </c>
      <c r="F513" s="281">
        <v>646</v>
      </c>
      <c r="G513" s="281">
        <v>637</v>
      </c>
      <c r="H513" s="282"/>
      <c r="I513" s="472">
        <f>SUM(B513:H513)</f>
        <v>3370</v>
      </c>
      <c r="J513" s="309" t="s">
        <v>56</v>
      </c>
      <c r="K513" s="310">
        <f>I500-I513</f>
        <v>29</v>
      </c>
      <c r="L513" s="285">
        <f>K513/I500</f>
        <v>8.5319211532803758E-3</v>
      </c>
    </row>
    <row r="514" spans="1:13" s="499" customFormat="1" x14ac:dyDescent="0.2">
      <c r="A514" s="286" t="s">
        <v>28</v>
      </c>
      <c r="B514" s="231"/>
      <c r="C514" s="289"/>
      <c r="D514" s="289"/>
      <c r="E514" s="289"/>
      <c r="F514" s="289"/>
      <c r="G514" s="289"/>
      <c r="H514" s="232"/>
      <c r="I514" s="473"/>
      <c r="J514" s="227" t="s">
        <v>57</v>
      </c>
      <c r="K514" s="499">
        <v>159.34</v>
      </c>
    </row>
    <row r="515" spans="1:13" s="499" customFormat="1" ht="13.5" thickBot="1" x14ac:dyDescent="0.25">
      <c r="A515" s="287" t="s">
        <v>26</v>
      </c>
      <c r="B515" s="233">
        <f t="shared" ref="B515:H515" si="109">B514-B501</f>
        <v>0</v>
      </c>
      <c r="C515" s="234">
        <f t="shared" si="109"/>
        <v>0</v>
      </c>
      <c r="D515" s="234">
        <f t="shared" si="109"/>
        <v>0</v>
      </c>
      <c r="E515" s="234">
        <f t="shared" si="109"/>
        <v>0</v>
      </c>
      <c r="F515" s="234">
        <f t="shared" si="109"/>
        <v>0</v>
      </c>
      <c r="G515" s="234">
        <f t="shared" si="109"/>
        <v>0</v>
      </c>
      <c r="H515" s="240">
        <f t="shared" si="109"/>
        <v>0</v>
      </c>
      <c r="I515" s="471"/>
      <c r="J515" s="499" t="s">
        <v>26</v>
      </c>
      <c r="K515" s="499">
        <f>K514-K501</f>
        <v>0.24000000000000909</v>
      </c>
    </row>
    <row r="517" spans="1:13" ht="13.5" thickBot="1" x14ac:dyDescent="0.25"/>
    <row r="518" spans="1:13" s="500" customFormat="1" ht="13.5" thickBot="1" x14ac:dyDescent="0.25">
      <c r="A518" s="295" t="s">
        <v>159</v>
      </c>
      <c r="B518" s="506" t="s">
        <v>50</v>
      </c>
      <c r="C518" s="507"/>
      <c r="D518" s="507"/>
      <c r="E518" s="507"/>
      <c r="F518" s="507"/>
      <c r="G518" s="507"/>
      <c r="H518" s="508"/>
      <c r="I518" s="312" t="s">
        <v>0</v>
      </c>
    </row>
    <row r="519" spans="1:13" s="500" customFormat="1" x14ac:dyDescent="0.2">
      <c r="A519" s="226" t="s">
        <v>54</v>
      </c>
      <c r="B519" s="392">
        <v>1</v>
      </c>
      <c r="C519" s="393">
        <v>2</v>
      </c>
      <c r="D519" s="394">
        <v>3</v>
      </c>
      <c r="E519" s="393">
        <v>4</v>
      </c>
      <c r="F519" s="393">
        <v>5</v>
      </c>
      <c r="G519" s="394">
        <v>6</v>
      </c>
      <c r="H519" s="250">
        <v>7</v>
      </c>
      <c r="I519" s="299"/>
    </row>
    <row r="520" spans="1:13" s="500" customFormat="1" x14ac:dyDescent="0.2">
      <c r="A520" s="301" t="s">
        <v>3</v>
      </c>
      <c r="B520" s="253">
        <v>3985</v>
      </c>
      <c r="C520" s="254">
        <v>3985</v>
      </c>
      <c r="D520" s="254">
        <v>3985</v>
      </c>
      <c r="E520" s="254">
        <v>3985</v>
      </c>
      <c r="F520" s="254">
        <v>3985</v>
      </c>
      <c r="G520" s="254">
        <v>3985</v>
      </c>
      <c r="H520" s="364">
        <v>3985</v>
      </c>
      <c r="I520" s="302">
        <v>3985</v>
      </c>
      <c r="K520" s="300"/>
    </row>
    <row r="521" spans="1:13" s="500" customFormat="1" x14ac:dyDescent="0.2">
      <c r="A521" s="303" t="s">
        <v>6</v>
      </c>
      <c r="B521" s="258">
        <v>4413.0769230769229</v>
      </c>
      <c r="C521" s="259">
        <v>4701.3888888888887</v>
      </c>
      <c r="D521" s="259">
        <v>4266.5116279069771</v>
      </c>
      <c r="E521" s="259">
        <v>4612.9411764705883</v>
      </c>
      <c r="F521" s="341">
        <v>4753.6585365853662</v>
      </c>
      <c r="G521" s="341">
        <v>4534.6341463414637</v>
      </c>
      <c r="H521" s="341"/>
      <c r="I521" s="342">
        <v>4534.8387096774195</v>
      </c>
      <c r="K521" s="300"/>
    </row>
    <row r="522" spans="1:13" s="500" customFormat="1" x14ac:dyDescent="0.2">
      <c r="A522" s="226" t="s">
        <v>7</v>
      </c>
      <c r="B522" s="262">
        <v>74.358974358974365</v>
      </c>
      <c r="C522" s="263">
        <v>77.777777777777771</v>
      </c>
      <c r="D522" s="263">
        <v>79.069767441860463</v>
      </c>
      <c r="E522" s="263">
        <v>82.352941176470594</v>
      </c>
      <c r="F522" s="343">
        <v>78.048780487804876</v>
      </c>
      <c r="G522" s="343">
        <v>73.170731707317074</v>
      </c>
      <c r="H522" s="343"/>
      <c r="I522" s="344">
        <v>72.811059907834107</v>
      </c>
      <c r="K522" s="300"/>
    </row>
    <row r="523" spans="1:13" s="500" customFormat="1" x14ac:dyDescent="0.2">
      <c r="A523" s="226" t="s">
        <v>8</v>
      </c>
      <c r="B523" s="266">
        <v>7.7378231046583881E-2</v>
      </c>
      <c r="C523" s="267">
        <v>7.6183404782478981E-2</v>
      </c>
      <c r="D523" s="267">
        <v>8.6442110287124674E-2</v>
      </c>
      <c r="E523" s="267">
        <v>8.5151611647532502E-2</v>
      </c>
      <c r="F523" s="345">
        <v>7.5935753606355516E-2</v>
      </c>
      <c r="G523" s="345">
        <v>8.0756382244016656E-2</v>
      </c>
      <c r="H523" s="345"/>
      <c r="I523" s="346">
        <v>8.8836107028977082E-2</v>
      </c>
      <c r="K523" s="304"/>
      <c r="L523" s="305"/>
    </row>
    <row r="524" spans="1:13" s="500" customFormat="1" x14ac:dyDescent="0.2">
      <c r="A524" s="303" t="s">
        <v>1</v>
      </c>
      <c r="B524" s="270">
        <f t="shared" ref="B524:I524" si="110">B521/B520*100-100</f>
        <v>10.742206350738343</v>
      </c>
      <c r="C524" s="271">
        <f t="shared" si="110"/>
        <v>17.977136484037359</v>
      </c>
      <c r="D524" s="271">
        <f t="shared" si="110"/>
        <v>7.0642817542528604</v>
      </c>
      <c r="E524" s="271">
        <f t="shared" si="110"/>
        <v>15.757620488596942</v>
      </c>
      <c r="F524" s="271">
        <f t="shared" si="110"/>
        <v>19.288796401138427</v>
      </c>
      <c r="G524" s="271">
        <f t="shared" si="110"/>
        <v>13.792575817853532</v>
      </c>
      <c r="H524" s="271">
        <f t="shared" si="110"/>
        <v>-100</v>
      </c>
      <c r="I524" s="273">
        <f t="shared" si="110"/>
        <v>13.79770915125269</v>
      </c>
      <c r="J524" s="408"/>
      <c r="K524" s="304"/>
      <c r="L524" s="227"/>
    </row>
    <row r="525" spans="1:13" s="500" customFormat="1" ht="13.5" thickBot="1" x14ac:dyDescent="0.25">
      <c r="A525" s="226" t="s">
        <v>27</v>
      </c>
      <c r="B525" s="275">
        <f t="shared" ref="B525:I525" si="111">B521-B508</f>
        <v>113.35470085470024</v>
      </c>
      <c r="C525" s="276">
        <f t="shared" si="111"/>
        <v>261.91520467836199</v>
      </c>
      <c r="D525" s="276">
        <f t="shared" si="111"/>
        <v>-0.15503875968988723</v>
      </c>
      <c r="E525" s="276">
        <f t="shared" si="111"/>
        <v>410.27450980392132</v>
      </c>
      <c r="F525" s="276">
        <f t="shared" si="111"/>
        <v>159.37282229965149</v>
      </c>
      <c r="G525" s="276">
        <f t="shared" si="111"/>
        <v>139.88414634146375</v>
      </c>
      <c r="H525" s="276">
        <f t="shared" si="111"/>
        <v>0</v>
      </c>
      <c r="I525" s="306">
        <f t="shared" si="111"/>
        <v>168.70114353985355</v>
      </c>
      <c r="J525" s="307"/>
      <c r="K525" s="304"/>
      <c r="L525" s="227"/>
    </row>
    <row r="526" spans="1:13" s="500" customFormat="1" x14ac:dyDescent="0.2">
      <c r="A526" s="286" t="s">
        <v>51</v>
      </c>
      <c r="B526" s="280">
        <v>643</v>
      </c>
      <c r="C526" s="281">
        <v>608</v>
      </c>
      <c r="D526" s="281">
        <v>634</v>
      </c>
      <c r="E526" s="281">
        <v>184</v>
      </c>
      <c r="F526" s="281">
        <v>640</v>
      </c>
      <c r="G526" s="281">
        <v>629</v>
      </c>
      <c r="H526" s="282"/>
      <c r="I526" s="472">
        <f>SUM(B526:H526)</f>
        <v>3338</v>
      </c>
      <c r="J526" s="309" t="s">
        <v>56</v>
      </c>
      <c r="K526" s="310">
        <f>I513-I526</f>
        <v>32</v>
      </c>
      <c r="L526" s="285">
        <f>K526/I513</f>
        <v>9.495548961424332E-3</v>
      </c>
      <c r="M526" s="405" t="s">
        <v>160</v>
      </c>
    </row>
    <row r="527" spans="1:13" s="500" customFormat="1" x14ac:dyDescent="0.2">
      <c r="A527" s="286" t="s">
        <v>28</v>
      </c>
      <c r="B527" s="231"/>
      <c r="C527" s="289"/>
      <c r="D527" s="289"/>
      <c r="E527" s="289"/>
      <c r="F527" s="289"/>
      <c r="G527" s="289"/>
      <c r="H527" s="232"/>
      <c r="I527" s="473"/>
      <c r="J527" s="227" t="s">
        <v>57</v>
      </c>
      <c r="K527" s="500">
        <v>158.72999999999999</v>
      </c>
      <c r="M527" s="405" t="s">
        <v>161</v>
      </c>
    </row>
    <row r="528" spans="1:13" s="500" customFormat="1" ht="13.5" thickBot="1" x14ac:dyDescent="0.25">
      <c r="A528" s="287" t="s">
        <v>26</v>
      </c>
      <c r="B528" s="233">
        <f t="shared" ref="B528:H528" si="112">B527-B514</f>
        <v>0</v>
      </c>
      <c r="C528" s="234">
        <f t="shared" si="112"/>
        <v>0</v>
      </c>
      <c r="D528" s="234">
        <f t="shared" si="112"/>
        <v>0</v>
      </c>
      <c r="E528" s="234">
        <f t="shared" si="112"/>
        <v>0</v>
      </c>
      <c r="F528" s="234">
        <f t="shared" si="112"/>
        <v>0</v>
      </c>
      <c r="G528" s="234">
        <f t="shared" si="112"/>
        <v>0</v>
      </c>
      <c r="H528" s="240">
        <f t="shared" si="112"/>
        <v>0</v>
      </c>
      <c r="I528" s="471"/>
      <c r="J528" s="500" t="s">
        <v>26</v>
      </c>
      <c r="K528" s="500">
        <f>K527-K514</f>
        <v>-0.61000000000001364</v>
      </c>
    </row>
  </sheetData>
  <mergeCells count="76">
    <mergeCell ref="B505:H505"/>
    <mergeCell ref="B492:H492"/>
    <mergeCell ref="B479:H479"/>
    <mergeCell ref="J335:J336"/>
    <mergeCell ref="J337:J338"/>
    <mergeCell ref="I335:I336"/>
    <mergeCell ref="B440:H440"/>
    <mergeCell ref="I337:I338"/>
    <mergeCell ref="H337:H338"/>
    <mergeCell ref="B466:H466"/>
    <mergeCell ref="B453:H453"/>
    <mergeCell ref="B427:H427"/>
    <mergeCell ref="B414:H414"/>
    <mergeCell ref="A335:A336"/>
    <mergeCell ref="B400:H400"/>
    <mergeCell ref="B386:H386"/>
    <mergeCell ref="B357:H357"/>
    <mergeCell ref="G335:G336"/>
    <mergeCell ref="H335:H336"/>
    <mergeCell ref="F335:F336"/>
    <mergeCell ref="B372:H372"/>
    <mergeCell ref="B343:H343"/>
    <mergeCell ref="A337:A338"/>
    <mergeCell ref="F337:F338"/>
    <mergeCell ref="G337:G338"/>
    <mergeCell ref="J329:J330"/>
    <mergeCell ref="J333:J334"/>
    <mergeCell ref="A333:A334"/>
    <mergeCell ref="F333:F334"/>
    <mergeCell ref="G333:G334"/>
    <mergeCell ref="H333:H334"/>
    <mergeCell ref="I333:I334"/>
    <mergeCell ref="F329:F330"/>
    <mergeCell ref="G329:G330"/>
    <mergeCell ref="H329:H330"/>
    <mergeCell ref="I329:I330"/>
    <mergeCell ref="A331:A332"/>
    <mergeCell ref="F331:F332"/>
    <mergeCell ref="G331:G332"/>
    <mergeCell ref="H331:H332"/>
    <mergeCell ref="M297:U299"/>
    <mergeCell ref="M300:U301"/>
    <mergeCell ref="B282:G282"/>
    <mergeCell ref="B140:H140"/>
    <mergeCell ref="B211:I211"/>
    <mergeCell ref="B197:I197"/>
    <mergeCell ref="B183:I183"/>
    <mergeCell ref="B268:G268"/>
    <mergeCell ref="B254:G254"/>
    <mergeCell ref="B240:G240"/>
    <mergeCell ref="B226:G226"/>
    <mergeCell ref="B297:H297"/>
    <mergeCell ref="M154:N154"/>
    <mergeCell ref="B154:H154"/>
    <mergeCell ref="B83:H83"/>
    <mergeCell ref="B9:G9"/>
    <mergeCell ref="B23:G23"/>
    <mergeCell ref="B38:G38"/>
    <mergeCell ref="B54:H54"/>
    <mergeCell ref="B69:H69"/>
    <mergeCell ref="B518:H518"/>
    <mergeCell ref="B98:H98"/>
    <mergeCell ref="B311:H311"/>
    <mergeCell ref="A325:J325"/>
    <mergeCell ref="A327:A328"/>
    <mergeCell ref="F327:F328"/>
    <mergeCell ref="G327:G328"/>
    <mergeCell ref="H327:H328"/>
    <mergeCell ref="I327:I328"/>
    <mergeCell ref="J327:J328"/>
    <mergeCell ref="B126:H126"/>
    <mergeCell ref="B112:H112"/>
    <mergeCell ref="B169:I169"/>
    <mergeCell ref="I331:I332"/>
    <mergeCell ref="J331:J332"/>
    <mergeCell ref="A329:A330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R476"/>
  <sheetViews>
    <sheetView showGridLines="0" tabSelected="1" topLeftCell="A445" zoomScale="75" zoomScaleNormal="75" workbookViewId="0">
      <selection activeCell="P473" sqref="P473"/>
    </sheetView>
  </sheetViews>
  <sheetFormatPr baseColWidth="10" defaultColWidth="11.42578125" defaultRowHeight="12.75" x14ac:dyDescent="0.2"/>
  <cols>
    <col min="1" max="1" width="15.140625" style="288" customWidth="1"/>
    <col min="2" max="7" width="11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06" t="s">
        <v>53</v>
      </c>
      <c r="C9" s="507"/>
      <c r="D9" s="507"/>
      <c r="E9" s="507"/>
      <c r="F9" s="508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06" t="s">
        <v>53</v>
      </c>
      <c r="C22" s="507"/>
      <c r="D22" s="507"/>
      <c r="E22" s="507"/>
      <c r="F22" s="508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06" t="s">
        <v>53</v>
      </c>
      <c r="C35" s="507"/>
      <c r="D35" s="507"/>
      <c r="E35" s="507"/>
      <c r="F35" s="508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06" t="s">
        <v>53</v>
      </c>
      <c r="C48" s="507"/>
      <c r="D48" s="507"/>
      <c r="E48" s="507"/>
      <c r="F48" s="508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06" t="s">
        <v>53</v>
      </c>
      <c r="C61" s="507"/>
      <c r="D61" s="507"/>
      <c r="E61" s="507"/>
      <c r="F61" s="508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06" t="s">
        <v>53</v>
      </c>
      <c r="C74" s="507"/>
      <c r="D74" s="507"/>
      <c r="E74" s="507"/>
      <c r="F74" s="508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.5" thickBot="1" x14ac:dyDescent="0.25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06" t="s">
        <v>53</v>
      </c>
      <c r="C87" s="507"/>
      <c r="D87" s="507"/>
      <c r="E87" s="507"/>
      <c r="F87" s="508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.5" thickBot="1" x14ac:dyDescent="0.25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.5" thickBot="1" x14ac:dyDescent="0.25"/>
    <row r="100" spans="1:11" s="382" customFormat="1" ht="13.5" thickBot="1" x14ac:dyDescent="0.25">
      <c r="A100" s="295" t="s">
        <v>82</v>
      </c>
      <c r="B100" s="506" t="s">
        <v>53</v>
      </c>
      <c r="C100" s="507"/>
      <c r="D100" s="507"/>
      <c r="E100" s="507"/>
      <c r="F100" s="508"/>
      <c r="G100" s="313" t="s">
        <v>0</v>
      </c>
    </row>
    <row r="101" spans="1:11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.5" thickBot="1" x14ac:dyDescent="0.25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.5" thickBot="1" x14ac:dyDescent="0.25"/>
    <row r="113" spans="1:10" ht="13.5" thickBot="1" x14ac:dyDescent="0.25">
      <c r="A113" s="295" t="s">
        <v>84</v>
      </c>
      <c r="B113" s="506" t="s">
        <v>53</v>
      </c>
      <c r="C113" s="507"/>
      <c r="D113" s="507"/>
      <c r="E113" s="507"/>
      <c r="F113" s="508"/>
      <c r="G113" s="313" t="s">
        <v>0</v>
      </c>
      <c r="H113" s="384"/>
      <c r="I113" s="384"/>
      <c r="J113" s="384"/>
    </row>
    <row r="114" spans="1:10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.5" thickBot="1" x14ac:dyDescent="0.25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.5" thickBot="1" x14ac:dyDescent="0.25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  <row r="125" spans="1:10" ht="13.5" thickBot="1" x14ac:dyDescent="0.25"/>
    <row r="126" spans="1:10" s="385" customFormat="1" ht="13.5" thickBot="1" x14ac:dyDescent="0.25">
      <c r="A126" s="295" t="s">
        <v>85</v>
      </c>
      <c r="B126" s="506" t="s">
        <v>53</v>
      </c>
      <c r="C126" s="507"/>
      <c r="D126" s="507"/>
      <c r="E126" s="507"/>
      <c r="F126" s="508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1978.46</v>
      </c>
      <c r="C129" s="321">
        <v>2027.33</v>
      </c>
      <c r="D129" s="321">
        <v>2118.33</v>
      </c>
      <c r="E129" s="321"/>
      <c r="F129" s="321"/>
      <c r="G129" s="261">
        <v>2049.13</v>
      </c>
    </row>
    <row r="130" spans="1:10" s="385" customFormat="1" x14ac:dyDescent="0.2">
      <c r="A130" s="226" t="s">
        <v>7</v>
      </c>
      <c r="B130" s="322">
        <v>92.3</v>
      </c>
      <c r="C130" s="323">
        <v>100</v>
      </c>
      <c r="D130" s="324">
        <v>100</v>
      </c>
      <c r="E130" s="324"/>
      <c r="F130" s="324"/>
      <c r="G130" s="325">
        <v>95.65</v>
      </c>
    </row>
    <row r="131" spans="1:10" s="385" customFormat="1" x14ac:dyDescent="0.2">
      <c r="A131" s="226" t="s">
        <v>8</v>
      </c>
      <c r="B131" s="266">
        <v>5.1299999999999998E-2</v>
      </c>
      <c r="C131" s="267">
        <v>2.8000000000000001E-2</v>
      </c>
      <c r="D131" s="326">
        <v>2.8000000000000001E-2</v>
      </c>
      <c r="E131" s="326"/>
      <c r="F131" s="326"/>
      <c r="G131" s="327">
        <v>4.5699999999999998E-2</v>
      </c>
    </row>
    <row r="132" spans="1:10" s="385" customFormat="1" x14ac:dyDescent="0.2">
      <c r="A132" s="303" t="s">
        <v>1</v>
      </c>
      <c r="B132" s="270">
        <f t="shared" ref="B132:G132" si="28">B129/B128*100-100</f>
        <v>18.470658682634735</v>
      </c>
      <c r="C132" s="271">
        <f t="shared" si="28"/>
        <v>21.397005988023949</v>
      </c>
      <c r="D132" s="271">
        <f t="shared" si="28"/>
        <v>26.846107784431126</v>
      </c>
      <c r="E132" s="271">
        <f t="shared" si="28"/>
        <v>-100</v>
      </c>
      <c r="F132" s="271">
        <f t="shared" si="28"/>
        <v>-100</v>
      </c>
      <c r="G132" s="273">
        <f t="shared" si="28"/>
        <v>22.702395209580843</v>
      </c>
    </row>
    <row r="133" spans="1:10" s="385" customFormat="1" ht="13.5" thickBot="1" x14ac:dyDescent="0.25">
      <c r="A133" s="226" t="s">
        <v>27</v>
      </c>
      <c r="B133" s="275">
        <f>B129-G116</f>
        <v>-4.0899999999999181</v>
      </c>
      <c r="C133" s="276">
        <f t="shared" ref="C133:G133" si="29">C129-C116</f>
        <v>53.759999999999991</v>
      </c>
      <c r="D133" s="276">
        <f t="shared" si="29"/>
        <v>57.150000000000091</v>
      </c>
      <c r="E133" s="276">
        <f t="shared" si="29"/>
        <v>0</v>
      </c>
      <c r="F133" s="276">
        <f t="shared" si="29"/>
        <v>0</v>
      </c>
      <c r="G133" s="278">
        <f t="shared" si="29"/>
        <v>66.580000000000155</v>
      </c>
    </row>
    <row r="134" spans="1:10" s="385" customFormat="1" x14ac:dyDescent="0.2">
      <c r="A134" s="308" t="s">
        <v>52</v>
      </c>
      <c r="B134" s="280">
        <v>148</v>
      </c>
      <c r="C134" s="281">
        <v>142</v>
      </c>
      <c r="D134" s="281">
        <v>169</v>
      </c>
      <c r="E134" s="281"/>
      <c r="F134" s="328"/>
      <c r="G134" s="329">
        <f>SUM(B134:F134)</f>
        <v>459</v>
      </c>
      <c r="H134" s="385" t="s">
        <v>56</v>
      </c>
      <c r="I134" s="330">
        <f>G121-G134</f>
        <v>0</v>
      </c>
      <c r="J134" s="331">
        <f>I134/G121</f>
        <v>0</v>
      </c>
    </row>
    <row r="135" spans="1:10" s="385" customFormat="1" x14ac:dyDescent="0.2">
      <c r="A135" s="308" t="s">
        <v>28</v>
      </c>
      <c r="B135" s="231">
        <v>66</v>
      </c>
      <c r="C135" s="289">
        <v>66</v>
      </c>
      <c r="D135" s="289">
        <v>66</v>
      </c>
      <c r="E135" s="289"/>
      <c r="F135" s="289"/>
      <c r="G135" s="235"/>
      <c r="H135" s="385" t="s">
        <v>57</v>
      </c>
      <c r="I135" s="385">
        <v>64.489999999999995</v>
      </c>
    </row>
    <row r="136" spans="1:10" s="385" customFormat="1" ht="13.5" thickBot="1" x14ac:dyDescent="0.25">
      <c r="A136" s="311" t="s">
        <v>26</v>
      </c>
      <c r="B136" s="229">
        <f>B135-B122</f>
        <v>1.5</v>
      </c>
      <c r="C136" s="230">
        <f t="shared" ref="C136:F136" si="30">C135-C122</f>
        <v>1.5</v>
      </c>
      <c r="D136" s="230">
        <f t="shared" si="30"/>
        <v>1.5</v>
      </c>
      <c r="E136" s="230">
        <f t="shared" si="30"/>
        <v>0</v>
      </c>
      <c r="F136" s="230">
        <f t="shared" si="30"/>
        <v>0</v>
      </c>
      <c r="G136" s="236"/>
      <c r="H136" s="385" t="s">
        <v>26</v>
      </c>
      <c r="I136" s="385">
        <f>I135-I122</f>
        <v>1.4999999999999929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06" t="s">
        <v>53</v>
      </c>
      <c r="C139" s="507"/>
      <c r="D139" s="507"/>
      <c r="E139" s="507"/>
      <c r="F139" s="508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1800</v>
      </c>
      <c r="C141" s="317">
        <v>1800</v>
      </c>
      <c r="D141" s="318">
        <v>1800</v>
      </c>
      <c r="E141" s="318">
        <v>1800</v>
      </c>
      <c r="F141" s="318">
        <v>1800</v>
      </c>
      <c r="G141" s="319">
        <v>1800</v>
      </c>
    </row>
    <row r="142" spans="1:10" s="388" customFormat="1" x14ac:dyDescent="0.2">
      <c r="A142" s="303" t="s">
        <v>6</v>
      </c>
      <c r="B142" s="320">
        <v>2052.14</v>
      </c>
      <c r="C142" s="321">
        <v>2098.67</v>
      </c>
      <c r="D142" s="321">
        <v>2197.65</v>
      </c>
      <c r="E142" s="321"/>
      <c r="F142" s="321"/>
      <c r="G142" s="261">
        <v>2121.09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/>
      <c r="F143" s="324"/>
      <c r="G143" s="325">
        <v>95.65</v>
      </c>
    </row>
    <row r="144" spans="1:10" s="388" customFormat="1" x14ac:dyDescent="0.2">
      <c r="A144" s="226" t="s">
        <v>8</v>
      </c>
      <c r="B144" s="266">
        <v>3.8300000000000001E-2</v>
      </c>
      <c r="C144" s="267">
        <v>3.8199999999999998E-2</v>
      </c>
      <c r="D144" s="326">
        <v>4.48E-2</v>
      </c>
      <c r="E144" s="326"/>
      <c r="F144" s="326"/>
      <c r="G144" s="327">
        <v>5.0200000000000002E-2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14.007777777777775</v>
      </c>
      <c r="C145" s="271">
        <f t="shared" si="31"/>
        <v>16.592777777777783</v>
      </c>
      <c r="D145" s="271">
        <f t="shared" si="31"/>
        <v>22.091666666666669</v>
      </c>
      <c r="E145" s="271">
        <f t="shared" si="31"/>
        <v>-100</v>
      </c>
      <c r="F145" s="271">
        <f t="shared" si="31"/>
        <v>-100</v>
      </c>
      <c r="G145" s="273">
        <f t="shared" si="31"/>
        <v>17.838333333333338</v>
      </c>
    </row>
    <row r="146" spans="1:10" s="388" customFormat="1" ht="13.5" thickBot="1" x14ac:dyDescent="0.25">
      <c r="A146" s="226" t="s">
        <v>27</v>
      </c>
      <c r="B146" s="275">
        <f>B142-G129</f>
        <v>3.0099999999997635</v>
      </c>
      <c r="C146" s="276">
        <f t="shared" ref="C146:G146" si="32">C142-C129</f>
        <v>71.340000000000146</v>
      </c>
      <c r="D146" s="276">
        <f t="shared" si="32"/>
        <v>79.320000000000164</v>
      </c>
      <c r="E146" s="276">
        <f t="shared" si="32"/>
        <v>0</v>
      </c>
      <c r="F146" s="276">
        <f t="shared" si="32"/>
        <v>0</v>
      </c>
      <c r="G146" s="278">
        <f t="shared" si="32"/>
        <v>71.960000000000036</v>
      </c>
    </row>
    <row r="147" spans="1:10" s="388" customFormat="1" x14ac:dyDescent="0.2">
      <c r="A147" s="308" t="s">
        <v>52</v>
      </c>
      <c r="B147" s="280">
        <v>148</v>
      </c>
      <c r="C147" s="281">
        <v>142</v>
      </c>
      <c r="D147" s="281">
        <v>168</v>
      </c>
      <c r="E147" s="281"/>
      <c r="F147" s="328"/>
      <c r="G147" s="329">
        <f>SUM(B147:F147)</f>
        <v>458</v>
      </c>
      <c r="H147" s="388" t="s">
        <v>56</v>
      </c>
      <c r="I147" s="330">
        <f>G134-G147</f>
        <v>1</v>
      </c>
      <c r="J147" s="331">
        <f>I147/G134</f>
        <v>2.1786492374727671E-3</v>
      </c>
    </row>
    <row r="148" spans="1:10" s="388" customFormat="1" x14ac:dyDescent="0.2">
      <c r="A148" s="308" t="s">
        <v>28</v>
      </c>
      <c r="B148" s="231">
        <v>67.5</v>
      </c>
      <c r="C148" s="289">
        <v>67.5</v>
      </c>
      <c r="D148" s="289">
        <v>67.5</v>
      </c>
      <c r="E148" s="289"/>
      <c r="F148" s="289"/>
      <c r="G148" s="235"/>
      <c r="H148" s="388" t="s">
        <v>57</v>
      </c>
      <c r="I148" s="388">
        <v>66.010000000000005</v>
      </c>
    </row>
    <row r="149" spans="1:10" s="388" customFormat="1" ht="13.5" thickBot="1" x14ac:dyDescent="0.25">
      <c r="A149" s="311" t="s">
        <v>26</v>
      </c>
      <c r="B149" s="229">
        <f>B148-B135</f>
        <v>1.5</v>
      </c>
      <c r="C149" s="230">
        <f t="shared" ref="C149:F149" si="33">C148-C135</f>
        <v>1.5</v>
      </c>
      <c r="D149" s="230">
        <f t="shared" si="33"/>
        <v>1.5</v>
      </c>
      <c r="E149" s="230">
        <f t="shared" si="33"/>
        <v>0</v>
      </c>
      <c r="F149" s="230">
        <f t="shared" si="33"/>
        <v>0</v>
      </c>
      <c r="G149" s="236"/>
      <c r="H149" s="388" t="s">
        <v>26</v>
      </c>
      <c r="I149" s="388">
        <f>I148-I135</f>
        <v>1.5200000000000102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06" t="s">
        <v>53</v>
      </c>
      <c r="C152" s="507"/>
      <c r="D152" s="507"/>
      <c r="E152" s="507"/>
      <c r="F152" s="508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1920</v>
      </c>
      <c r="C154" s="317">
        <v>1920</v>
      </c>
      <c r="D154" s="318">
        <v>1920</v>
      </c>
      <c r="E154" s="318">
        <v>1920</v>
      </c>
      <c r="F154" s="318">
        <v>1920</v>
      </c>
      <c r="G154" s="319">
        <v>1920</v>
      </c>
    </row>
    <row r="155" spans="1:10" s="390" customFormat="1" x14ac:dyDescent="0.2">
      <c r="A155" s="303" t="s">
        <v>6</v>
      </c>
      <c r="B155" s="320">
        <v>2212.5</v>
      </c>
      <c r="C155" s="321">
        <v>2298.1799999999998</v>
      </c>
      <c r="D155" s="321">
        <v>2383.85</v>
      </c>
      <c r="E155" s="321"/>
      <c r="F155" s="321"/>
      <c r="G155" s="261">
        <v>2291.75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/>
      <c r="F156" s="324"/>
      <c r="G156" s="325">
        <v>100</v>
      </c>
    </row>
    <row r="157" spans="1:10" s="390" customFormat="1" x14ac:dyDescent="0.2">
      <c r="A157" s="226" t="s">
        <v>8</v>
      </c>
      <c r="B157" s="266">
        <v>2.9100000000000001E-2</v>
      </c>
      <c r="C157" s="267">
        <v>2.5000000000000001E-2</v>
      </c>
      <c r="D157" s="326">
        <v>2.5999999999999999E-2</v>
      </c>
      <c r="E157" s="326"/>
      <c r="F157" s="326"/>
      <c r="G157" s="327">
        <v>4.1599999999999998E-2</v>
      </c>
    </row>
    <row r="158" spans="1:10" s="390" customFormat="1" x14ac:dyDescent="0.2">
      <c r="A158" s="303" t="s">
        <v>1</v>
      </c>
      <c r="B158" s="270">
        <f t="shared" ref="B158:G158" si="34">B155/B154*100-100</f>
        <v>15.234375</v>
      </c>
      <c r="C158" s="271">
        <f t="shared" si="34"/>
        <v>19.696874999999991</v>
      </c>
      <c r="D158" s="271">
        <f t="shared" si="34"/>
        <v>24.158854166666657</v>
      </c>
      <c r="E158" s="271">
        <f t="shared" si="34"/>
        <v>-100</v>
      </c>
      <c r="F158" s="271">
        <f t="shared" si="34"/>
        <v>-100</v>
      </c>
      <c r="G158" s="273">
        <f t="shared" si="34"/>
        <v>19.361979166666671</v>
      </c>
    </row>
    <row r="159" spans="1:10" s="390" customFormat="1" ht="13.5" thickBot="1" x14ac:dyDescent="0.25">
      <c r="A159" s="226" t="s">
        <v>27</v>
      </c>
      <c r="B159" s="275">
        <f>B155-G142</f>
        <v>91.409999999999854</v>
      </c>
      <c r="C159" s="276">
        <f t="shared" ref="C159:G159" si="35">C155-C142</f>
        <v>199.50999999999976</v>
      </c>
      <c r="D159" s="276">
        <f t="shared" si="35"/>
        <v>186.19999999999982</v>
      </c>
      <c r="E159" s="276">
        <f t="shared" si="35"/>
        <v>0</v>
      </c>
      <c r="F159" s="276">
        <f t="shared" si="35"/>
        <v>0</v>
      </c>
      <c r="G159" s="278">
        <f t="shared" si="35"/>
        <v>170.65999999999985</v>
      </c>
    </row>
    <row r="160" spans="1:10" s="390" customFormat="1" x14ac:dyDescent="0.2">
      <c r="A160" s="308" t="s">
        <v>52</v>
      </c>
      <c r="B160" s="280">
        <v>159</v>
      </c>
      <c r="C160" s="281">
        <v>101</v>
      </c>
      <c r="D160" s="281">
        <v>124</v>
      </c>
      <c r="E160" s="281"/>
      <c r="F160" s="328"/>
      <c r="G160" s="329">
        <f>SUM(B160:F160)</f>
        <v>384</v>
      </c>
      <c r="H160" s="390" t="s">
        <v>56</v>
      </c>
      <c r="I160" s="330">
        <f>G147-G160</f>
        <v>74</v>
      </c>
      <c r="J160" s="331">
        <f>I160/G147</f>
        <v>0.16157205240174671</v>
      </c>
    </row>
    <row r="161" spans="1:10" s="390" customFormat="1" x14ac:dyDescent="0.2">
      <c r="A161" s="308" t="s">
        <v>28</v>
      </c>
      <c r="B161" s="231">
        <v>69.5</v>
      </c>
      <c r="C161" s="289">
        <v>69.5</v>
      </c>
      <c r="D161" s="289">
        <v>69.5</v>
      </c>
      <c r="E161" s="289"/>
      <c r="F161" s="289"/>
      <c r="G161" s="235"/>
      <c r="H161" s="390" t="s">
        <v>57</v>
      </c>
      <c r="I161" s="390">
        <v>67.5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0</v>
      </c>
      <c r="F162" s="230">
        <f t="shared" si="36"/>
        <v>0</v>
      </c>
      <c r="G162" s="236"/>
      <c r="H162" s="390" t="s">
        <v>26</v>
      </c>
      <c r="I162" s="390">
        <f>I161-I148</f>
        <v>1.4899999999999949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06" t="s">
        <v>53</v>
      </c>
      <c r="C165" s="507"/>
      <c r="D165" s="507"/>
      <c r="E165" s="507"/>
      <c r="F165" s="508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2040</v>
      </c>
      <c r="C167" s="317">
        <v>2040</v>
      </c>
      <c r="D167" s="318">
        <v>2040</v>
      </c>
      <c r="E167" s="318">
        <v>2040</v>
      </c>
      <c r="F167" s="318">
        <v>2040</v>
      </c>
      <c r="G167" s="319">
        <v>2040</v>
      </c>
    </row>
    <row r="168" spans="1:10" s="399" customFormat="1" x14ac:dyDescent="0.2">
      <c r="A168" s="303" t="s">
        <v>6</v>
      </c>
      <c r="B168" s="320">
        <v>2297.6470588235293</v>
      </c>
      <c r="C168" s="321">
        <v>2377.2727272727275</v>
      </c>
      <c r="D168" s="321">
        <v>2390.8333333333335</v>
      </c>
      <c r="E168" s="321"/>
      <c r="F168" s="321"/>
      <c r="G168" s="261">
        <v>2347.5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/>
      <c r="F169" s="324"/>
      <c r="G169" s="325">
        <v>100</v>
      </c>
    </row>
    <row r="170" spans="1:10" s="399" customFormat="1" x14ac:dyDescent="0.2">
      <c r="A170" s="226" t="s">
        <v>8</v>
      </c>
      <c r="B170" s="266">
        <v>3.4899080848632878E-2</v>
      </c>
      <c r="C170" s="267">
        <v>3.3126436447735969E-2</v>
      </c>
      <c r="D170" s="326">
        <v>3.291016998697939E-2</v>
      </c>
      <c r="E170" s="326"/>
      <c r="F170" s="326"/>
      <c r="G170" s="327">
        <v>3.84774437460308E-2</v>
      </c>
    </row>
    <row r="171" spans="1:10" s="399" customFormat="1" x14ac:dyDescent="0.2">
      <c r="A171" s="303" t="s">
        <v>1</v>
      </c>
      <c r="B171" s="270">
        <f t="shared" ref="B171:G171" si="37">B168/B167*100-100</f>
        <v>12.629757785467106</v>
      </c>
      <c r="C171" s="271">
        <f t="shared" si="37"/>
        <v>16.532976827094487</v>
      </c>
      <c r="D171" s="271">
        <f t="shared" si="37"/>
        <v>17.197712418300654</v>
      </c>
      <c r="E171" s="271">
        <f t="shared" si="37"/>
        <v>-100</v>
      </c>
      <c r="F171" s="271">
        <f t="shared" si="37"/>
        <v>-100</v>
      </c>
      <c r="G171" s="273">
        <f t="shared" si="37"/>
        <v>15.073529411764696</v>
      </c>
    </row>
    <row r="172" spans="1:10" s="399" customFormat="1" ht="13.5" thickBot="1" x14ac:dyDescent="0.25">
      <c r="A172" s="226" t="s">
        <v>27</v>
      </c>
      <c r="B172" s="275">
        <f>B168-B155</f>
        <v>85.147058823529278</v>
      </c>
      <c r="C172" s="276">
        <f t="shared" ref="C172:F172" si="38">C168-C155</f>
        <v>79.092727272727643</v>
      </c>
      <c r="D172" s="276">
        <f t="shared" si="38"/>
        <v>6.9833333333335759</v>
      </c>
      <c r="E172" s="276">
        <f t="shared" si="38"/>
        <v>0</v>
      </c>
      <c r="F172" s="276">
        <f t="shared" si="38"/>
        <v>0</v>
      </c>
      <c r="G172" s="278">
        <f t="shared" ref="G172" si="39">G168-G155</f>
        <v>55.75</v>
      </c>
    </row>
    <row r="173" spans="1:10" s="399" customFormat="1" x14ac:dyDescent="0.2">
      <c r="A173" s="308" t="s">
        <v>52</v>
      </c>
      <c r="B173" s="280">
        <v>159</v>
      </c>
      <c r="C173" s="281">
        <v>101</v>
      </c>
      <c r="D173" s="281">
        <v>124</v>
      </c>
      <c r="E173" s="281"/>
      <c r="F173" s="328"/>
      <c r="G173" s="329">
        <f>SUM(B173:F173)</f>
        <v>384</v>
      </c>
      <c r="H173" s="399" t="s">
        <v>56</v>
      </c>
      <c r="I173" s="330">
        <f>G160-G173</f>
        <v>0</v>
      </c>
      <c r="J173" s="331">
        <f>I173/G160</f>
        <v>0</v>
      </c>
    </row>
    <row r="174" spans="1:10" s="399" customFormat="1" x14ac:dyDescent="0.2">
      <c r="A174" s="308" t="s">
        <v>28</v>
      </c>
      <c r="B174" s="231">
        <v>72.5</v>
      </c>
      <c r="C174" s="289">
        <v>72.5</v>
      </c>
      <c r="D174" s="289">
        <v>72.5</v>
      </c>
      <c r="E174" s="289"/>
      <c r="F174" s="289"/>
      <c r="G174" s="235"/>
      <c r="H174" s="399" t="s">
        <v>57</v>
      </c>
      <c r="I174" s="399">
        <v>69.489999999999995</v>
      </c>
    </row>
    <row r="175" spans="1:10" s="399" customFormat="1" ht="13.5" thickBot="1" x14ac:dyDescent="0.25">
      <c r="A175" s="311" t="s">
        <v>26</v>
      </c>
      <c r="B175" s="229">
        <f>B174-B161</f>
        <v>3</v>
      </c>
      <c r="C175" s="230">
        <f t="shared" ref="C175:F175" si="40">C174-C161</f>
        <v>3</v>
      </c>
      <c r="D175" s="230">
        <f t="shared" si="40"/>
        <v>3</v>
      </c>
      <c r="E175" s="230">
        <f t="shared" si="40"/>
        <v>0</v>
      </c>
      <c r="F175" s="230">
        <f t="shared" si="40"/>
        <v>0</v>
      </c>
      <c r="G175" s="236"/>
      <c r="H175" s="399" t="s">
        <v>26</v>
      </c>
      <c r="I175" s="399">
        <f>I174-I161</f>
        <v>1.9899999999999949</v>
      </c>
    </row>
    <row r="176" spans="1:10" x14ac:dyDescent="0.2">
      <c r="B176" s="288">
        <v>72.5</v>
      </c>
      <c r="C176" s="400">
        <v>72.5</v>
      </c>
      <c r="D176" s="400">
        <v>72.5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06" t="s">
        <v>53</v>
      </c>
      <c r="C178" s="507"/>
      <c r="D178" s="507"/>
      <c r="E178" s="507"/>
      <c r="F178" s="508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2160</v>
      </c>
      <c r="C180" s="317">
        <v>2160</v>
      </c>
      <c r="D180" s="318">
        <v>2160</v>
      </c>
      <c r="E180" s="318">
        <v>2160</v>
      </c>
      <c r="F180" s="318">
        <v>2160</v>
      </c>
      <c r="G180" s="319">
        <v>2160</v>
      </c>
    </row>
    <row r="181" spans="1:10" s="401" customFormat="1" x14ac:dyDescent="0.2">
      <c r="A181" s="303" t="s">
        <v>6</v>
      </c>
      <c r="B181" s="320">
        <v>2357.0588235294117</v>
      </c>
      <c r="C181" s="321">
        <v>2435.4545454545455</v>
      </c>
      <c r="D181" s="321">
        <v>2488.3333333333335</v>
      </c>
      <c r="E181" s="321"/>
      <c r="F181" s="321"/>
      <c r="G181" s="261">
        <v>2418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/>
      <c r="F182" s="324"/>
      <c r="G182" s="325">
        <v>97.5</v>
      </c>
    </row>
    <row r="183" spans="1:10" s="401" customFormat="1" x14ac:dyDescent="0.2">
      <c r="A183" s="226" t="s">
        <v>8</v>
      </c>
      <c r="B183" s="266">
        <v>1.7689089240499528E-2</v>
      </c>
      <c r="C183" s="267">
        <v>2.5333153416882439E-2</v>
      </c>
      <c r="D183" s="326">
        <v>4.6746516909348973E-2</v>
      </c>
      <c r="E183" s="326"/>
      <c r="F183" s="326"/>
      <c r="G183" s="327">
        <v>3.9214592132206225E-2</v>
      </c>
    </row>
    <row r="184" spans="1:10" s="402" customFormat="1" x14ac:dyDescent="0.2">
      <c r="A184" s="303" t="s">
        <v>1</v>
      </c>
      <c r="B184" s="270">
        <f t="shared" ref="B184:G184" si="41">B181/B180*100-100</f>
        <v>9.1230936819172115</v>
      </c>
      <c r="C184" s="271">
        <f t="shared" si="41"/>
        <v>12.75252525252526</v>
      </c>
      <c r="D184" s="271">
        <f t="shared" si="41"/>
        <v>15.200617283950635</v>
      </c>
      <c r="E184" s="271">
        <f t="shared" si="41"/>
        <v>-100</v>
      </c>
      <c r="F184" s="271">
        <f t="shared" si="41"/>
        <v>-100</v>
      </c>
      <c r="G184" s="273">
        <f t="shared" si="41"/>
        <v>11.944444444444443</v>
      </c>
    </row>
    <row r="185" spans="1:10" s="401" customFormat="1" ht="13.5" thickBot="1" x14ac:dyDescent="0.25">
      <c r="A185" s="226" t="s">
        <v>27</v>
      </c>
      <c r="B185" s="275">
        <f>B181-B168</f>
        <v>59.411764705882433</v>
      </c>
      <c r="C185" s="276">
        <f t="shared" ref="C185:G185" si="42">C181-C168</f>
        <v>58.181818181818016</v>
      </c>
      <c r="D185" s="276">
        <f t="shared" si="42"/>
        <v>97.5</v>
      </c>
      <c r="E185" s="276">
        <f t="shared" si="42"/>
        <v>0</v>
      </c>
      <c r="F185" s="276">
        <f t="shared" si="42"/>
        <v>0</v>
      </c>
      <c r="G185" s="278">
        <f t="shared" si="42"/>
        <v>70.5</v>
      </c>
    </row>
    <row r="186" spans="1:10" s="401" customFormat="1" x14ac:dyDescent="0.2">
      <c r="A186" s="308" t="s">
        <v>52</v>
      </c>
      <c r="B186" s="280">
        <v>159</v>
      </c>
      <c r="C186" s="281">
        <v>101</v>
      </c>
      <c r="D186" s="281">
        <v>123</v>
      </c>
      <c r="E186" s="281"/>
      <c r="F186" s="328"/>
      <c r="G186" s="329">
        <f>SUM(B186:F186)</f>
        <v>383</v>
      </c>
      <c r="H186" s="401" t="s">
        <v>56</v>
      </c>
      <c r="I186" s="330">
        <f>G173-G186</f>
        <v>1</v>
      </c>
      <c r="J186" s="331">
        <f>I186/G173</f>
        <v>2.6041666666666665E-3</v>
      </c>
    </row>
    <row r="187" spans="1:10" s="401" customFormat="1" x14ac:dyDescent="0.2">
      <c r="A187" s="308" t="s">
        <v>28</v>
      </c>
      <c r="B187" s="231">
        <v>76</v>
      </c>
      <c r="C187" s="289">
        <v>76</v>
      </c>
      <c r="D187" s="289">
        <v>76</v>
      </c>
      <c r="E187" s="289"/>
      <c r="F187" s="289"/>
      <c r="G187" s="235"/>
      <c r="H187" s="401" t="s">
        <v>57</v>
      </c>
      <c r="I187" s="401">
        <v>72.510000000000005</v>
      </c>
    </row>
    <row r="188" spans="1:10" s="401" customFormat="1" ht="13.5" thickBot="1" x14ac:dyDescent="0.25">
      <c r="A188" s="311" t="s">
        <v>26</v>
      </c>
      <c r="B188" s="229">
        <f>B187-B174</f>
        <v>3.5</v>
      </c>
      <c r="C188" s="230">
        <f t="shared" ref="C188:F188" si="43">C187-C174</f>
        <v>3.5</v>
      </c>
      <c r="D188" s="230">
        <f t="shared" si="43"/>
        <v>3.5</v>
      </c>
      <c r="E188" s="230">
        <f t="shared" si="43"/>
        <v>0</v>
      </c>
      <c r="F188" s="230">
        <f t="shared" si="43"/>
        <v>0</v>
      </c>
      <c r="G188" s="236"/>
      <c r="H188" s="401" t="s">
        <v>26</v>
      </c>
      <c r="I188" s="401">
        <f>I187-I174</f>
        <v>3.0200000000000102</v>
      </c>
    </row>
    <row r="189" spans="1:10" x14ac:dyDescent="0.2">
      <c r="C189" s="403"/>
      <c r="D189" s="403"/>
    </row>
    <row r="190" spans="1:10" ht="13.5" thickBot="1" x14ac:dyDescent="0.25"/>
    <row r="191" spans="1:10" s="406" customFormat="1" ht="13.5" thickBot="1" x14ac:dyDescent="0.25">
      <c r="A191" s="295" t="s">
        <v>97</v>
      </c>
      <c r="B191" s="506" t="s">
        <v>53</v>
      </c>
      <c r="C191" s="507"/>
      <c r="D191" s="507"/>
      <c r="E191" s="507"/>
      <c r="F191" s="508"/>
      <c r="G191" s="313" t="s">
        <v>0</v>
      </c>
    </row>
    <row r="192" spans="1:10" s="406" customFormat="1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</row>
    <row r="193" spans="1:10" s="406" customFormat="1" x14ac:dyDescent="0.2">
      <c r="A193" s="301" t="s">
        <v>3</v>
      </c>
      <c r="B193" s="316">
        <v>2290</v>
      </c>
      <c r="C193" s="317">
        <v>2290</v>
      </c>
      <c r="D193" s="318">
        <v>2290</v>
      </c>
      <c r="E193" s="318">
        <v>2290</v>
      </c>
      <c r="F193" s="318">
        <v>2290</v>
      </c>
      <c r="G193" s="319">
        <v>2290</v>
      </c>
    </row>
    <row r="194" spans="1:10" s="406" customFormat="1" x14ac:dyDescent="0.2">
      <c r="A194" s="303" t="s">
        <v>6</v>
      </c>
      <c r="B194" s="320">
        <v>2490</v>
      </c>
      <c r="C194" s="321">
        <v>2503</v>
      </c>
      <c r="D194" s="321">
        <v>2542.3076923076924</v>
      </c>
      <c r="E194" s="321"/>
      <c r="F194" s="321"/>
      <c r="G194" s="261">
        <v>2510.7692307692309</v>
      </c>
    </row>
    <row r="195" spans="1:10" s="406" customFormat="1" x14ac:dyDescent="0.2">
      <c r="A195" s="226" t="s">
        <v>7</v>
      </c>
      <c r="B195" s="322">
        <v>93.75</v>
      </c>
      <c r="C195" s="323">
        <v>100</v>
      </c>
      <c r="D195" s="324">
        <v>100</v>
      </c>
      <c r="E195" s="324"/>
      <c r="F195" s="324"/>
      <c r="G195" s="325">
        <v>97.435897435897431</v>
      </c>
    </row>
    <row r="196" spans="1:10" s="406" customFormat="1" x14ac:dyDescent="0.2">
      <c r="A196" s="226" t="s">
        <v>8</v>
      </c>
      <c r="B196" s="266">
        <v>5.4679714073052617E-2</v>
      </c>
      <c r="C196" s="267">
        <v>3.4184116021785421E-2</v>
      </c>
      <c r="D196" s="326">
        <v>4.3532510045198508E-2</v>
      </c>
      <c r="E196" s="326"/>
      <c r="F196" s="326"/>
      <c r="G196" s="327">
        <v>4.727544521999183E-2</v>
      </c>
    </row>
    <row r="197" spans="1:10" s="406" customFormat="1" x14ac:dyDescent="0.2">
      <c r="A197" s="303" t="s">
        <v>1</v>
      </c>
      <c r="B197" s="270">
        <f t="shared" ref="B197:G197" si="44">B194/B193*100-100</f>
        <v>8.7336244541484689</v>
      </c>
      <c r="C197" s="271">
        <f t="shared" si="44"/>
        <v>9.3013100436681242</v>
      </c>
      <c r="D197" s="271">
        <f t="shared" si="44"/>
        <v>11.017803157541152</v>
      </c>
      <c r="E197" s="271">
        <f t="shared" si="44"/>
        <v>-100</v>
      </c>
      <c r="F197" s="271">
        <f t="shared" si="44"/>
        <v>-100</v>
      </c>
      <c r="G197" s="273">
        <f t="shared" si="44"/>
        <v>9.6405777628485225</v>
      </c>
    </row>
    <row r="198" spans="1:10" s="406" customFormat="1" ht="13.5" thickBot="1" x14ac:dyDescent="0.25">
      <c r="A198" s="226" t="s">
        <v>27</v>
      </c>
      <c r="B198" s="275">
        <f>B194-B181</f>
        <v>132.94117647058829</v>
      </c>
      <c r="C198" s="276">
        <f t="shared" ref="C198:G198" si="45">C194-C181</f>
        <v>67.545454545454504</v>
      </c>
      <c r="D198" s="276">
        <f t="shared" si="45"/>
        <v>53.974358974358893</v>
      </c>
      <c r="E198" s="276">
        <f t="shared" si="45"/>
        <v>0</v>
      </c>
      <c r="F198" s="276">
        <f t="shared" si="45"/>
        <v>0</v>
      </c>
      <c r="G198" s="278">
        <f t="shared" si="45"/>
        <v>92.769230769230944</v>
      </c>
    </row>
    <row r="199" spans="1:10" s="406" customFormat="1" x14ac:dyDescent="0.2">
      <c r="A199" s="308" t="s">
        <v>52</v>
      </c>
      <c r="B199" s="280">
        <v>158</v>
      </c>
      <c r="C199" s="281">
        <v>100</v>
      </c>
      <c r="D199" s="281">
        <v>123</v>
      </c>
      <c r="E199" s="281"/>
      <c r="F199" s="328"/>
      <c r="G199" s="329">
        <f>SUM(B199:F199)</f>
        <v>381</v>
      </c>
      <c r="H199" s="406" t="s">
        <v>56</v>
      </c>
      <c r="I199" s="330">
        <f>G186-G199</f>
        <v>2</v>
      </c>
      <c r="J199" s="331">
        <f>I199/G186</f>
        <v>5.2219321148825066E-3</v>
      </c>
    </row>
    <row r="200" spans="1:10" s="406" customFormat="1" x14ac:dyDescent="0.2">
      <c r="A200" s="308" t="s">
        <v>28</v>
      </c>
      <c r="B200" s="231">
        <v>80.5</v>
      </c>
      <c r="C200" s="289">
        <v>80.5</v>
      </c>
      <c r="D200" s="289">
        <v>80.5</v>
      </c>
      <c r="E200" s="289"/>
      <c r="F200" s="289"/>
      <c r="G200" s="235"/>
      <c r="H200" s="406" t="s">
        <v>57</v>
      </c>
      <c r="I200" s="406">
        <v>75.98</v>
      </c>
    </row>
    <row r="201" spans="1:10" s="406" customFormat="1" ht="13.5" thickBot="1" x14ac:dyDescent="0.25">
      <c r="A201" s="311" t="s">
        <v>26</v>
      </c>
      <c r="B201" s="229">
        <f>B200-B187</f>
        <v>4.5</v>
      </c>
      <c r="C201" s="230">
        <f t="shared" ref="C201:F201" si="46">C200-C187</f>
        <v>4.5</v>
      </c>
      <c r="D201" s="230">
        <f t="shared" si="46"/>
        <v>4.5</v>
      </c>
      <c r="E201" s="230">
        <f t="shared" si="46"/>
        <v>0</v>
      </c>
      <c r="F201" s="230">
        <f t="shared" si="46"/>
        <v>0</v>
      </c>
      <c r="G201" s="236"/>
      <c r="H201" s="406" t="s">
        <v>26</v>
      </c>
      <c r="I201" s="406">
        <f>I200-I187</f>
        <v>3.4699999999999989</v>
      </c>
    </row>
    <row r="203" spans="1:10" ht="13.5" thickBot="1" x14ac:dyDescent="0.25"/>
    <row r="204" spans="1:10" s="410" customFormat="1" ht="13.5" thickBot="1" x14ac:dyDescent="0.25">
      <c r="A204" s="295" t="s">
        <v>100</v>
      </c>
      <c r="B204" s="506" t="s">
        <v>53</v>
      </c>
      <c r="C204" s="507"/>
      <c r="D204" s="507"/>
      <c r="E204" s="507"/>
      <c r="F204" s="508"/>
      <c r="G204" s="313" t="s">
        <v>0</v>
      </c>
    </row>
    <row r="205" spans="1:10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0" s="410" customFormat="1" x14ac:dyDescent="0.2">
      <c r="A206" s="301" t="s">
        <v>3</v>
      </c>
      <c r="B206" s="316">
        <v>2420</v>
      </c>
      <c r="C206" s="317">
        <v>2420</v>
      </c>
      <c r="D206" s="318">
        <v>2420</v>
      </c>
      <c r="E206" s="318">
        <v>2420</v>
      </c>
      <c r="F206" s="318">
        <v>2420</v>
      </c>
      <c r="G206" s="319">
        <v>2420</v>
      </c>
    </row>
    <row r="207" spans="1:10" s="410" customFormat="1" x14ac:dyDescent="0.2">
      <c r="A207" s="303" t="s">
        <v>6</v>
      </c>
      <c r="B207" s="320">
        <v>2499.2857142857142</v>
      </c>
      <c r="C207" s="321">
        <v>2618.4615384615386</v>
      </c>
      <c r="D207" s="321">
        <v>2702.2222222222222</v>
      </c>
      <c r="E207" s="321"/>
      <c r="F207" s="321"/>
      <c r="G207" s="261">
        <v>2593.0555555555557</v>
      </c>
    </row>
    <row r="208" spans="1:10" s="410" customFormat="1" x14ac:dyDescent="0.2">
      <c r="A208" s="226" t="s">
        <v>7</v>
      </c>
      <c r="B208" s="322">
        <v>92.857142857142861</v>
      </c>
      <c r="C208" s="323">
        <v>100</v>
      </c>
      <c r="D208" s="324">
        <v>100</v>
      </c>
      <c r="E208" s="324"/>
      <c r="F208" s="324"/>
      <c r="G208" s="325">
        <v>94.444444444444443</v>
      </c>
    </row>
    <row r="209" spans="1:11" s="410" customFormat="1" x14ac:dyDescent="0.2">
      <c r="A209" s="226" t="s">
        <v>8</v>
      </c>
      <c r="B209" s="266">
        <v>4.4464007327720274E-2</v>
      </c>
      <c r="C209" s="267">
        <v>2.305315078356485E-2</v>
      </c>
      <c r="D209" s="326">
        <v>1.9642386369235865E-2</v>
      </c>
      <c r="E209" s="326"/>
      <c r="F209" s="326"/>
      <c r="G209" s="327">
        <v>4.473246252919838E-2</v>
      </c>
    </row>
    <row r="210" spans="1:11" s="410" customFormat="1" x14ac:dyDescent="0.2">
      <c r="A210" s="303" t="s">
        <v>1</v>
      </c>
      <c r="B210" s="270">
        <f t="shared" ref="B210:G210" si="47">B207/B206*100-100</f>
        <v>3.2762691853600785</v>
      </c>
      <c r="C210" s="271">
        <f t="shared" si="47"/>
        <v>8.2008900190718492</v>
      </c>
      <c r="D210" s="271">
        <f t="shared" si="47"/>
        <v>11.662075298438921</v>
      </c>
      <c r="E210" s="271">
        <f t="shared" si="47"/>
        <v>-100</v>
      </c>
      <c r="F210" s="271">
        <f t="shared" si="47"/>
        <v>-100</v>
      </c>
      <c r="G210" s="273">
        <f t="shared" si="47"/>
        <v>7.1510560146923865</v>
      </c>
    </row>
    <row r="211" spans="1:11" s="410" customFormat="1" ht="13.5" thickBot="1" x14ac:dyDescent="0.25">
      <c r="A211" s="226" t="s">
        <v>27</v>
      </c>
      <c r="B211" s="275">
        <f>B207-B194</f>
        <v>9.2857142857142208</v>
      </c>
      <c r="C211" s="276">
        <f t="shared" ref="C211:G211" si="48">C207-C194</f>
        <v>115.46153846153857</v>
      </c>
      <c r="D211" s="276">
        <f t="shared" si="48"/>
        <v>159.91452991452979</v>
      </c>
      <c r="E211" s="276">
        <f t="shared" si="48"/>
        <v>0</v>
      </c>
      <c r="F211" s="276">
        <f t="shared" si="48"/>
        <v>0</v>
      </c>
      <c r="G211" s="278">
        <f t="shared" si="48"/>
        <v>82.286324786324712</v>
      </c>
    </row>
    <row r="212" spans="1:11" s="410" customFormat="1" x14ac:dyDescent="0.2">
      <c r="A212" s="308" t="s">
        <v>52</v>
      </c>
      <c r="B212" s="280">
        <v>139</v>
      </c>
      <c r="C212" s="281">
        <v>125</v>
      </c>
      <c r="D212" s="281">
        <v>96</v>
      </c>
      <c r="E212" s="281"/>
      <c r="F212" s="328"/>
      <c r="G212" s="329">
        <f>SUM(B212:F212)</f>
        <v>360</v>
      </c>
      <c r="H212" s="410" t="s">
        <v>56</v>
      </c>
      <c r="I212" s="330">
        <f>G199-G212</f>
        <v>21</v>
      </c>
      <c r="J212" s="331">
        <f>I212/G199</f>
        <v>5.5118110236220472E-2</v>
      </c>
      <c r="K212" s="378" t="s">
        <v>101</v>
      </c>
    </row>
    <row r="213" spans="1:11" s="410" customFormat="1" x14ac:dyDescent="0.2">
      <c r="A213" s="308" t="s">
        <v>28</v>
      </c>
      <c r="B213" s="231">
        <v>85</v>
      </c>
      <c r="C213" s="289">
        <v>85</v>
      </c>
      <c r="D213" s="289">
        <v>85</v>
      </c>
      <c r="E213" s="289"/>
      <c r="F213" s="289"/>
      <c r="G213" s="235"/>
      <c r="H213" s="410" t="s">
        <v>57</v>
      </c>
      <c r="I213" s="410">
        <v>80.459999999999994</v>
      </c>
    </row>
    <row r="214" spans="1:11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9">C213-C200</f>
        <v>4.5</v>
      </c>
      <c r="D214" s="230">
        <f t="shared" si="49"/>
        <v>4.5</v>
      </c>
      <c r="E214" s="230">
        <f t="shared" si="49"/>
        <v>0</v>
      </c>
      <c r="F214" s="230">
        <f t="shared" si="49"/>
        <v>0</v>
      </c>
      <c r="G214" s="236"/>
      <c r="H214" s="410" t="s">
        <v>26</v>
      </c>
      <c r="I214" s="410">
        <f>I213-I200</f>
        <v>4.4799999999999898</v>
      </c>
    </row>
    <row r="216" spans="1:11" ht="13.5" thickBot="1" x14ac:dyDescent="0.25"/>
    <row r="217" spans="1:11" ht="13.5" thickBot="1" x14ac:dyDescent="0.25">
      <c r="A217" s="295" t="s">
        <v>102</v>
      </c>
      <c r="B217" s="506" t="s">
        <v>53</v>
      </c>
      <c r="C217" s="507"/>
      <c r="D217" s="507"/>
      <c r="E217" s="507"/>
      <c r="F217" s="508"/>
      <c r="G217" s="313" t="s">
        <v>0</v>
      </c>
      <c r="H217" s="414"/>
      <c r="I217" s="414"/>
      <c r="J217" s="414"/>
    </row>
    <row r="218" spans="1:11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1" x14ac:dyDescent="0.2">
      <c r="A219" s="301" t="s">
        <v>3</v>
      </c>
      <c r="B219" s="316">
        <v>2560</v>
      </c>
      <c r="C219" s="317">
        <v>2560</v>
      </c>
      <c r="D219" s="318">
        <v>2560</v>
      </c>
      <c r="E219" s="318">
        <v>2560</v>
      </c>
      <c r="F219" s="318">
        <v>2560</v>
      </c>
      <c r="G219" s="319">
        <v>2560</v>
      </c>
      <c r="H219" s="414"/>
      <c r="I219" s="414"/>
      <c r="J219" s="414"/>
    </row>
    <row r="220" spans="1:11" x14ac:dyDescent="0.2">
      <c r="A220" s="303" t="s">
        <v>6</v>
      </c>
      <c r="B220" s="320">
        <v>2555.8333333333335</v>
      </c>
      <c r="C220" s="321">
        <v>2709.1666666666665</v>
      </c>
      <c r="D220" s="321">
        <v>2897</v>
      </c>
      <c r="E220" s="321"/>
      <c r="F220" s="321"/>
      <c r="G220" s="261">
        <v>2710.294117647059</v>
      </c>
      <c r="H220" s="414"/>
      <c r="I220" s="414"/>
      <c r="J220" s="414"/>
    </row>
    <row r="221" spans="1:11" x14ac:dyDescent="0.2">
      <c r="A221" s="226" t="s">
        <v>7</v>
      </c>
      <c r="B221" s="322">
        <v>100</v>
      </c>
      <c r="C221" s="323">
        <v>100</v>
      </c>
      <c r="D221" s="324">
        <v>90</v>
      </c>
      <c r="E221" s="324"/>
      <c r="F221" s="324"/>
      <c r="G221" s="325">
        <v>94.117647058823536</v>
      </c>
      <c r="H221" s="414"/>
      <c r="I221" s="414"/>
      <c r="J221" s="414"/>
    </row>
    <row r="222" spans="1:11" x14ac:dyDescent="0.2">
      <c r="A222" s="226" t="s">
        <v>8</v>
      </c>
      <c r="B222" s="266">
        <v>2.9472965061332179E-2</v>
      </c>
      <c r="C222" s="267">
        <v>1.7731611247411422E-2</v>
      </c>
      <c r="D222" s="326">
        <v>6.9929507869830487E-2</v>
      </c>
      <c r="E222" s="326"/>
      <c r="F222" s="326"/>
      <c r="G222" s="327">
        <v>6.7593574256646513E-2</v>
      </c>
      <c r="H222" s="414"/>
      <c r="I222" s="414"/>
      <c r="J222" s="414"/>
    </row>
    <row r="223" spans="1:11" x14ac:dyDescent="0.2">
      <c r="A223" s="303" t="s">
        <v>1</v>
      </c>
      <c r="B223" s="270">
        <f t="shared" ref="B223:G223" si="50">B220/B219*100-100</f>
        <v>-0.16276041666665719</v>
      </c>
      <c r="C223" s="271">
        <f t="shared" si="50"/>
        <v>5.8268229166666572</v>
      </c>
      <c r="D223" s="271">
        <f t="shared" si="50"/>
        <v>13.1640625</v>
      </c>
      <c r="E223" s="271">
        <f t="shared" si="50"/>
        <v>-100</v>
      </c>
      <c r="F223" s="271">
        <f t="shared" si="50"/>
        <v>-100</v>
      </c>
      <c r="G223" s="273">
        <f t="shared" si="50"/>
        <v>5.8708639705882462</v>
      </c>
      <c r="H223" s="414"/>
      <c r="I223" s="414"/>
      <c r="J223" s="414"/>
    </row>
    <row r="224" spans="1:11" ht="13.5" thickBot="1" x14ac:dyDescent="0.25">
      <c r="A224" s="226" t="s">
        <v>27</v>
      </c>
      <c r="B224" s="275">
        <f>B220-B207</f>
        <v>56.547619047619264</v>
      </c>
      <c r="C224" s="276">
        <f t="shared" ref="C224:G224" si="51">C220-C207</f>
        <v>90.705128205127949</v>
      </c>
      <c r="D224" s="276">
        <f t="shared" si="51"/>
        <v>194.77777777777783</v>
      </c>
      <c r="E224" s="276">
        <f t="shared" si="51"/>
        <v>0</v>
      </c>
      <c r="F224" s="276">
        <f t="shared" si="51"/>
        <v>0</v>
      </c>
      <c r="G224" s="278">
        <f t="shared" si="51"/>
        <v>117.23856209150335</v>
      </c>
      <c r="H224" s="414"/>
      <c r="I224" s="414"/>
      <c r="J224" s="414"/>
    </row>
    <row r="225" spans="1:10" x14ac:dyDescent="0.2">
      <c r="A225" s="308" t="s">
        <v>52</v>
      </c>
      <c r="B225" s="280">
        <v>138</v>
      </c>
      <c r="C225" s="281">
        <v>124</v>
      </c>
      <c r="D225" s="281">
        <v>95</v>
      </c>
      <c r="E225" s="281"/>
      <c r="F225" s="328"/>
      <c r="G225" s="329">
        <f>SUM(B225:F225)</f>
        <v>357</v>
      </c>
      <c r="H225" s="414" t="s">
        <v>56</v>
      </c>
      <c r="I225" s="330">
        <f>G212-G225</f>
        <v>3</v>
      </c>
      <c r="J225" s="331">
        <f>I225/G212</f>
        <v>8.3333333333333332E-3</v>
      </c>
    </row>
    <row r="226" spans="1:10" x14ac:dyDescent="0.2">
      <c r="A226" s="308" t="s">
        <v>28</v>
      </c>
      <c r="B226" s="231">
        <v>90</v>
      </c>
      <c r="C226" s="289">
        <v>90</v>
      </c>
      <c r="D226" s="289">
        <v>90</v>
      </c>
      <c r="E226" s="289"/>
      <c r="F226" s="289"/>
      <c r="G226" s="235"/>
      <c r="H226" s="414" t="s">
        <v>57</v>
      </c>
      <c r="I226" s="414">
        <v>85</v>
      </c>
      <c r="J226" s="414"/>
    </row>
    <row r="227" spans="1:10" ht="13.5" thickBot="1" x14ac:dyDescent="0.25">
      <c r="A227" s="311" t="s">
        <v>26</v>
      </c>
      <c r="B227" s="229">
        <f>B226-B213</f>
        <v>5</v>
      </c>
      <c r="C227" s="230">
        <f t="shared" ref="C227:F227" si="52">C226-C213</f>
        <v>5</v>
      </c>
      <c r="D227" s="230">
        <f t="shared" si="52"/>
        <v>5</v>
      </c>
      <c r="E227" s="230">
        <f t="shared" si="52"/>
        <v>0</v>
      </c>
      <c r="F227" s="230">
        <f t="shared" si="52"/>
        <v>0</v>
      </c>
      <c r="G227" s="236"/>
      <c r="H227" s="414" t="s">
        <v>26</v>
      </c>
      <c r="I227" s="414">
        <f>I226-I213</f>
        <v>4.5400000000000063</v>
      </c>
      <c r="J227" s="414"/>
    </row>
    <row r="228" spans="1:10" x14ac:dyDescent="0.2">
      <c r="D228" s="288" t="s">
        <v>103</v>
      </c>
    </row>
    <row r="229" spans="1:10" ht="13.5" thickBot="1" x14ac:dyDescent="0.25"/>
    <row r="230" spans="1:10" s="415" customFormat="1" ht="13.5" thickBot="1" x14ac:dyDescent="0.25">
      <c r="A230" s="295" t="s">
        <v>104</v>
      </c>
      <c r="B230" s="506" t="s">
        <v>53</v>
      </c>
      <c r="C230" s="507"/>
      <c r="D230" s="507"/>
      <c r="E230" s="507"/>
      <c r="F230" s="508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2710</v>
      </c>
      <c r="C232" s="317">
        <v>2710</v>
      </c>
      <c r="D232" s="318">
        <v>2710</v>
      </c>
      <c r="E232" s="318">
        <v>2710</v>
      </c>
      <c r="F232" s="318">
        <v>2710</v>
      </c>
      <c r="G232" s="319">
        <v>2710</v>
      </c>
    </row>
    <row r="233" spans="1:10" s="415" customFormat="1" x14ac:dyDescent="0.2">
      <c r="A233" s="303" t="s">
        <v>6</v>
      </c>
      <c r="B233" s="320">
        <v>2702.8571428571427</v>
      </c>
      <c r="C233" s="321">
        <v>2826.9230769230771</v>
      </c>
      <c r="D233" s="321">
        <v>3072.7272727272725</v>
      </c>
      <c r="E233" s="321"/>
      <c r="F233" s="321"/>
      <c r="G233" s="261">
        <v>2852.3684210526317</v>
      </c>
    </row>
    <row r="234" spans="1:10" s="415" customFormat="1" x14ac:dyDescent="0.2">
      <c r="A234" s="226" t="s">
        <v>7</v>
      </c>
      <c r="B234" s="322">
        <v>92.857142857142861</v>
      </c>
      <c r="C234" s="323">
        <v>100</v>
      </c>
      <c r="D234" s="324">
        <v>90.909090909090907</v>
      </c>
      <c r="E234" s="324"/>
      <c r="F234" s="324"/>
      <c r="G234" s="325">
        <v>89.473684210526315</v>
      </c>
    </row>
    <row r="235" spans="1:10" s="415" customFormat="1" x14ac:dyDescent="0.2">
      <c r="A235" s="226" t="s">
        <v>8</v>
      </c>
      <c r="B235" s="266">
        <v>4.5105969604220711E-2</v>
      </c>
      <c r="C235" s="267">
        <v>2.4796268299090995E-2</v>
      </c>
      <c r="D235" s="326">
        <v>7.2228139738069616E-2</v>
      </c>
      <c r="E235" s="326"/>
      <c r="F235" s="326"/>
      <c r="G235" s="327">
        <v>7.347981717856332E-2</v>
      </c>
    </row>
    <row r="236" spans="1:10" s="415" customFormat="1" x14ac:dyDescent="0.2">
      <c r="A236" s="303" t="s">
        <v>1</v>
      </c>
      <c r="B236" s="270">
        <f t="shared" ref="B236:G236" si="53">B233/B232*100-100</f>
        <v>-0.26357406431208119</v>
      </c>
      <c r="C236" s="271">
        <f t="shared" si="53"/>
        <v>4.3145046835083747</v>
      </c>
      <c r="D236" s="271">
        <f t="shared" si="53"/>
        <v>13.384770211338463</v>
      </c>
      <c r="E236" s="271">
        <f t="shared" si="53"/>
        <v>-100</v>
      </c>
      <c r="F236" s="271">
        <f t="shared" si="53"/>
        <v>-100</v>
      </c>
      <c r="G236" s="273">
        <f t="shared" si="53"/>
        <v>5.2534472713148261</v>
      </c>
    </row>
    <row r="237" spans="1:10" s="415" customFormat="1" ht="13.5" thickBot="1" x14ac:dyDescent="0.25">
      <c r="A237" s="226" t="s">
        <v>27</v>
      </c>
      <c r="B237" s="275">
        <f>B233-B220</f>
        <v>147.02380952380918</v>
      </c>
      <c r="C237" s="276">
        <f t="shared" ref="C237:G237" si="54">C233-C220</f>
        <v>117.75641025641062</v>
      </c>
      <c r="D237" s="276">
        <f t="shared" si="54"/>
        <v>175.72727272727252</v>
      </c>
      <c r="E237" s="276">
        <f t="shared" si="54"/>
        <v>0</v>
      </c>
      <c r="F237" s="276">
        <f t="shared" si="54"/>
        <v>0</v>
      </c>
      <c r="G237" s="278">
        <f t="shared" si="54"/>
        <v>142.07430340557266</v>
      </c>
    </row>
    <row r="238" spans="1:10" s="415" customFormat="1" x14ac:dyDescent="0.2">
      <c r="A238" s="308" t="s">
        <v>52</v>
      </c>
      <c r="B238" s="280">
        <v>138</v>
      </c>
      <c r="C238" s="281">
        <v>124</v>
      </c>
      <c r="D238" s="281">
        <v>95</v>
      </c>
      <c r="E238" s="281"/>
      <c r="F238" s="328"/>
      <c r="G238" s="329">
        <f>SUM(B238:F238)</f>
        <v>357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96</v>
      </c>
      <c r="C239" s="289">
        <v>96</v>
      </c>
      <c r="D239" s="289">
        <v>95.5</v>
      </c>
      <c r="E239" s="289"/>
      <c r="F239" s="289"/>
      <c r="G239" s="235"/>
      <c r="H239" s="415" t="s">
        <v>57</v>
      </c>
      <c r="I239" s="415">
        <v>90</v>
      </c>
    </row>
    <row r="240" spans="1:10" s="415" customFormat="1" ht="13.5" thickBot="1" x14ac:dyDescent="0.25">
      <c r="A240" s="311" t="s">
        <v>26</v>
      </c>
      <c r="B240" s="229">
        <f>B239-B226</f>
        <v>6</v>
      </c>
      <c r="C240" s="230">
        <f t="shared" ref="C240:F240" si="55">C239-C226</f>
        <v>6</v>
      </c>
      <c r="D240" s="230">
        <f t="shared" si="55"/>
        <v>5.5</v>
      </c>
      <c r="E240" s="230">
        <f t="shared" si="55"/>
        <v>0</v>
      </c>
      <c r="F240" s="230">
        <f t="shared" si="55"/>
        <v>0</v>
      </c>
      <c r="G240" s="236"/>
      <c r="H240" s="415" t="s">
        <v>26</v>
      </c>
      <c r="I240" s="415">
        <f>I239-I226</f>
        <v>5</v>
      </c>
    </row>
    <row r="241" spans="1:10" x14ac:dyDescent="0.2">
      <c r="D241" s="288">
        <v>95.5</v>
      </c>
    </row>
    <row r="242" spans="1:10" ht="13.5" thickBot="1" x14ac:dyDescent="0.25"/>
    <row r="243" spans="1:10" s="417" customFormat="1" ht="13.5" thickBot="1" x14ac:dyDescent="0.25">
      <c r="A243" s="295" t="s">
        <v>105</v>
      </c>
      <c r="B243" s="506" t="s">
        <v>53</v>
      </c>
      <c r="C243" s="507"/>
      <c r="D243" s="507"/>
      <c r="E243" s="507"/>
      <c r="F243" s="508"/>
      <c r="G243" s="313" t="s">
        <v>0</v>
      </c>
      <c r="H243" s="418"/>
      <c r="I243" s="418"/>
      <c r="J243" s="418"/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  <c r="H244" s="418"/>
      <c r="I244" s="418"/>
      <c r="J244" s="418"/>
    </row>
    <row r="245" spans="1:10" s="417" customFormat="1" x14ac:dyDescent="0.2">
      <c r="A245" s="301" t="s">
        <v>3</v>
      </c>
      <c r="B245" s="316">
        <v>2870</v>
      </c>
      <c r="C245" s="317">
        <v>2870</v>
      </c>
      <c r="D245" s="318">
        <v>2870</v>
      </c>
      <c r="E245" s="318">
        <v>2870</v>
      </c>
      <c r="F245" s="318">
        <v>2870</v>
      </c>
      <c r="G245" s="319">
        <v>2870</v>
      </c>
      <c r="H245" s="418"/>
      <c r="I245" s="418"/>
      <c r="J245" s="418"/>
    </row>
    <row r="246" spans="1:10" s="417" customFormat="1" x14ac:dyDescent="0.2">
      <c r="A246" s="303" t="s">
        <v>6</v>
      </c>
      <c r="B246" s="320">
        <v>2793.8461538461538</v>
      </c>
      <c r="C246" s="321">
        <v>2972.8571428571427</v>
      </c>
      <c r="D246" s="321">
        <v>3054.1666666666665</v>
      </c>
      <c r="E246" s="321"/>
      <c r="F246" s="321"/>
      <c r="G246" s="261">
        <v>2938.2051282051284</v>
      </c>
      <c r="H246" s="418"/>
      <c r="I246" s="418"/>
      <c r="J246" s="418"/>
    </row>
    <row r="247" spans="1:10" s="417" customFormat="1" x14ac:dyDescent="0.2">
      <c r="A247" s="226" t="s">
        <v>7</v>
      </c>
      <c r="B247" s="322">
        <v>100</v>
      </c>
      <c r="C247" s="323">
        <v>100</v>
      </c>
      <c r="D247" s="324">
        <v>100</v>
      </c>
      <c r="E247" s="324"/>
      <c r="F247" s="324"/>
      <c r="G247" s="325">
        <v>97.435897435897431</v>
      </c>
      <c r="H247" s="418"/>
      <c r="I247" s="418"/>
      <c r="J247" s="418"/>
    </row>
    <row r="248" spans="1:10" s="417" customFormat="1" x14ac:dyDescent="0.2">
      <c r="A248" s="226" t="s">
        <v>8</v>
      </c>
      <c r="B248" s="266">
        <v>3.2910909245559845E-2</v>
      </c>
      <c r="C248" s="267">
        <v>3.7874215271961845E-2</v>
      </c>
      <c r="D248" s="326">
        <v>3.2342950636193864E-2</v>
      </c>
      <c r="E248" s="326"/>
      <c r="F248" s="326"/>
      <c r="G248" s="327">
        <v>5.0350787146645606E-2</v>
      </c>
      <c r="H248" s="418"/>
      <c r="I248" s="418"/>
      <c r="J248" s="418"/>
    </row>
    <row r="249" spans="1:10" s="417" customFormat="1" x14ac:dyDescent="0.2">
      <c r="A249" s="303" t="s">
        <v>1</v>
      </c>
      <c r="B249" s="270">
        <f t="shared" ref="B249:G249" si="56">B246/B245*100-100</f>
        <v>-2.6534441168587506</v>
      </c>
      <c r="C249" s="271">
        <f t="shared" si="56"/>
        <v>3.5838725734196117</v>
      </c>
      <c r="D249" s="271">
        <f t="shared" si="56"/>
        <v>6.4169570267131206</v>
      </c>
      <c r="E249" s="271">
        <f t="shared" si="56"/>
        <v>-100</v>
      </c>
      <c r="F249" s="271">
        <f t="shared" si="56"/>
        <v>-100</v>
      </c>
      <c r="G249" s="273">
        <f t="shared" si="56"/>
        <v>2.3764853033145812</v>
      </c>
      <c r="H249" s="418"/>
      <c r="I249" s="418"/>
      <c r="J249" s="418"/>
    </row>
    <row r="250" spans="1:10" s="417" customFormat="1" ht="13.5" thickBot="1" x14ac:dyDescent="0.25">
      <c r="A250" s="226" t="s">
        <v>27</v>
      </c>
      <c r="B250" s="275">
        <f>B246-B233</f>
        <v>90.989010989011149</v>
      </c>
      <c r="C250" s="276">
        <f t="shared" ref="C250:G250" si="57">C246-C233</f>
        <v>145.93406593406553</v>
      </c>
      <c r="D250" s="276">
        <f t="shared" si="57"/>
        <v>-18.560606060606005</v>
      </c>
      <c r="E250" s="276">
        <f t="shared" si="57"/>
        <v>0</v>
      </c>
      <c r="F250" s="276">
        <f t="shared" si="57"/>
        <v>0</v>
      </c>
      <c r="G250" s="278">
        <f t="shared" si="57"/>
        <v>85.836707152496729</v>
      </c>
      <c r="H250" s="418"/>
      <c r="I250" s="418"/>
      <c r="J250" s="418"/>
    </row>
    <row r="251" spans="1:10" s="417" customFormat="1" x14ac:dyDescent="0.2">
      <c r="A251" s="308" t="s">
        <v>52</v>
      </c>
      <c r="B251" s="280">
        <v>138</v>
      </c>
      <c r="C251" s="281">
        <v>123</v>
      </c>
      <c r="D251" s="281">
        <v>95</v>
      </c>
      <c r="E251" s="281"/>
      <c r="F251" s="328"/>
      <c r="G251" s="329">
        <f>SUM(B251:F251)</f>
        <v>356</v>
      </c>
      <c r="H251" s="418" t="s">
        <v>56</v>
      </c>
      <c r="I251" s="330">
        <f>G238-G251</f>
        <v>1</v>
      </c>
      <c r="J251" s="331">
        <f>I251/G238</f>
        <v>2.8011204481792717E-3</v>
      </c>
    </row>
    <row r="252" spans="1:10" s="417" customFormat="1" x14ac:dyDescent="0.2">
      <c r="A252" s="308" t="s">
        <v>28</v>
      </c>
      <c r="B252" s="231">
        <v>101</v>
      </c>
      <c r="C252" s="289">
        <v>101</v>
      </c>
      <c r="D252" s="289">
        <v>100.5</v>
      </c>
      <c r="E252" s="289"/>
      <c r="F252" s="289"/>
      <c r="G252" s="235"/>
      <c r="H252" s="418" t="s">
        <v>57</v>
      </c>
      <c r="I252" s="418">
        <v>95.84</v>
      </c>
      <c r="J252" s="418"/>
    </row>
    <row r="253" spans="1:10" s="417" customFormat="1" ht="13.5" thickBot="1" x14ac:dyDescent="0.25">
      <c r="A253" s="311" t="s">
        <v>26</v>
      </c>
      <c r="B253" s="229">
        <f>B252-B239</f>
        <v>5</v>
      </c>
      <c r="C253" s="230">
        <f t="shared" ref="C253:F253" si="58">C252-C239</f>
        <v>5</v>
      </c>
      <c r="D253" s="230">
        <f t="shared" si="58"/>
        <v>5</v>
      </c>
      <c r="E253" s="230">
        <f t="shared" si="58"/>
        <v>0</v>
      </c>
      <c r="F253" s="230">
        <f t="shared" si="58"/>
        <v>0</v>
      </c>
      <c r="G253" s="236"/>
      <c r="H253" s="418" t="s">
        <v>26</v>
      </c>
      <c r="I253" s="418">
        <f>I252-I239</f>
        <v>5.8400000000000034</v>
      </c>
      <c r="J253" s="418"/>
    </row>
    <row r="255" spans="1:10" ht="13.5" thickBot="1" x14ac:dyDescent="0.25"/>
    <row r="256" spans="1:10" s="419" customFormat="1" ht="13.5" thickBot="1" x14ac:dyDescent="0.25">
      <c r="A256" s="295" t="s">
        <v>107</v>
      </c>
      <c r="B256" s="506" t="s">
        <v>53</v>
      </c>
      <c r="C256" s="507"/>
      <c r="D256" s="507"/>
      <c r="E256" s="507"/>
      <c r="F256" s="508"/>
      <c r="G256" s="313" t="s">
        <v>0</v>
      </c>
    </row>
    <row r="257" spans="1:18" s="419" customFormat="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</row>
    <row r="258" spans="1:18" s="419" customFormat="1" x14ac:dyDescent="0.2">
      <c r="A258" s="301" t="s">
        <v>3</v>
      </c>
      <c r="B258" s="316">
        <v>3040</v>
      </c>
      <c r="C258" s="317">
        <v>3040</v>
      </c>
      <c r="D258" s="318">
        <v>3040</v>
      </c>
      <c r="E258" s="318">
        <v>3040</v>
      </c>
      <c r="F258" s="318">
        <v>3040</v>
      </c>
      <c r="G258" s="319">
        <v>3040</v>
      </c>
    </row>
    <row r="259" spans="1:18" s="419" customFormat="1" x14ac:dyDescent="0.2">
      <c r="A259" s="303" t="s">
        <v>6</v>
      </c>
      <c r="B259" s="320">
        <v>2938</v>
      </c>
      <c r="C259" s="321">
        <v>3138.3333333333335</v>
      </c>
      <c r="D259" s="321">
        <v>3071.1111111111113</v>
      </c>
      <c r="E259" s="321"/>
      <c r="F259" s="321"/>
      <c r="G259" s="261">
        <v>3038.0555555555557</v>
      </c>
    </row>
    <row r="260" spans="1:18" s="419" customFormat="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94.444444444444443</v>
      </c>
    </row>
    <row r="261" spans="1:18" s="419" customFormat="1" x14ac:dyDescent="0.2">
      <c r="A261" s="226" t="s">
        <v>8</v>
      </c>
      <c r="B261" s="266">
        <v>3.2698917408185556E-2</v>
      </c>
      <c r="C261" s="267">
        <v>4.3434045099506241E-2</v>
      </c>
      <c r="D261" s="326">
        <v>2.8029151878795261E-2</v>
      </c>
      <c r="E261" s="326"/>
      <c r="F261" s="326"/>
      <c r="G261" s="327">
        <v>4.6185306434350863E-2</v>
      </c>
    </row>
    <row r="262" spans="1:18" s="419" customFormat="1" x14ac:dyDescent="0.2">
      <c r="A262" s="303" t="s">
        <v>1</v>
      </c>
      <c r="B262" s="270">
        <f t="shared" ref="B262:G262" si="59">B259/B258*100-100</f>
        <v>-3.3552631578947398</v>
      </c>
      <c r="C262" s="271">
        <f t="shared" si="59"/>
        <v>3.2346491228070136</v>
      </c>
      <c r="D262" s="271">
        <f t="shared" si="59"/>
        <v>1.0233918128654977</v>
      </c>
      <c r="E262" s="271">
        <f t="shared" si="59"/>
        <v>-100</v>
      </c>
      <c r="F262" s="271">
        <f t="shared" si="59"/>
        <v>-100</v>
      </c>
      <c r="G262" s="273">
        <f t="shared" si="59"/>
        <v>-6.3961988304100714E-2</v>
      </c>
    </row>
    <row r="263" spans="1:18" s="419" customFormat="1" ht="13.5" thickBot="1" x14ac:dyDescent="0.25">
      <c r="A263" s="226" t="s">
        <v>27</v>
      </c>
      <c r="B263" s="275">
        <f>B259-B246</f>
        <v>144.15384615384619</v>
      </c>
      <c r="C263" s="276">
        <f t="shared" ref="C263:G263" si="60">C259-C246</f>
        <v>165.47619047619082</v>
      </c>
      <c r="D263" s="276">
        <f t="shared" si="60"/>
        <v>16.944444444444798</v>
      </c>
      <c r="E263" s="276">
        <f t="shared" si="60"/>
        <v>0</v>
      </c>
      <c r="F263" s="276">
        <f t="shared" si="60"/>
        <v>0</v>
      </c>
      <c r="G263" s="278">
        <f t="shared" si="60"/>
        <v>99.850427350427253</v>
      </c>
    </row>
    <row r="264" spans="1:18" s="419" customFormat="1" x14ac:dyDescent="0.2">
      <c r="A264" s="308" t="s">
        <v>52</v>
      </c>
      <c r="B264" s="280">
        <v>138</v>
      </c>
      <c r="C264" s="281">
        <v>123</v>
      </c>
      <c r="D264" s="281">
        <v>95</v>
      </c>
      <c r="E264" s="281"/>
      <c r="F264" s="328"/>
      <c r="G264" s="329">
        <f>SUM(B264:F264)</f>
        <v>356</v>
      </c>
      <c r="H264" s="419" t="s">
        <v>56</v>
      </c>
      <c r="I264" s="330">
        <f>G251-G264</f>
        <v>0</v>
      </c>
      <c r="J264" s="331">
        <f>I264/G251</f>
        <v>0</v>
      </c>
      <c r="K264" s="513" t="s">
        <v>109</v>
      </c>
      <c r="L264" s="513"/>
      <c r="M264" s="513"/>
      <c r="N264" s="513"/>
      <c r="O264" s="513"/>
      <c r="P264" s="513"/>
      <c r="Q264" s="513"/>
      <c r="R264" s="513"/>
    </row>
    <row r="265" spans="1:18" s="419" customFormat="1" x14ac:dyDescent="0.2">
      <c r="A265" s="308" t="s">
        <v>28</v>
      </c>
      <c r="B265" s="231">
        <v>108</v>
      </c>
      <c r="C265" s="289">
        <v>108</v>
      </c>
      <c r="D265" s="289">
        <v>107.5</v>
      </c>
      <c r="E265" s="289"/>
      <c r="F265" s="289"/>
      <c r="G265" s="235"/>
      <c r="H265" s="419" t="s">
        <v>57</v>
      </c>
      <c r="I265" s="419">
        <v>100.88</v>
      </c>
      <c r="K265" s="513"/>
      <c r="L265" s="513"/>
      <c r="M265" s="513"/>
      <c r="N265" s="513"/>
      <c r="O265" s="513"/>
      <c r="P265" s="513"/>
      <c r="Q265" s="513"/>
      <c r="R265" s="513"/>
    </row>
    <row r="266" spans="1:18" s="419" customFormat="1" ht="13.5" thickBot="1" x14ac:dyDescent="0.25">
      <c r="A266" s="311" t="s">
        <v>26</v>
      </c>
      <c r="B266" s="229">
        <f>B265-B252</f>
        <v>7</v>
      </c>
      <c r="C266" s="230">
        <f t="shared" ref="C266:F266" si="61">C265-C252</f>
        <v>7</v>
      </c>
      <c r="D266" s="230">
        <f t="shared" si="61"/>
        <v>7</v>
      </c>
      <c r="E266" s="230">
        <f t="shared" si="61"/>
        <v>0</v>
      </c>
      <c r="F266" s="230">
        <f t="shared" si="61"/>
        <v>0</v>
      </c>
      <c r="G266" s="236"/>
      <c r="H266" s="419" t="s">
        <v>26</v>
      </c>
      <c r="I266" s="419">
        <f>I265-I252</f>
        <v>5.039999999999992</v>
      </c>
      <c r="K266" s="513"/>
      <c r="L266" s="513"/>
      <c r="M266" s="513"/>
      <c r="N266" s="513"/>
      <c r="O266" s="513"/>
      <c r="P266" s="513"/>
      <c r="Q266" s="513"/>
      <c r="R266" s="513"/>
    </row>
    <row r="267" spans="1:18" x14ac:dyDescent="0.2">
      <c r="D267" s="288" t="s">
        <v>106</v>
      </c>
    </row>
    <row r="268" spans="1:18" ht="13.5" thickBot="1" x14ac:dyDescent="0.25"/>
    <row r="269" spans="1:18" ht="13.5" thickBot="1" x14ac:dyDescent="0.25">
      <c r="A269" s="295" t="s">
        <v>110</v>
      </c>
      <c r="B269" s="506" t="s">
        <v>53</v>
      </c>
      <c r="C269" s="507"/>
      <c r="D269" s="507"/>
      <c r="E269" s="507"/>
      <c r="F269" s="508"/>
      <c r="G269" s="313" t="s">
        <v>0</v>
      </c>
      <c r="H269" s="421"/>
      <c r="I269" s="421"/>
      <c r="J269" s="421"/>
    </row>
    <row r="270" spans="1:18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8" x14ac:dyDescent="0.2">
      <c r="A271" s="301" t="s">
        <v>3</v>
      </c>
      <c r="B271" s="316">
        <v>3240</v>
      </c>
      <c r="C271" s="317">
        <v>3240</v>
      </c>
      <c r="D271" s="318">
        <v>3240</v>
      </c>
      <c r="E271" s="318">
        <v>3240</v>
      </c>
      <c r="F271" s="318">
        <v>3240</v>
      </c>
      <c r="G271" s="319">
        <v>3240</v>
      </c>
      <c r="H271" s="421"/>
      <c r="I271" s="421"/>
      <c r="J271" s="421"/>
    </row>
    <row r="272" spans="1:18" x14ac:dyDescent="0.2">
      <c r="A272" s="303" t="s">
        <v>6</v>
      </c>
      <c r="B272" s="320">
        <v>3126.6666666666665</v>
      </c>
      <c r="C272" s="321">
        <v>3292</v>
      </c>
      <c r="D272" s="321">
        <v>3469.090909090909</v>
      </c>
      <c r="E272" s="321"/>
      <c r="F272" s="321"/>
      <c r="G272" s="261">
        <v>3290.909090909091</v>
      </c>
      <c r="H272" s="421"/>
      <c r="I272" s="421"/>
      <c r="J272" s="421"/>
    </row>
    <row r="273" spans="1:11" x14ac:dyDescent="0.2">
      <c r="A273" s="226" t="s">
        <v>7</v>
      </c>
      <c r="B273" s="322">
        <v>100</v>
      </c>
      <c r="C273" s="323">
        <v>100</v>
      </c>
      <c r="D273" s="324">
        <v>100</v>
      </c>
      <c r="E273" s="324"/>
      <c r="F273" s="324"/>
      <c r="G273" s="325">
        <v>100</v>
      </c>
      <c r="H273" s="421"/>
      <c r="I273" s="421"/>
      <c r="J273" s="421"/>
    </row>
    <row r="274" spans="1:11" x14ac:dyDescent="0.2">
      <c r="A274" s="226" t="s">
        <v>8</v>
      </c>
      <c r="B274" s="266">
        <v>2.2665556103912771E-2</v>
      </c>
      <c r="C274" s="267">
        <v>2.3245597168540695E-2</v>
      </c>
      <c r="D274" s="326">
        <v>1.9912694173493062E-2</v>
      </c>
      <c r="E274" s="326"/>
      <c r="F274" s="326"/>
      <c r="G274" s="327">
        <v>4.8603609719560896E-2</v>
      </c>
      <c r="H274" s="421"/>
      <c r="I274" s="421"/>
      <c r="J274" s="421"/>
    </row>
    <row r="275" spans="1:11" x14ac:dyDescent="0.2">
      <c r="A275" s="303" t="s">
        <v>1</v>
      </c>
      <c r="B275" s="270">
        <f t="shared" ref="B275:G275" si="62">B272/B271*100-100</f>
        <v>-3.4979423868312836</v>
      </c>
      <c r="C275" s="271">
        <f t="shared" si="62"/>
        <v>1.6049382716049223</v>
      </c>
      <c r="D275" s="271">
        <f t="shared" si="62"/>
        <v>7.0707070707070727</v>
      </c>
      <c r="E275" s="271">
        <f t="shared" si="62"/>
        <v>-100</v>
      </c>
      <c r="F275" s="271">
        <f t="shared" si="62"/>
        <v>-100</v>
      </c>
      <c r="G275" s="273">
        <f t="shared" si="62"/>
        <v>1.5712682379349019</v>
      </c>
      <c r="H275" s="421"/>
      <c r="I275" s="421"/>
      <c r="J275" s="421"/>
    </row>
    <row r="276" spans="1:11" ht="13.5" thickBot="1" x14ac:dyDescent="0.25">
      <c r="A276" s="226" t="s">
        <v>27</v>
      </c>
      <c r="B276" s="275">
        <f>B272-B259</f>
        <v>188.66666666666652</v>
      </c>
      <c r="C276" s="276">
        <f t="shared" ref="C276:G276" si="63">C272-C259</f>
        <v>153.66666666666652</v>
      </c>
      <c r="D276" s="276">
        <f t="shared" si="63"/>
        <v>397.9797979797977</v>
      </c>
      <c r="E276" s="276">
        <f t="shared" si="63"/>
        <v>0</v>
      </c>
      <c r="F276" s="276">
        <f t="shared" si="63"/>
        <v>0</v>
      </c>
      <c r="G276" s="278">
        <f t="shared" si="63"/>
        <v>252.85353535353534</v>
      </c>
      <c r="H276" s="421"/>
      <c r="I276" s="421"/>
      <c r="J276" s="421"/>
    </row>
    <row r="277" spans="1:11" x14ac:dyDescent="0.2">
      <c r="A277" s="308" t="s">
        <v>52</v>
      </c>
      <c r="B277" s="280">
        <v>112</v>
      </c>
      <c r="C277" s="281">
        <v>93</v>
      </c>
      <c r="D277" s="281">
        <v>103</v>
      </c>
      <c r="E277" s="281"/>
      <c r="F277" s="328"/>
      <c r="G277" s="329">
        <f>SUM(B277:F277)</f>
        <v>308</v>
      </c>
      <c r="H277" s="421" t="s">
        <v>56</v>
      </c>
      <c r="I277" s="330">
        <f>G264-G277</f>
        <v>48</v>
      </c>
      <c r="J277" s="331">
        <f>I277/G264</f>
        <v>0.1348314606741573</v>
      </c>
      <c r="K277" s="378" t="s">
        <v>113</v>
      </c>
    </row>
    <row r="278" spans="1:11" x14ac:dyDescent="0.2">
      <c r="A278" s="308" t="s">
        <v>28</v>
      </c>
      <c r="B278" s="231">
        <v>113</v>
      </c>
      <c r="C278" s="289">
        <v>113</v>
      </c>
      <c r="D278" s="289">
        <v>112</v>
      </c>
      <c r="E278" s="289"/>
      <c r="F278" s="289"/>
      <c r="G278" s="235"/>
      <c r="H278" s="421" t="s">
        <v>57</v>
      </c>
      <c r="I278" s="421">
        <v>107.83</v>
      </c>
      <c r="J278" s="421"/>
    </row>
    <row r="279" spans="1:11" ht="13.5" thickBot="1" x14ac:dyDescent="0.25">
      <c r="A279" s="311" t="s">
        <v>26</v>
      </c>
      <c r="B279" s="229">
        <f>B278-B265</f>
        <v>5</v>
      </c>
      <c r="C279" s="230">
        <f t="shared" ref="C279:F279" si="64">C278-C265</f>
        <v>5</v>
      </c>
      <c r="D279" s="230">
        <f t="shared" si="64"/>
        <v>4.5</v>
      </c>
      <c r="E279" s="230">
        <f t="shared" si="64"/>
        <v>0</v>
      </c>
      <c r="F279" s="230">
        <f t="shared" si="64"/>
        <v>0</v>
      </c>
      <c r="G279" s="236"/>
      <c r="H279" s="421" t="s">
        <v>26</v>
      </c>
      <c r="I279" s="421">
        <f>I278-I265</f>
        <v>6.9500000000000028</v>
      </c>
      <c r="J279" s="421"/>
    </row>
    <row r="281" spans="1:11" ht="13.5" thickBot="1" x14ac:dyDescent="0.25"/>
    <row r="282" spans="1:11" ht="13.5" thickBot="1" x14ac:dyDescent="0.25">
      <c r="A282" s="295" t="s">
        <v>116</v>
      </c>
      <c r="B282" s="506" t="s">
        <v>53</v>
      </c>
      <c r="C282" s="507"/>
      <c r="D282" s="507"/>
      <c r="E282" s="507"/>
      <c r="F282" s="508"/>
      <c r="G282" s="313" t="s">
        <v>0</v>
      </c>
      <c r="H282" s="424"/>
      <c r="I282" s="424"/>
      <c r="J282" s="424"/>
    </row>
    <row r="283" spans="1:1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  <c r="H283" s="424"/>
      <c r="I283" s="424"/>
      <c r="J283" s="424"/>
    </row>
    <row r="284" spans="1:11" x14ac:dyDescent="0.2">
      <c r="A284" s="301" t="s">
        <v>3</v>
      </c>
      <c r="B284" s="316">
        <v>3470</v>
      </c>
      <c r="C284" s="317">
        <v>3470</v>
      </c>
      <c r="D284" s="318">
        <v>3470</v>
      </c>
      <c r="E284" s="318">
        <v>3470</v>
      </c>
      <c r="F284" s="318">
        <v>3470</v>
      </c>
      <c r="G284" s="319">
        <v>3470</v>
      </c>
      <c r="H284" s="424"/>
      <c r="I284" s="424"/>
      <c r="J284" s="424"/>
    </row>
    <row r="285" spans="1:11" x14ac:dyDescent="0.2">
      <c r="A285" s="303" t="s">
        <v>6</v>
      </c>
      <c r="B285" s="320">
        <v>3307.5</v>
      </c>
      <c r="C285" s="321">
        <v>3525</v>
      </c>
      <c r="D285" s="321">
        <v>3505.5555555555557</v>
      </c>
      <c r="E285" s="321"/>
      <c r="F285" s="321"/>
      <c r="G285" s="261">
        <v>3435.1612903225805</v>
      </c>
      <c r="H285" s="424"/>
      <c r="I285" s="424"/>
      <c r="J285" s="424"/>
    </row>
    <row r="286" spans="1:11" x14ac:dyDescent="0.2">
      <c r="A286" s="226" t="s">
        <v>7</v>
      </c>
      <c r="B286" s="322">
        <v>100</v>
      </c>
      <c r="C286" s="323">
        <v>100</v>
      </c>
      <c r="D286" s="324">
        <v>100</v>
      </c>
      <c r="E286" s="324"/>
      <c r="F286" s="324"/>
      <c r="G286" s="325">
        <v>96.774193548387103</v>
      </c>
      <c r="H286" s="424"/>
      <c r="I286" s="424"/>
      <c r="J286" s="424"/>
    </row>
    <row r="287" spans="1:11" x14ac:dyDescent="0.2">
      <c r="A287" s="226" t="s">
        <v>8</v>
      </c>
      <c r="B287" s="266">
        <v>2.7631060678561976E-2</v>
      </c>
      <c r="C287" s="267">
        <v>1.635824481513588E-2</v>
      </c>
      <c r="D287" s="326">
        <v>2.7660759720154221E-2</v>
      </c>
      <c r="E287" s="326"/>
      <c r="F287" s="326"/>
      <c r="G287" s="327">
        <v>3.8384510406801423E-2</v>
      </c>
      <c r="H287" s="424"/>
      <c r="I287" s="424"/>
      <c r="J287" s="424"/>
    </row>
    <row r="288" spans="1:11" x14ac:dyDescent="0.2">
      <c r="A288" s="303" t="s">
        <v>1</v>
      </c>
      <c r="B288" s="270">
        <f t="shared" ref="B288:G288" si="65">B285/B284*100-100</f>
        <v>-4.6829971181556118</v>
      </c>
      <c r="C288" s="271">
        <f t="shared" si="65"/>
        <v>1.5850144092218983</v>
      </c>
      <c r="D288" s="271">
        <f t="shared" si="65"/>
        <v>1.0246557796990174</v>
      </c>
      <c r="E288" s="271">
        <f t="shared" si="65"/>
        <v>-100</v>
      </c>
      <c r="F288" s="271">
        <f t="shared" si="65"/>
        <v>-100</v>
      </c>
      <c r="G288" s="273">
        <f t="shared" si="65"/>
        <v>-1.0039973970437899</v>
      </c>
      <c r="H288" s="424"/>
      <c r="I288" s="424"/>
      <c r="J288" s="424"/>
    </row>
    <row r="289" spans="1:18" ht="13.5" thickBot="1" x14ac:dyDescent="0.25">
      <c r="A289" s="226" t="s">
        <v>27</v>
      </c>
      <c r="B289" s="275">
        <f>B285-B272</f>
        <v>180.83333333333348</v>
      </c>
      <c r="C289" s="276">
        <f t="shared" ref="C289:G289" si="66">C285-C272</f>
        <v>233</v>
      </c>
      <c r="D289" s="276">
        <f t="shared" si="66"/>
        <v>36.464646464646648</v>
      </c>
      <c r="E289" s="276">
        <f t="shared" si="66"/>
        <v>0</v>
      </c>
      <c r="F289" s="276">
        <f t="shared" si="66"/>
        <v>0</v>
      </c>
      <c r="G289" s="278">
        <f t="shared" si="66"/>
        <v>144.25219941348951</v>
      </c>
      <c r="H289" s="424"/>
      <c r="I289" s="424"/>
      <c r="J289" s="424"/>
    </row>
    <row r="290" spans="1:18" x14ac:dyDescent="0.2">
      <c r="A290" s="308" t="s">
        <v>52</v>
      </c>
      <c r="B290" s="280">
        <v>112</v>
      </c>
      <c r="C290" s="281">
        <v>93</v>
      </c>
      <c r="D290" s="281">
        <v>103</v>
      </c>
      <c r="E290" s="281"/>
      <c r="F290" s="328"/>
      <c r="G290" s="329">
        <f>SUM(B290:F290)</f>
        <v>308</v>
      </c>
      <c r="H290" s="424" t="s">
        <v>56</v>
      </c>
      <c r="I290" s="330">
        <f>G277-G290</f>
        <v>0</v>
      </c>
      <c r="J290" s="331">
        <f>I290/G277</f>
        <v>0</v>
      </c>
      <c r="K290" s="513" t="s">
        <v>117</v>
      </c>
      <c r="L290" s="513"/>
      <c r="M290" s="513"/>
      <c r="N290" s="513"/>
      <c r="O290" s="513"/>
      <c r="P290" s="513"/>
      <c r="Q290" s="513"/>
      <c r="R290" s="513"/>
    </row>
    <row r="291" spans="1:18" x14ac:dyDescent="0.2">
      <c r="A291" s="308" t="s">
        <v>28</v>
      </c>
      <c r="B291" s="231">
        <v>118</v>
      </c>
      <c r="C291" s="289">
        <v>118</v>
      </c>
      <c r="D291" s="289">
        <v>117.5</v>
      </c>
      <c r="E291" s="289"/>
      <c r="F291" s="289"/>
      <c r="G291" s="235"/>
      <c r="H291" s="424" t="s">
        <v>57</v>
      </c>
      <c r="I291" s="424">
        <v>112.66</v>
      </c>
      <c r="J291" s="424"/>
      <c r="K291" s="513"/>
      <c r="L291" s="513"/>
      <c r="M291" s="513"/>
      <c r="N291" s="513"/>
      <c r="O291" s="513"/>
      <c r="P291" s="513"/>
      <c r="Q291" s="513"/>
      <c r="R291" s="513"/>
    </row>
    <row r="292" spans="1:18" ht="13.5" thickBot="1" x14ac:dyDescent="0.25">
      <c r="A292" s="311" t="s">
        <v>26</v>
      </c>
      <c r="B292" s="229">
        <f>B291-B278</f>
        <v>5</v>
      </c>
      <c r="C292" s="230">
        <f t="shared" ref="C292:F292" si="67">C291-C278</f>
        <v>5</v>
      </c>
      <c r="D292" s="230">
        <f t="shared" si="67"/>
        <v>5.5</v>
      </c>
      <c r="E292" s="230">
        <f t="shared" si="67"/>
        <v>0</v>
      </c>
      <c r="F292" s="230">
        <f t="shared" si="67"/>
        <v>0</v>
      </c>
      <c r="G292" s="236"/>
      <c r="H292" s="424" t="s">
        <v>26</v>
      </c>
      <c r="I292" s="424">
        <f>I291-I278</f>
        <v>4.8299999999999983</v>
      </c>
      <c r="J292" s="424"/>
      <c r="K292" s="513"/>
      <c r="L292" s="513"/>
      <c r="M292" s="513"/>
      <c r="N292" s="513"/>
      <c r="O292" s="513"/>
      <c r="P292" s="513"/>
      <c r="Q292" s="513"/>
      <c r="R292" s="513"/>
    </row>
    <row r="293" spans="1:18" x14ac:dyDescent="0.2">
      <c r="D293" s="288" t="s">
        <v>66</v>
      </c>
    </row>
    <row r="294" spans="1:18" x14ac:dyDescent="0.2">
      <c r="D294" s="288">
        <v>117.5</v>
      </c>
    </row>
    <row r="295" spans="1:18" s="470" customFormat="1" x14ac:dyDescent="0.2"/>
    <row r="296" spans="1:18" s="450" customFormat="1" ht="13.5" thickBot="1" x14ac:dyDescent="0.25">
      <c r="B296" s="450">
        <v>118</v>
      </c>
      <c r="C296" s="450">
        <v>118</v>
      </c>
      <c r="D296" s="450">
        <v>118</v>
      </c>
      <c r="E296" s="450">
        <v>118</v>
      </c>
      <c r="F296" s="450">
        <v>117</v>
      </c>
      <c r="G296" s="450">
        <v>117</v>
      </c>
    </row>
    <row r="297" spans="1:18" ht="13.5" thickBot="1" x14ac:dyDescent="0.25">
      <c r="A297" s="295" t="s">
        <v>136</v>
      </c>
      <c r="B297" s="506" t="s">
        <v>53</v>
      </c>
      <c r="C297" s="507"/>
      <c r="D297" s="507"/>
      <c r="E297" s="507"/>
      <c r="F297" s="507"/>
      <c r="G297" s="508"/>
      <c r="H297" s="313" t="s">
        <v>0</v>
      </c>
      <c r="I297" s="449"/>
      <c r="J297" s="449"/>
      <c r="K297" s="449"/>
    </row>
    <row r="298" spans="1:18" x14ac:dyDescent="0.2">
      <c r="A298" s="226" t="s">
        <v>2</v>
      </c>
      <c r="B298" s="315">
        <v>1</v>
      </c>
      <c r="C298" s="238">
        <v>2</v>
      </c>
      <c r="D298" s="238">
        <v>3</v>
      </c>
      <c r="E298" s="238">
        <v>4</v>
      </c>
      <c r="F298" s="238">
        <v>5</v>
      </c>
      <c r="G298" s="238">
        <v>6</v>
      </c>
      <c r="H298" s="237"/>
      <c r="I298" s="449"/>
      <c r="J298" s="449"/>
      <c r="K298" s="449"/>
    </row>
    <row r="299" spans="1:18" x14ac:dyDescent="0.2">
      <c r="A299" s="301" t="s">
        <v>3</v>
      </c>
      <c r="B299" s="316">
        <v>3660</v>
      </c>
      <c r="C299" s="317">
        <v>3660</v>
      </c>
      <c r="D299" s="318">
        <v>3660</v>
      </c>
      <c r="E299" s="318">
        <v>3660</v>
      </c>
      <c r="F299" s="318">
        <v>3660</v>
      </c>
      <c r="G299" s="318">
        <v>3660</v>
      </c>
      <c r="H299" s="319">
        <v>3660</v>
      </c>
      <c r="I299" s="449"/>
      <c r="J299" s="449"/>
      <c r="K299" s="449"/>
    </row>
    <row r="300" spans="1:18" x14ac:dyDescent="0.2">
      <c r="A300" s="303" t="s">
        <v>6</v>
      </c>
      <c r="B300" s="320">
        <v>3492</v>
      </c>
      <c r="C300" s="321">
        <v>3557.5</v>
      </c>
      <c r="D300" s="321">
        <v>3685.3333333333335</v>
      </c>
      <c r="E300" s="321">
        <v>3421.4285714285716</v>
      </c>
      <c r="F300" s="321">
        <v>3740</v>
      </c>
      <c r="G300" s="321">
        <v>3684</v>
      </c>
      <c r="H300" s="261">
        <v>3613.132530120482</v>
      </c>
      <c r="I300" s="449"/>
      <c r="J300" s="449"/>
      <c r="K300" s="449"/>
    </row>
    <row r="301" spans="1:18" x14ac:dyDescent="0.2">
      <c r="A301" s="226" t="s">
        <v>7</v>
      </c>
      <c r="B301" s="322">
        <v>100</v>
      </c>
      <c r="C301" s="323">
        <v>93.75</v>
      </c>
      <c r="D301" s="324">
        <v>100</v>
      </c>
      <c r="E301" s="324">
        <v>100</v>
      </c>
      <c r="F301" s="324">
        <v>86.666666666666671</v>
      </c>
      <c r="G301" s="324">
        <v>93.333333333333329</v>
      </c>
      <c r="H301" s="325">
        <v>92.771084337349393</v>
      </c>
      <c r="I301" s="449"/>
      <c r="J301" s="449"/>
      <c r="K301" s="449"/>
    </row>
    <row r="302" spans="1:18" x14ac:dyDescent="0.2">
      <c r="A302" s="226" t="s">
        <v>8</v>
      </c>
      <c r="B302" s="266">
        <v>3.5494337027150949E-2</v>
      </c>
      <c r="C302" s="267">
        <v>5.459259482614745E-2</v>
      </c>
      <c r="D302" s="326">
        <v>3.6227356126942736E-2</v>
      </c>
      <c r="E302" s="326">
        <v>4.3755757014811401E-2</v>
      </c>
      <c r="F302" s="326">
        <v>7.8076087212391371E-2</v>
      </c>
      <c r="G302" s="326">
        <v>5.283801596276376E-2</v>
      </c>
      <c r="H302" s="327">
        <v>6.0966135264926273E-2</v>
      </c>
      <c r="I302" s="449"/>
      <c r="J302" s="449"/>
      <c r="K302" s="449"/>
    </row>
    <row r="303" spans="1:18" x14ac:dyDescent="0.2">
      <c r="A303" s="303" t="s">
        <v>1</v>
      </c>
      <c r="B303" s="270">
        <f t="shared" ref="B303:H303" si="68">B300/B299*100-100</f>
        <v>-4.5901639344262293</v>
      </c>
      <c r="C303" s="271">
        <f t="shared" si="68"/>
        <v>-2.8005464480874309</v>
      </c>
      <c r="D303" s="271">
        <f t="shared" si="68"/>
        <v>0.69216757741348545</v>
      </c>
      <c r="E303" s="271">
        <f t="shared" ref="E303" si="69">E300/E299*100-100</f>
        <v>-6.5183450429352092</v>
      </c>
      <c r="F303" s="271">
        <f t="shared" si="68"/>
        <v>2.1857923497267819</v>
      </c>
      <c r="G303" s="271">
        <f t="shared" si="68"/>
        <v>0.65573770491802463</v>
      </c>
      <c r="H303" s="273">
        <f t="shared" si="68"/>
        <v>-1.2805319639212627</v>
      </c>
      <c r="I303" s="449"/>
      <c r="J303" s="449"/>
      <c r="K303" s="449"/>
    </row>
    <row r="304" spans="1:18" ht="13.5" thickBot="1" x14ac:dyDescent="0.25">
      <c r="A304" s="226" t="s">
        <v>27</v>
      </c>
      <c r="B304" s="275">
        <f>B300-B285</f>
        <v>184.5</v>
      </c>
      <c r="C304" s="276">
        <f t="shared" ref="C304:D304" si="70">C300-C285</f>
        <v>32.5</v>
      </c>
      <c r="D304" s="276">
        <f t="shared" si="70"/>
        <v>179.77777777777783</v>
      </c>
      <c r="E304" s="276">
        <f t="shared" ref="E304" si="71">E300-E285</f>
        <v>3421.4285714285716</v>
      </c>
      <c r="F304" s="276">
        <f>F300-E285</f>
        <v>3740</v>
      </c>
      <c r="G304" s="276">
        <f>G300-F285</f>
        <v>3684</v>
      </c>
      <c r="H304" s="278">
        <f>H300-G285</f>
        <v>177.97123979790149</v>
      </c>
      <c r="I304" s="449"/>
      <c r="J304" s="449"/>
      <c r="K304" s="449"/>
    </row>
    <row r="305" spans="1:12" x14ac:dyDescent="0.2">
      <c r="A305" s="308" t="s">
        <v>52</v>
      </c>
      <c r="B305" s="280">
        <v>57</v>
      </c>
      <c r="C305" s="281">
        <v>56</v>
      </c>
      <c r="D305" s="281">
        <v>57</v>
      </c>
      <c r="E305" s="281">
        <v>18</v>
      </c>
      <c r="F305" s="281">
        <v>57</v>
      </c>
      <c r="G305" s="328">
        <v>57</v>
      </c>
      <c r="H305" s="329">
        <f>SUM(B305:G305)</f>
        <v>302</v>
      </c>
      <c r="I305" s="449" t="s">
        <v>56</v>
      </c>
      <c r="J305" s="330">
        <f>G290-H305</f>
        <v>6</v>
      </c>
      <c r="K305" s="331">
        <f>J305/G290</f>
        <v>1.948051948051948E-2</v>
      </c>
      <c r="L305" s="378" t="s">
        <v>137</v>
      </c>
    </row>
    <row r="306" spans="1:12" x14ac:dyDescent="0.2">
      <c r="A306" s="308" t="s">
        <v>28</v>
      </c>
      <c r="B306" s="231">
        <v>123</v>
      </c>
      <c r="C306" s="289">
        <v>123</v>
      </c>
      <c r="D306" s="289">
        <v>123</v>
      </c>
      <c r="E306" s="289">
        <v>123</v>
      </c>
      <c r="F306" s="289">
        <v>122</v>
      </c>
      <c r="G306" s="289">
        <v>123</v>
      </c>
      <c r="H306" s="235"/>
      <c r="I306" s="449" t="s">
        <v>57</v>
      </c>
      <c r="J306" s="449">
        <v>117.87</v>
      </c>
      <c r="K306" s="449"/>
    </row>
    <row r="307" spans="1:12" ht="13.5" thickBot="1" x14ac:dyDescent="0.25">
      <c r="A307" s="311" t="s">
        <v>26</v>
      </c>
      <c r="B307" s="229">
        <f>B306-B296</f>
        <v>5</v>
      </c>
      <c r="C307" s="230">
        <f t="shared" ref="C307:G307" si="72">C306-C296</f>
        <v>5</v>
      </c>
      <c r="D307" s="230">
        <f t="shared" si="72"/>
        <v>5</v>
      </c>
      <c r="E307" s="230">
        <f t="shared" si="72"/>
        <v>5</v>
      </c>
      <c r="F307" s="230">
        <f t="shared" si="72"/>
        <v>5</v>
      </c>
      <c r="G307" s="230">
        <f t="shared" si="72"/>
        <v>6</v>
      </c>
      <c r="H307" s="236"/>
      <c r="I307" s="449" t="s">
        <v>26</v>
      </c>
      <c r="J307" s="449">
        <f>J306-I291</f>
        <v>5.210000000000008</v>
      </c>
      <c r="K307" s="449"/>
    </row>
    <row r="309" spans="1:12" ht="13.5" thickBot="1" x14ac:dyDescent="0.25"/>
    <row r="310" spans="1:12" ht="13.5" thickBot="1" x14ac:dyDescent="0.25">
      <c r="A310" s="295" t="s">
        <v>138</v>
      </c>
      <c r="B310" s="506" t="s">
        <v>53</v>
      </c>
      <c r="C310" s="507"/>
      <c r="D310" s="507"/>
      <c r="E310" s="507"/>
      <c r="F310" s="507"/>
      <c r="G310" s="508"/>
      <c r="H310" s="313" t="s">
        <v>0</v>
      </c>
      <c r="I310" s="474"/>
      <c r="J310" s="474"/>
      <c r="K310" s="474"/>
    </row>
    <row r="311" spans="1:12" x14ac:dyDescent="0.2">
      <c r="A311" s="226" t="s">
        <v>2</v>
      </c>
      <c r="B311" s="315">
        <v>1</v>
      </c>
      <c r="C311" s="238">
        <v>2</v>
      </c>
      <c r="D311" s="238">
        <v>3</v>
      </c>
      <c r="E311" s="238">
        <v>4</v>
      </c>
      <c r="F311" s="238">
        <v>5</v>
      </c>
      <c r="G311" s="238">
        <v>6</v>
      </c>
      <c r="H311" s="237"/>
      <c r="I311" s="474"/>
      <c r="J311" s="474"/>
      <c r="K311" s="474"/>
    </row>
    <row r="312" spans="1:12" x14ac:dyDescent="0.2">
      <c r="A312" s="301" t="s">
        <v>3</v>
      </c>
      <c r="B312" s="316">
        <v>3820</v>
      </c>
      <c r="C312" s="317">
        <v>3820</v>
      </c>
      <c r="D312" s="318">
        <v>3820</v>
      </c>
      <c r="E312" s="318">
        <v>3820</v>
      </c>
      <c r="F312" s="318">
        <v>3820</v>
      </c>
      <c r="G312" s="318">
        <v>3820</v>
      </c>
      <c r="H312" s="319">
        <v>3820</v>
      </c>
      <c r="I312" s="474"/>
      <c r="J312" s="474"/>
      <c r="K312" s="474"/>
    </row>
    <row r="313" spans="1:12" x14ac:dyDescent="0.2">
      <c r="A313" s="303" t="s">
        <v>6</v>
      </c>
      <c r="B313" s="320">
        <v>3652</v>
      </c>
      <c r="C313" s="321">
        <v>3814.6666666666665</v>
      </c>
      <c r="D313" s="321">
        <v>3904</v>
      </c>
      <c r="E313" s="321">
        <v>3700</v>
      </c>
      <c r="F313" s="321">
        <v>3906.4285714285716</v>
      </c>
      <c r="G313" s="321">
        <v>4038.75</v>
      </c>
      <c r="H313" s="261">
        <v>3850.8536585365855</v>
      </c>
      <c r="I313" s="474"/>
      <c r="J313" s="474"/>
      <c r="K313" s="474"/>
    </row>
    <row r="314" spans="1:12" x14ac:dyDescent="0.2">
      <c r="A314" s="226" t="s">
        <v>7</v>
      </c>
      <c r="B314" s="322">
        <v>100</v>
      </c>
      <c r="C314" s="323">
        <v>86.666666666666671</v>
      </c>
      <c r="D314" s="324">
        <v>100</v>
      </c>
      <c r="E314" s="324">
        <v>100</v>
      </c>
      <c r="F314" s="324">
        <v>100</v>
      </c>
      <c r="G314" s="324">
        <v>93.75</v>
      </c>
      <c r="H314" s="325">
        <v>91.463414634146346</v>
      </c>
      <c r="I314" s="474"/>
      <c r="J314" s="474"/>
      <c r="K314" s="474"/>
    </row>
    <row r="315" spans="1:12" x14ac:dyDescent="0.2">
      <c r="A315" s="226" t="s">
        <v>8</v>
      </c>
      <c r="B315" s="266">
        <v>5.188871340060415E-2</v>
      </c>
      <c r="C315" s="267">
        <v>6.4161504509575057E-2</v>
      </c>
      <c r="D315" s="326">
        <v>2.4332668211143271E-2</v>
      </c>
      <c r="E315" s="326">
        <v>4.0553408511199637E-2</v>
      </c>
      <c r="F315" s="326">
        <v>3.7002829732289945E-2</v>
      </c>
      <c r="G315" s="326">
        <v>5.786854228420435E-2</v>
      </c>
      <c r="H315" s="327">
        <v>5.9599105215730294E-2</v>
      </c>
      <c r="I315" s="474"/>
      <c r="J315" s="474"/>
      <c r="K315" s="474"/>
    </row>
    <row r="316" spans="1:12" x14ac:dyDescent="0.2">
      <c r="A316" s="303" t="s">
        <v>1</v>
      </c>
      <c r="B316" s="270">
        <f t="shared" ref="B316:H316" si="73">B313/B312*100-100</f>
        <v>-4.397905759162299</v>
      </c>
      <c r="C316" s="271">
        <f t="shared" si="73"/>
        <v>-0.13961605584643166</v>
      </c>
      <c r="D316" s="271">
        <f t="shared" si="73"/>
        <v>2.1989528795811566</v>
      </c>
      <c r="E316" s="271">
        <f t="shared" si="73"/>
        <v>-3.1413612565444993</v>
      </c>
      <c r="F316" s="271">
        <f t="shared" si="73"/>
        <v>2.262528047868372</v>
      </c>
      <c r="G316" s="271">
        <f t="shared" si="73"/>
        <v>5.7264397905759239</v>
      </c>
      <c r="H316" s="273">
        <f t="shared" si="73"/>
        <v>0.8076873962457114</v>
      </c>
      <c r="I316" s="474"/>
      <c r="J316" s="474"/>
      <c r="K316" s="474"/>
    </row>
    <row r="317" spans="1:12" ht="13.5" thickBot="1" x14ac:dyDescent="0.25">
      <c r="A317" s="226" t="s">
        <v>27</v>
      </c>
      <c r="B317" s="275">
        <f>B313-B300</f>
        <v>160</v>
      </c>
      <c r="C317" s="276">
        <f t="shared" ref="C317:H317" si="74">C313-C300</f>
        <v>257.16666666666652</v>
      </c>
      <c r="D317" s="276">
        <f t="shared" si="74"/>
        <v>218.66666666666652</v>
      </c>
      <c r="E317" s="276">
        <f t="shared" si="74"/>
        <v>278.57142857142844</v>
      </c>
      <c r="F317" s="276">
        <f t="shared" si="74"/>
        <v>166.42857142857156</v>
      </c>
      <c r="G317" s="276">
        <f t="shared" si="74"/>
        <v>354.75</v>
      </c>
      <c r="H317" s="278">
        <f t="shared" si="74"/>
        <v>237.72112841610351</v>
      </c>
      <c r="I317" s="474"/>
      <c r="J317" s="474"/>
      <c r="K317" s="474"/>
    </row>
    <row r="318" spans="1:12" x14ac:dyDescent="0.2">
      <c r="A318" s="308" t="s">
        <v>52</v>
      </c>
      <c r="B318" s="280">
        <v>57</v>
      </c>
      <c r="C318" s="281">
        <v>55</v>
      </c>
      <c r="D318" s="281">
        <v>55</v>
      </c>
      <c r="E318" s="281">
        <v>17</v>
      </c>
      <c r="F318" s="281">
        <v>57</v>
      </c>
      <c r="G318" s="328">
        <v>57</v>
      </c>
      <c r="H318" s="329">
        <f>SUM(B318:G318)</f>
        <v>298</v>
      </c>
      <c r="I318" s="474" t="s">
        <v>56</v>
      </c>
      <c r="J318" s="330">
        <f>H305-H318</f>
        <v>4</v>
      </c>
      <c r="K318" s="331">
        <f>J318/H305</f>
        <v>1.3245033112582781E-2</v>
      </c>
    </row>
    <row r="319" spans="1:12" x14ac:dyDescent="0.2">
      <c r="A319" s="308" t="s">
        <v>28</v>
      </c>
      <c r="B319" s="231">
        <v>127</v>
      </c>
      <c r="C319" s="289">
        <v>126.5</v>
      </c>
      <c r="D319" s="289">
        <v>126.5</v>
      </c>
      <c r="E319" s="289">
        <v>126.5</v>
      </c>
      <c r="F319" s="289">
        <v>125.5</v>
      </c>
      <c r="G319" s="289">
        <v>126</v>
      </c>
      <c r="H319" s="235"/>
      <c r="I319" s="474" t="s">
        <v>57</v>
      </c>
      <c r="J319" s="474">
        <v>122.86</v>
      </c>
      <c r="K319" s="474"/>
    </row>
    <row r="320" spans="1:12" ht="13.5" thickBot="1" x14ac:dyDescent="0.25">
      <c r="A320" s="311" t="s">
        <v>26</v>
      </c>
      <c r="B320" s="229">
        <f>B319-B306</f>
        <v>4</v>
      </c>
      <c r="C320" s="230">
        <f t="shared" ref="C320:G320" si="75">C319-C306</f>
        <v>3.5</v>
      </c>
      <c r="D320" s="230">
        <f t="shared" si="75"/>
        <v>3.5</v>
      </c>
      <c r="E320" s="230">
        <f t="shared" si="75"/>
        <v>3.5</v>
      </c>
      <c r="F320" s="230">
        <f t="shared" si="75"/>
        <v>3.5</v>
      </c>
      <c r="G320" s="230">
        <f t="shared" si="75"/>
        <v>3</v>
      </c>
      <c r="H320" s="236"/>
      <c r="I320" s="474" t="s">
        <v>26</v>
      </c>
      <c r="J320" s="474">
        <f>J319-J306</f>
        <v>4.9899999999999949</v>
      </c>
      <c r="K320" s="474"/>
    </row>
    <row r="321" spans="1:11" x14ac:dyDescent="0.2">
      <c r="B321" s="288">
        <v>127</v>
      </c>
      <c r="C321" s="484" t="s">
        <v>66</v>
      </c>
      <c r="D321" s="484"/>
      <c r="E321" s="484"/>
      <c r="F321" s="484"/>
      <c r="G321" s="484"/>
    </row>
    <row r="322" spans="1:11" ht="13.5" thickBot="1" x14ac:dyDescent="0.25"/>
    <row r="323" spans="1:11" s="488" customFormat="1" ht="13.5" thickBot="1" x14ac:dyDescent="0.25">
      <c r="A323" s="295" t="s">
        <v>139</v>
      </c>
      <c r="B323" s="506" t="s">
        <v>53</v>
      </c>
      <c r="C323" s="507"/>
      <c r="D323" s="507"/>
      <c r="E323" s="507"/>
      <c r="F323" s="507"/>
      <c r="G323" s="508"/>
      <c r="H323" s="313" t="s">
        <v>0</v>
      </c>
    </row>
    <row r="324" spans="1:11" s="488" customFormat="1" x14ac:dyDescent="0.2">
      <c r="A324" s="226" t="s">
        <v>2</v>
      </c>
      <c r="B324" s="315">
        <v>1</v>
      </c>
      <c r="C324" s="238">
        <v>2</v>
      </c>
      <c r="D324" s="238">
        <v>3</v>
      </c>
      <c r="E324" s="238">
        <v>4</v>
      </c>
      <c r="F324" s="238">
        <v>5</v>
      </c>
      <c r="G324" s="238">
        <v>6</v>
      </c>
      <c r="H324" s="237"/>
    </row>
    <row r="325" spans="1:11" s="488" customFormat="1" x14ac:dyDescent="0.2">
      <c r="A325" s="301" t="s">
        <v>3</v>
      </c>
      <c r="B325" s="316">
        <v>3950</v>
      </c>
      <c r="C325" s="317">
        <v>3950</v>
      </c>
      <c r="D325" s="318">
        <v>3950</v>
      </c>
      <c r="E325" s="318">
        <v>3950</v>
      </c>
      <c r="F325" s="318">
        <v>3950</v>
      </c>
      <c r="G325" s="318">
        <v>3950</v>
      </c>
      <c r="H325" s="319">
        <v>3950</v>
      </c>
    </row>
    <row r="326" spans="1:11" s="488" customFormat="1" x14ac:dyDescent="0.2">
      <c r="A326" s="303" t="s">
        <v>6</v>
      </c>
      <c r="B326" s="320">
        <v>3944</v>
      </c>
      <c r="C326" s="321">
        <v>3970.625</v>
      </c>
      <c r="D326" s="321">
        <v>4076.25</v>
      </c>
      <c r="E326" s="321">
        <v>4061.4285714285716</v>
      </c>
      <c r="F326" s="321">
        <v>3993.75</v>
      </c>
      <c r="G326" s="321">
        <v>4161.333333333333</v>
      </c>
      <c r="H326" s="261">
        <v>4031.294117647059</v>
      </c>
    </row>
    <row r="327" spans="1:11" s="488" customFormat="1" x14ac:dyDescent="0.2">
      <c r="A327" s="226" t="s">
        <v>7</v>
      </c>
      <c r="B327" s="322">
        <v>93.333333333333329</v>
      </c>
      <c r="C327" s="323">
        <v>93.75</v>
      </c>
      <c r="D327" s="324">
        <v>100</v>
      </c>
      <c r="E327" s="324">
        <v>85.714285714285708</v>
      </c>
      <c r="F327" s="324">
        <v>93.75</v>
      </c>
      <c r="G327" s="324">
        <v>100</v>
      </c>
      <c r="H327" s="325">
        <v>92.941176470588232</v>
      </c>
    </row>
    <row r="328" spans="1:11" s="488" customFormat="1" x14ac:dyDescent="0.2">
      <c r="A328" s="226" t="s">
        <v>8</v>
      </c>
      <c r="B328" s="266">
        <v>4.8469789636302316E-2</v>
      </c>
      <c r="C328" s="267">
        <v>5.177842345492488E-2</v>
      </c>
      <c r="D328" s="326">
        <v>3.4735971811899961E-2</v>
      </c>
      <c r="E328" s="326">
        <v>5.8642745118163864E-2</v>
      </c>
      <c r="F328" s="326">
        <v>5.7145148711314007E-2</v>
      </c>
      <c r="G328" s="326">
        <v>4.7771204781994307E-2</v>
      </c>
      <c r="H328" s="327">
        <v>5.283795078939741E-2</v>
      </c>
    </row>
    <row r="329" spans="1:11" s="488" customFormat="1" x14ac:dyDescent="0.2">
      <c r="A329" s="303" t="s">
        <v>1</v>
      </c>
      <c r="B329" s="270">
        <f t="shared" ref="B329:H329" si="76">B326/B325*100-100</f>
        <v>-0.15189873417720889</v>
      </c>
      <c r="C329" s="271">
        <f t="shared" si="76"/>
        <v>0.52215189873416534</v>
      </c>
      <c r="D329" s="271">
        <f t="shared" si="76"/>
        <v>3.196202531645568</v>
      </c>
      <c r="E329" s="271">
        <f t="shared" si="76"/>
        <v>2.8209764918625666</v>
      </c>
      <c r="F329" s="271">
        <f t="shared" si="76"/>
        <v>1.107594936708864</v>
      </c>
      <c r="G329" s="271">
        <f t="shared" si="76"/>
        <v>5.3502109704641327</v>
      </c>
      <c r="H329" s="273">
        <f t="shared" si="76"/>
        <v>2.05807892777365</v>
      </c>
    </row>
    <row r="330" spans="1:11" s="488" customFormat="1" ht="13.5" thickBot="1" x14ac:dyDescent="0.25">
      <c r="A330" s="226" t="s">
        <v>27</v>
      </c>
      <c r="B330" s="275">
        <f>B326-B313</f>
        <v>292</v>
      </c>
      <c r="C330" s="276">
        <f t="shared" ref="C330:H330" si="77">C326-C313</f>
        <v>155.95833333333348</v>
      </c>
      <c r="D330" s="276">
        <f t="shared" si="77"/>
        <v>172.25</v>
      </c>
      <c r="E330" s="276">
        <f t="shared" si="77"/>
        <v>361.42857142857156</v>
      </c>
      <c r="F330" s="276">
        <f t="shared" si="77"/>
        <v>87.321428571428442</v>
      </c>
      <c r="G330" s="276">
        <f t="shared" si="77"/>
        <v>122.58333333333303</v>
      </c>
      <c r="H330" s="278">
        <f t="shared" si="77"/>
        <v>180.44045911047351</v>
      </c>
    </row>
    <row r="331" spans="1:11" s="488" customFormat="1" x14ac:dyDescent="0.2">
      <c r="A331" s="308" t="s">
        <v>52</v>
      </c>
      <c r="B331" s="280">
        <v>56</v>
      </c>
      <c r="C331" s="281">
        <v>55</v>
      </c>
      <c r="D331" s="281">
        <v>55</v>
      </c>
      <c r="E331" s="281">
        <v>17</v>
      </c>
      <c r="F331" s="281">
        <v>57</v>
      </c>
      <c r="G331" s="328">
        <v>56</v>
      </c>
      <c r="H331" s="329">
        <f>SUM(B331:G331)</f>
        <v>296</v>
      </c>
      <c r="I331" s="488" t="s">
        <v>56</v>
      </c>
      <c r="J331" s="330">
        <f>H318-H331</f>
        <v>2</v>
      </c>
      <c r="K331" s="331">
        <f>J331/H318</f>
        <v>6.7114093959731542E-3</v>
      </c>
    </row>
    <row r="332" spans="1:11" s="488" customFormat="1" x14ac:dyDescent="0.2">
      <c r="A332" s="308" t="s">
        <v>28</v>
      </c>
      <c r="B332" s="231">
        <v>129</v>
      </c>
      <c r="C332" s="289">
        <v>128.5</v>
      </c>
      <c r="D332" s="289">
        <v>128</v>
      </c>
      <c r="E332" s="289">
        <v>128</v>
      </c>
      <c r="F332" s="289">
        <v>127.5</v>
      </c>
      <c r="G332" s="289">
        <v>127.5</v>
      </c>
      <c r="H332" s="235"/>
      <c r="I332" s="488" t="s">
        <v>57</v>
      </c>
      <c r="J332" s="488">
        <v>126.41</v>
      </c>
    </row>
    <row r="333" spans="1:11" s="488" customFormat="1" ht="13.5" thickBot="1" x14ac:dyDescent="0.25">
      <c r="A333" s="311" t="s">
        <v>26</v>
      </c>
      <c r="B333" s="229">
        <f>B332-B319</f>
        <v>2</v>
      </c>
      <c r="C333" s="230">
        <f t="shared" ref="C333:G333" si="78">C332-C319</f>
        <v>2</v>
      </c>
      <c r="D333" s="230">
        <f t="shared" si="78"/>
        <v>1.5</v>
      </c>
      <c r="E333" s="230">
        <f t="shared" si="78"/>
        <v>1.5</v>
      </c>
      <c r="F333" s="230">
        <f t="shared" si="78"/>
        <v>2</v>
      </c>
      <c r="G333" s="230">
        <f t="shared" si="78"/>
        <v>1.5</v>
      </c>
      <c r="H333" s="236"/>
      <c r="I333" s="488" t="s">
        <v>26</v>
      </c>
      <c r="J333" s="488">
        <f>J332-J319</f>
        <v>3.5499999999999972</v>
      </c>
    </row>
    <row r="335" spans="1:11" ht="13.5" thickBot="1" x14ac:dyDescent="0.25"/>
    <row r="336" spans="1:11" s="488" customFormat="1" ht="13.5" thickBot="1" x14ac:dyDescent="0.25">
      <c r="A336" s="295" t="s">
        <v>141</v>
      </c>
      <c r="B336" s="506" t="s">
        <v>53</v>
      </c>
      <c r="C336" s="507"/>
      <c r="D336" s="507"/>
      <c r="E336" s="507"/>
      <c r="F336" s="507"/>
      <c r="G336" s="508"/>
      <c r="H336" s="313" t="s">
        <v>0</v>
      </c>
    </row>
    <row r="337" spans="1:11" s="488" customFormat="1" x14ac:dyDescent="0.2">
      <c r="A337" s="226" t="s">
        <v>2</v>
      </c>
      <c r="B337" s="315">
        <v>1</v>
      </c>
      <c r="C337" s="238">
        <v>2</v>
      </c>
      <c r="D337" s="238">
        <v>3</v>
      </c>
      <c r="E337" s="238">
        <v>4</v>
      </c>
      <c r="F337" s="238">
        <v>5</v>
      </c>
      <c r="G337" s="238">
        <v>6</v>
      </c>
      <c r="H337" s="237"/>
    </row>
    <row r="338" spans="1:11" s="488" customFormat="1" x14ac:dyDescent="0.2">
      <c r="A338" s="301" t="s">
        <v>3</v>
      </c>
      <c r="B338" s="316">
        <v>4040</v>
      </c>
      <c r="C338" s="317">
        <v>4040</v>
      </c>
      <c r="D338" s="318">
        <v>4040</v>
      </c>
      <c r="E338" s="318">
        <v>4040</v>
      </c>
      <c r="F338" s="318">
        <v>4040</v>
      </c>
      <c r="G338" s="318">
        <v>4040</v>
      </c>
      <c r="H338" s="319">
        <v>4040</v>
      </c>
    </row>
    <row r="339" spans="1:11" s="488" customFormat="1" x14ac:dyDescent="0.2">
      <c r="A339" s="303" t="s">
        <v>6</v>
      </c>
      <c r="B339" s="320">
        <v>3989.375</v>
      </c>
      <c r="C339" s="321">
        <v>3995.7142857142858</v>
      </c>
      <c r="D339" s="321">
        <v>4119.375</v>
      </c>
      <c r="E339" s="321">
        <v>4095.5555555555557</v>
      </c>
      <c r="F339" s="321">
        <v>4130</v>
      </c>
      <c r="G339" s="321">
        <v>4095</v>
      </c>
      <c r="H339" s="261">
        <v>4070</v>
      </c>
    </row>
    <row r="340" spans="1:11" s="488" customFormat="1" x14ac:dyDescent="0.2">
      <c r="A340" s="226" t="s">
        <v>7</v>
      </c>
      <c r="B340" s="322">
        <v>93.75</v>
      </c>
      <c r="C340" s="323">
        <v>85.714285714285708</v>
      </c>
      <c r="D340" s="324">
        <v>100</v>
      </c>
      <c r="E340" s="324">
        <v>77.777777777777771</v>
      </c>
      <c r="F340" s="324">
        <v>93.75</v>
      </c>
      <c r="G340" s="324">
        <v>92.857142857142861</v>
      </c>
      <c r="H340" s="325">
        <v>88.235294117647058</v>
      </c>
    </row>
    <row r="341" spans="1:11" s="488" customFormat="1" x14ac:dyDescent="0.2">
      <c r="A341" s="226" t="s">
        <v>8</v>
      </c>
      <c r="B341" s="266">
        <v>5.1929805290357178E-2</v>
      </c>
      <c r="C341" s="267">
        <v>6.324773998201394E-2</v>
      </c>
      <c r="D341" s="326">
        <v>4.0932065897336507E-2</v>
      </c>
      <c r="E341" s="326">
        <v>8.5556188719057541E-2</v>
      </c>
      <c r="F341" s="326">
        <v>5.5657164716574302E-2</v>
      </c>
      <c r="G341" s="326">
        <v>3.8861612851867025E-2</v>
      </c>
      <c r="H341" s="327">
        <v>5.7363633413864003E-2</v>
      </c>
    </row>
    <row r="342" spans="1:11" s="488" customFormat="1" x14ac:dyDescent="0.2">
      <c r="A342" s="303" t="s">
        <v>1</v>
      </c>
      <c r="B342" s="270">
        <f t="shared" ref="B342:H342" si="79">B339/B338*100-100</f>
        <v>-1.253094059405953</v>
      </c>
      <c r="C342" s="271">
        <f t="shared" si="79"/>
        <v>-1.0961810466760937</v>
      </c>
      <c r="D342" s="271">
        <f t="shared" si="79"/>
        <v>1.964727722772281</v>
      </c>
      <c r="E342" s="271">
        <f t="shared" si="79"/>
        <v>1.3751375137513833</v>
      </c>
      <c r="F342" s="271">
        <f t="shared" si="79"/>
        <v>2.2277227722772324</v>
      </c>
      <c r="G342" s="271">
        <f t="shared" si="79"/>
        <v>1.3613861386138524</v>
      </c>
      <c r="H342" s="273">
        <f t="shared" si="79"/>
        <v>0.74257425742574412</v>
      </c>
    </row>
    <row r="343" spans="1:11" s="488" customFormat="1" ht="13.5" thickBot="1" x14ac:dyDescent="0.25">
      <c r="A343" s="226" t="s">
        <v>27</v>
      </c>
      <c r="B343" s="275">
        <f>B339-B326</f>
        <v>45.375</v>
      </c>
      <c r="C343" s="276">
        <f t="shared" ref="C343:H343" si="80">C339-C326</f>
        <v>25.089285714285779</v>
      </c>
      <c r="D343" s="276">
        <f t="shared" si="80"/>
        <v>43.125</v>
      </c>
      <c r="E343" s="276">
        <f t="shared" si="80"/>
        <v>34.126984126984098</v>
      </c>
      <c r="F343" s="276">
        <f t="shared" si="80"/>
        <v>136.25</v>
      </c>
      <c r="G343" s="276">
        <f t="shared" si="80"/>
        <v>-66.33333333333303</v>
      </c>
      <c r="H343" s="278">
        <f t="shared" si="80"/>
        <v>38.705882352940989</v>
      </c>
    </row>
    <row r="344" spans="1:11" s="488" customFormat="1" x14ac:dyDescent="0.2">
      <c r="A344" s="308" t="s">
        <v>52</v>
      </c>
      <c r="B344" s="280">
        <v>56</v>
      </c>
      <c r="C344" s="281">
        <v>55</v>
      </c>
      <c r="D344" s="281">
        <v>55</v>
      </c>
      <c r="E344" s="281">
        <v>17</v>
      </c>
      <c r="F344" s="281">
        <v>56</v>
      </c>
      <c r="G344" s="328">
        <v>54</v>
      </c>
      <c r="H344" s="329">
        <f>SUM(B344:G344)</f>
        <v>293</v>
      </c>
      <c r="I344" s="488" t="s">
        <v>56</v>
      </c>
      <c r="J344" s="330">
        <f>H331-H344</f>
        <v>3</v>
      </c>
      <c r="K344" s="331">
        <f>J344/H331</f>
        <v>1.0135135135135136E-2</v>
      </c>
    </row>
    <row r="345" spans="1:11" s="488" customFormat="1" x14ac:dyDescent="0.2">
      <c r="A345" s="308" t="s">
        <v>28</v>
      </c>
      <c r="B345" s="231">
        <v>130.5</v>
      </c>
      <c r="C345" s="289">
        <v>130</v>
      </c>
      <c r="D345" s="289">
        <v>129.5</v>
      </c>
      <c r="E345" s="289">
        <v>129.5</v>
      </c>
      <c r="F345" s="289">
        <v>129</v>
      </c>
      <c r="G345" s="289">
        <v>129.5</v>
      </c>
      <c r="H345" s="235"/>
      <c r="I345" s="488" t="s">
        <v>57</v>
      </c>
      <c r="J345" s="488">
        <v>128.13999999999999</v>
      </c>
    </row>
    <row r="346" spans="1:11" s="488" customFormat="1" ht="13.5" thickBot="1" x14ac:dyDescent="0.25">
      <c r="A346" s="311" t="s">
        <v>26</v>
      </c>
      <c r="B346" s="229">
        <f>B345-B332</f>
        <v>1.5</v>
      </c>
      <c r="C346" s="230">
        <f t="shared" ref="C346:G346" si="81">C345-C332</f>
        <v>1.5</v>
      </c>
      <c r="D346" s="230">
        <f t="shared" si="81"/>
        <v>1.5</v>
      </c>
      <c r="E346" s="230">
        <f t="shared" si="81"/>
        <v>1.5</v>
      </c>
      <c r="F346" s="230">
        <f t="shared" si="81"/>
        <v>1.5</v>
      </c>
      <c r="G346" s="230">
        <f t="shared" si="81"/>
        <v>2</v>
      </c>
      <c r="H346" s="236"/>
      <c r="I346" s="488" t="s">
        <v>26</v>
      </c>
      <c r="J346" s="488">
        <f>J345-J332</f>
        <v>1.7299999999999898</v>
      </c>
    </row>
    <row r="347" spans="1:11" x14ac:dyDescent="0.2">
      <c r="B347" s="288">
        <v>130.5</v>
      </c>
      <c r="C347" s="488"/>
      <c r="D347" s="488"/>
      <c r="E347" s="488"/>
      <c r="F347" s="488"/>
      <c r="G347" s="488"/>
    </row>
    <row r="348" spans="1:11" ht="13.5" thickBot="1" x14ac:dyDescent="0.25"/>
    <row r="349" spans="1:11" s="489" customFormat="1" ht="13.5" thickBot="1" x14ac:dyDescent="0.25">
      <c r="A349" s="295" t="s">
        <v>144</v>
      </c>
      <c r="B349" s="506" t="s">
        <v>53</v>
      </c>
      <c r="C349" s="507"/>
      <c r="D349" s="507"/>
      <c r="E349" s="507"/>
      <c r="F349" s="507"/>
      <c r="G349" s="508"/>
      <c r="H349" s="313" t="s">
        <v>0</v>
      </c>
    </row>
    <row r="350" spans="1:11" s="489" customFormat="1" x14ac:dyDescent="0.2">
      <c r="A350" s="226" t="s">
        <v>2</v>
      </c>
      <c r="B350" s="315">
        <v>1</v>
      </c>
      <c r="C350" s="238">
        <v>2</v>
      </c>
      <c r="D350" s="238">
        <v>3</v>
      </c>
      <c r="E350" s="238">
        <v>4</v>
      </c>
      <c r="F350" s="238">
        <v>5</v>
      </c>
      <c r="G350" s="238">
        <v>6</v>
      </c>
      <c r="H350" s="237"/>
    </row>
    <row r="351" spans="1:11" s="489" customFormat="1" x14ac:dyDescent="0.2">
      <c r="A351" s="301" t="s">
        <v>3</v>
      </c>
      <c r="B351" s="316">
        <v>4110</v>
      </c>
      <c r="C351" s="317">
        <v>4110</v>
      </c>
      <c r="D351" s="318">
        <v>4110</v>
      </c>
      <c r="E351" s="318">
        <v>4110</v>
      </c>
      <c r="F351" s="318">
        <v>4110</v>
      </c>
      <c r="G351" s="318">
        <v>4110</v>
      </c>
      <c r="H351" s="319">
        <v>4110</v>
      </c>
    </row>
    <row r="352" spans="1:11" s="489" customFormat="1" x14ac:dyDescent="0.2">
      <c r="A352" s="303" t="s">
        <v>6</v>
      </c>
      <c r="B352" s="320">
        <v>4073.3333333333335</v>
      </c>
      <c r="C352" s="321">
        <v>4206.4285714285716</v>
      </c>
      <c r="D352" s="321">
        <v>4235</v>
      </c>
      <c r="E352" s="321">
        <v>4332.8571428571431</v>
      </c>
      <c r="F352" s="321">
        <v>4303.125</v>
      </c>
      <c r="G352" s="321">
        <v>4198.4615384615381</v>
      </c>
      <c r="H352" s="261">
        <v>4215.1948051948048</v>
      </c>
    </row>
    <row r="353" spans="1:11" s="489" customFormat="1" x14ac:dyDescent="0.2">
      <c r="A353" s="226" t="s">
        <v>7</v>
      </c>
      <c r="B353" s="322">
        <v>100</v>
      </c>
      <c r="C353" s="323">
        <v>71.428571428571431</v>
      </c>
      <c r="D353" s="324">
        <v>100</v>
      </c>
      <c r="E353" s="324">
        <v>100</v>
      </c>
      <c r="F353" s="324">
        <v>93.75</v>
      </c>
      <c r="G353" s="324">
        <v>92.307692307692307</v>
      </c>
      <c r="H353" s="325">
        <v>89.610389610389603</v>
      </c>
    </row>
    <row r="354" spans="1:11" s="489" customFormat="1" x14ac:dyDescent="0.2">
      <c r="A354" s="226" t="s">
        <v>8</v>
      </c>
      <c r="B354" s="266">
        <v>2.952348112897581E-2</v>
      </c>
      <c r="C354" s="267">
        <v>8.1750396320873511E-2</v>
      </c>
      <c r="D354" s="326">
        <v>4.7259924487287816E-2</v>
      </c>
      <c r="E354" s="326">
        <v>4.4457845925098487E-2</v>
      </c>
      <c r="F354" s="326">
        <v>8.5538182480546121E-2</v>
      </c>
      <c r="G354" s="326">
        <v>4.6868545646953072E-2</v>
      </c>
      <c r="H354" s="327">
        <v>6.5199801970873175E-2</v>
      </c>
    </row>
    <row r="355" spans="1:11" s="489" customFormat="1" x14ac:dyDescent="0.2">
      <c r="A355" s="303" t="s">
        <v>1</v>
      </c>
      <c r="B355" s="270">
        <f t="shared" ref="B355:H355" si="82">B352/B351*100-100</f>
        <v>-0.89213300892131997</v>
      </c>
      <c r="C355" s="271">
        <f t="shared" si="82"/>
        <v>2.3461939520333743</v>
      </c>
      <c r="D355" s="271">
        <f t="shared" si="82"/>
        <v>3.0413625304136218</v>
      </c>
      <c r="E355" s="271">
        <f t="shared" si="82"/>
        <v>5.4223149113660156</v>
      </c>
      <c r="F355" s="271">
        <f t="shared" si="82"/>
        <v>4.698905109489047</v>
      </c>
      <c r="G355" s="271">
        <f t="shared" si="82"/>
        <v>2.1523488676773184</v>
      </c>
      <c r="H355" s="273">
        <f t="shared" si="82"/>
        <v>2.5594843113091201</v>
      </c>
    </row>
    <row r="356" spans="1:11" s="489" customFormat="1" ht="13.5" thickBot="1" x14ac:dyDescent="0.25">
      <c r="A356" s="226" t="s">
        <v>27</v>
      </c>
      <c r="B356" s="275">
        <f>B352-B339</f>
        <v>83.958333333333485</v>
      </c>
      <c r="C356" s="276">
        <f t="shared" ref="C356:H356" si="83">C352-C339</f>
        <v>210.71428571428578</v>
      </c>
      <c r="D356" s="276">
        <f t="shared" si="83"/>
        <v>115.625</v>
      </c>
      <c r="E356" s="276">
        <f t="shared" si="83"/>
        <v>237.30158730158746</v>
      </c>
      <c r="F356" s="276">
        <f t="shared" si="83"/>
        <v>173.125</v>
      </c>
      <c r="G356" s="276">
        <f t="shared" si="83"/>
        <v>103.46153846153811</v>
      </c>
      <c r="H356" s="278">
        <f t="shared" si="83"/>
        <v>145.19480519480476</v>
      </c>
    </row>
    <row r="357" spans="1:11" s="489" customFormat="1" x14ac:dyDescent="0.2">
      <c r="A357" s="308" t="s">
        <v>52</v>
      </c>
      <c r="B357" s="280">
        <v>56</v>
      </c>
      <c r="C357" s="281">
        <v>55</v>
      </c>
      <c r="D357" s="281">
        <v>53</v>
      </c>
      <c r="E357" s="281">
        <v>17</v>
      </c>
      <c r="F357" s="281">
        <v>56</v>
      </c>
      <c r="G357" s="328">
        <v>54</v>
      </c>
      <c r="H357" s="329">
        <f>SUM(B357:G357)</f>
        <v>291</v>
      </c>
      <c r="I357" s="489" t="s">
        <v>56</v>
      </c>
      <c r="J357" s="330">
        <f>H344-H357</f>
        <v>2</v>
      </c>
      <c r="K357" s="331">
        <f>J357/H344</f>
        <v>6.8259385665529011E-3</v>
      </c>
    </row>
    <row r="358" spans="1:11" s="489" customFormat="1" x14ac:dyDescent="0.2">
      <c r="A358" s="308" t="s">
        <v>28</v>
      </c>
      <c r="B358" s="231">
        <v>131.5</v>
      </c>
      <c r="C358" s="289">
        <v>131</v>
      </c>
      <c r="D358" s="289">
        <v>130.5</v>
      </c>
      <c r="E358" s="289">
        <v>130.5</v>
      </c>
      <c r="F358" s="289">
        <v>130</v>
      </c>
      <c r="G358" s="289">
        <v>130.5</v>
      </c>
      <c r="H358" s="235"/>
      <c r="I358" s="489" t="s">
        <v>57</v>
      </c>
      <c r="J358" s="489">
        <v>129.69</v>
      </c>
    </row>
    <row r="359" spans="1:11" s="489" customFormat="1" ht="13.5" thickBot="1" x14ac:dyDescent="0.25">
      <c r="A359" s="311" t="s">
        <v>26</v>
      </c>
      <c r="B359" s="229">
        <f>B358-B345</f>
        <v>1</v>
      </c>
      <c r="C359" s="230">
        <f t="shared" ref="C359:G359" si="84">C358-C345</f>
        <v>1</v>
      </c>
      <c r="D359" s="230">
        <f t="shared" si="84"/>
        <v>1</v>
      </c>
      <c r="E359" s="230">
        <f t="shared" si="84"/>
        <v>1</v>
      </c>
      <c r="F359" s="230">
        <f t="shared" si="84"/>
        <v>1</v>
      </c>
      <c r="G359" s="230">
        <f t="shared" si="84"/>
        <v>1</v>
      </c>
      <c r="H359" s="236"/>
      <c r="I359" s="489" t="s">
        <v>26</v>
      </c>
      <c r="J359" s="489">
        <f>J358-J345</f>
        <v>1.5500000000000114</v>
      </c>
    </row>
    <row r="361" spans="1:11" ht="13.5" thickBot="1" x14ac:dyDescent="0.25"/>
    <row r="362" spans="1:11" s="490" customFormat="1" ht="13.5" thickBot="1" x14ac:dyDescent="0.25">
      <c r="A362" s="295" t="s">
        <v>145</v>
      </c>
      <c r="B362" s="506" t="s">
        <v>53</v>
      </c>
      <c r="C362" s="507"/>
      <c r="D362" s="507"/>
      <c r="E362" s="507"/>
      <c r="F362" s="507"/>
      <c r="G362" s="508"/>
      <c r="H362" s="313" t="s">
        <v>0</v>
      </c>
    </row>
    <row r="363" spans="1:11" s="490" customFormat="1" x14ac:dyDescent="0.2">
      <c r="A363" s="226" t="s">
        <v>2</v>
      </c>
      <c r="B363" s="315">
        <v>1</v>
      </c>
      <c r="C363" s="238">
        <v>2</v>
      </c>
      <c r="D363" s="238">
        <v>3</v>
      </c>
      <c r="E363" s="238">
        <v>4</v>
      </c>
      <c r="F363" s="238">
        <v>5</v>
      </c>
      <c r="G363" s="238">
        <v>6</v>
      </c>
      <c r="H363" s="237"/>
    </row>
    <row r="364" spans="1:11" s="490" customFormat="1" x14ac:dyDescent="0.2">
      <c r="A364" s="301" t="s">
        <v>3</v>
      </c>
      <c r="B364" s="316">
        <v>4170</v>
      </c>
      <c r="C364" s="317">
        <v>4170</v>
      </c>
      <c r="D364" s="318">
        <v>4170</v>
      </c>
      <c r="E364" s="318">
        <v>4170</v>
      </c>
      <c r="F364" s="318">
        <v>4170</v>
      </c>
      <c r="G364" s="318">
        <v>4170</v>
      </c>
      <c r="H364" s="319">
        <v>4170</v>
      </c>
    </row>
    <row r="365" spans="1:11" s="490" customFormat="1" x14ac:dyDescent="0.2">
      <c r="A365" s="303" t="s">
        <v>6</v>
      </c>
      <c r="B365" s="320">
        <v>4324.666666666667</v>
      </c>
      <c r="C365" s="321">
        <v>4296.666666666667</v>
      </c>
      <c r="D365" s="321">
        <v>4235.333333333333</v>
      </c>
      <c r="E365" s="321">
        <v>4341.4285714285716</v>
      </c>
      <c r="F365" s="321">
        <v>4332.1428571428569</v>
      </c>
      <c r="G365" s="321">
        <v>4304.666666666667</v>
      </c>
      <c r="H365" s="261">
        <v>4301.9753086419751</v>
      </c>
    </row>
    <row r="366" spans="1:11" s="490" customFormat="1" x14ac:dyDescent="0.2">
      <c r="A366" s="226" t="s">
        <v>7</v>
      </c>
      <c r="B366" s="322">
        <v>80</v>
      </c>
      <c r="C366" s="323">
        <v>100</v>
      </c>
      <c r="D366" s="324">
        <v>93.333333333333329</v>
      </c>
      <c r="E366" s="324">
        <v>71.428571428571431</v>
      </c>
      <c r="F366" s="324">
        <v>92.857142857142861</v>
      </c>
      <c r="G366" s="324">
        <v>100</v>
      </c>
      <c r="H366" s="325">
        <v>91.358024691358025</v>
      </c>
    </row>
    <row r="367" spans="1:11" s="490" customFormat="1" x14ac:dyDescent="0.2">
      <c r="A367" s="226" t="s">
        <v>8</v>
      </c>
      <c r="B367" s="266">
        <v>6.8811623736706559E-2</v>
      </c>
      <c r="C367" s="267">
        <v>5.4995069876635799E-2</v>
      </c>
      <c r="D367" s="326">
        <v>5.0528535820480482E-2</v>
      </c>
      <c r="E367" s="326">
        <v>8.1067976969981567E-2</v>
      </c>
      <c r="F367" s="326">
        <v>5.4640151114882379E-2</v>
      </c>
      <c r="G367" s="326">
        <v>3.8358563848053556E-2</v>
      </c>
      <c r="H367" s="327">
        <v>5.7821596719332957E-2</v>
      </c>
    </row>
    <row r="368" spans="1:11" s="490" customFormat="1" x14ac:dyDescent="0.2">
      <c r="A368" s="303" t="s">
        <v>1</v>
      </c>
      <c r="B368" s="270">
        <f t="shared" ref="B368:H368" si="85">B365/B364*100-100</f>
        <v>3.7090327737809901</v>
      </c>
      <c r="C368" s="271">
        <f t="shared" si="85"/>
        <v>3.0375699440447761</v>
      </c>
      <c r="D368" s="271">
        <f t="shared" si="85"/>
        <v>1.5667466027178278</v>
      </c>
      <c r="E368" s="271">
        <f t="shared" si="85"/>
        <v>4.1109969167523133</v>
      </c>
      <c r="F368" s="271">
        <f t="shared" si="85"/>
        <v>3.8883179170948949</v>
      </c>
      <c r="G368" s="271">
        <f t="shared" si="85"/>
        <v>3.2294164668265495</v>
      </c>
      <c r="H368" s="273">
        <f t="shared" si="85"/>
        <v>3.1648755070017955</v>
      </c>
    </row>
    <row r="369" spans="1:12" s="490" customFormat="1" ht="13.5" thickBot="1" x14ac:dyDescent="0.25">
      <c r="A369" s="226" t="s">
        <v>27</v>
      </c>
      <c r="B369" s="275">
        <f>B365-B352</f>
        <v>251.33333333333348</v>
      </c>
      <c r="C369" s="276">
        <f t="shared" ref="C369:H369" si="86">C365-C352</f>
        <v>90.238095238095411</v>
      </c>
      <c r="D369" s="276">
        <f t="shared" si="86"/>
        <v>0.33333333333303017</v>
      </c>
      <c r="E369" s="276">
        <f t="shared" si="86"/>
        <v>8.5714285714284415</v>
      </c>
      <c r="F369" s="276">
        <f t="shared" si="86"/>
        <v>29.017857142856883</v>
      </c>
      <c r="G369" s="276">
        <f t="shared" si="86"/>
        <v>106.20512820512886</v>
      </c>
      <c r="H369" s="278">
        <f t="shared" si="86"/>
        <v>86.780503447170304</v>
      </c>
    </row>
    <row r="370" spans="1:12" s="490" customFormat="1" x14ac:dyDescent="0.2">
      <c r="A370" s="308" t="s">
        <v>52</v>
      </c>
      <c r="B370" s="280">
        <v>56</v>
      </c>
      <c r="C370" s="281">
        <v>55</v>
      </c>
      <c r="D370" s="281">
        <v>53</v>
      </c>
      <c r="E370" s="281">
        <v>17</v>
      </c>
      <c r="F370" s="281">
        <v>56</v>
      </c>
      <c r="G370" s="328">
        <v>54</v>
      </c>
      <c r="H370" s="329">
        <f>SUM(B370:G370)</f>
        <v>291</v>
      </c>
      <c r="I370" s="490" t="s">
        <v>56</v>
      </c>
      <c r="J370" s="330">
        <f>H357-H370</f>
        <v>0</v>
      </c>
      <c r="K370" s="331">
        <f>J370/H357</f>
        <v>0</v>
      </c>
    </row>
    <row r="371" spans="1:12" s="490" customFormat="1" x14ac:dyDescent="0.2">
      <c r="A371" s="308" t="s">
        <v>28</v>
      </c>
      <c r="B371" s="231">
        <v>132</v>
      </c>
      <c r="C371" s="289">
        <v>131.5</v>
      </c>
      <c r="D371" s="289">
        <v>131.5</v>
      </c>
      <c r="E371" s="289">
        <v>131.5</v>
      </c>
      <c r="F371" s="289">
        <v>131</v>
      </c>
      <c r="G371" s="289">
        <v>131</v>
      </c>
      <c r="H371" s="235"/>
      <c r="I371" s="490" t="s">
        <v>57</v>
      </c>
      <c r="J371" s="490">
        <v>130.63</v>
      </c>
    </row>
    <row r="372" spans="1:12" s="490" customFormat="1" ht="13.5" thickBot="1" x14ac:dyDescent="0.25">
      <c r="A372" s="311" t="s">
        <v>26</v>
      </c>
      <c r="B372" s="229">
        <f>B371-B358</f>
        <v>0.5</v>
      </c>
      <c r="C372" s="230">
        <f t="shared" ref="C372:G372" si="87">C371-C358</f>
        <v>0.5</v>
      </c>
      <c r="D372" s="230">
        <f t="shared" si="87"/>
        <v>1</v>
      </c>
      <c r="E372" s="230">
        <f t="shared" si="87"/>
        <v>1</v>
      </c>
      <c r="F372" s="230">
        <f t="shared" si="87"/>
        <v>1</v>
      </c>
      <c r="G372" s="230">
        <f t="shared" si="87"/>
        <v>0.5</v>
      </c>
      <c r="H372" s="236"/>
      <c r="I372" s="490" t="s">
        <v>26</v>
      </c>
      <c r="J372" s="490">
        <f>J371-J358</f>
        <v>0.93999999999999773</v>
      </c>
    </row>
    <row r="374" spans="1:12" ht="13.5" thickBot="1" x14ac:dyDescent="0.25"/>
    <row r="375" spans="1:12" s="491" customFormat="1" ht="13.5" thickBot="1" x14ac:dyDescent="0.25">
      <c r="A375" s="295" t="s">
        <v>146</v>
      </c>
      <c r="B375" s="506" t="s">
        <v>53</v>
      </c>
      <c r="C375" s="507"/>
      <c r="D375" s="507"/>
      <c r="E375" s="507"/>
      <c r="F375" s="507"/>
      <c r="G375" s="508"/>
      <c r="H375" s="313" t="s">
        <v>0</v>
      </c>
    </row>
    <row r="376" spans="1:12" s="491" customFormat="1" x14ac:dyDescent="0.2">
      <c r="A376" s="226" t="s">
        <v>2</v>
      </c>
      <c r="B376" s="315">
        <v>1</v>
      </c>
      <c r="C376" s="238">
        <v>2</v>
      </c>
      <c r="D376" s="238">
        <v>3</v>
      </c>
      <c r="E376" s="238">
        <v>4</v>
      </c>
      <c r="F376" s="238">
        <v>5</v>
      </c>
      <c r="G376" s="238">
        <v>6</v>
      </c>
      <c r="H376" s="237"/>
    </row>
    <row r="377" spans="1:12" s="491" customFormat="1" x14ac:dyDescent="0.2">
      <c r="A377" s="301" t="s">
        <v>3</v>
      </c>
      <c r="B377" s="316">
        <v>4220</v>
      </c>
      <c r="C377" s="317">
        <v>4220</v>
      </c>
      <c r="D377" s="318">
        <v>4220</v>
      </c>
      <c r="E377" s="318">
        <v>4220</v>
      </c>
      <c r="F377" s="318">
        <v>4220</v>
      </c>
      <c r="G377" s="318">
        <v>4220</v>
      </c>
      <c r="H377" s="319">
        <v>4220</v>
      </c>
    </row>
    <row r="378" spans="1:12" s="491" customFormat="1" x14ac:dyDescent="0.2">
      <c r="A378" s="303" t="s">
        <v>6</v>
      </c>
      <c r="B378" s="320">
        <v>4412.1428571428569</v>
      </c>
      <c r="C378" s="321">
        <v>4469.333333333333</v>
      </c>
      <c r="D378" s="321">
        <v>4312.666666666667</v>
      </c>
      <c r="E378" s="321">
        <v>4263.333333333333</v>
      </c>
      <c r="F378" s="321">
        <v>4553.75</v>
      </c>
      <c r="G378" s="321">
        <v>4385</v>
      </c>
      <c r="H378" s="261">
        <v>4415.8536585365855</v>
      </c>
    </row>
    <row r="379" spans="1:12" s="491" customFormat="1" x14ac:dyDescent="0.2">
      <c r="A379" s="226" t="s">
        <v>7</v>
      </c>
      <c r="B379" s="322">
        <v>85.714285714285708</v>
      </c>
      <c r="C379" s="323">
        <v>86.666666666666671</v>
      </c>
      <c r="D379" s="324">
        <v>93.333333333333329</v>
      </c>
      <c r="E379" s="324">
        <v>100</v>
      </c>
      <c r="F379" s="324">
        <v>81.25</v>
      </c>
      <c r="G379" s="324">
        <v>75</v>
      </c>
      <c r="H379" s="325">
        <v>82.926829268292678</v>
      </c>
    </row>
    <row r="380" spans="1:12" s="491" customFormat="1" x14ac:dyDescent="0.2">
      <c r="A380" s="226" t="s">
        <v>8</v>
      </c>
      <c r="B380" s="266">
        <v>6.8687729145385457E-2</v>
      </c>
      <c r="C380" s="267">
        <v>6.5071370360420253E-2</v>
      </c>
      <c r="D380" s="326">
        <v>5.7583923719169525E-2</v>
      </c>
      <c r="E380" s="326">
        <v>5.541843673704213E-2</v>
      </c>
      <c r="F380" s="326">
        <v>6.2878257704667068E-2</v>
      </c>
      <c r="G380" s="326">
        <v>8.1178333603618119E-2</v>
      </c>
      <c r="H380" s="327">
        <v>6.9913217986262141E-2</v>
      </c>
    </row>
    <row r="381" spans="1:12" s="491" customFormat="1" x14ac:dyDescent="0.2">
      <c r="A381" s="303" t="s">
        <v>1</v>
      </c>
      <c r="B381" s="270">
        <f t="shared" ref="B381:H381" si="88">B378/B377*100-100</f>
        <v>4.5531482735274125</v>
      </c>
      <c r="C381" s="271">
        <f t="shared" si="88"/>
        <v>5.9083728278041008</v>
      </c>
      <c r="D381" s="271">
        <f t="shared" si="88"/>
        <v>2.195892575039494</v>
      </c>
      <c r="E381" s="271">
        <f t="shared" si="88"/>
        <v>1.0268562401263779</v>
      </c>
      <c r="F381" s="271">
        <f t="shared" si="88"/>
        <v>7.9087677725118368</v>
      </c>
      <c r="G381" s="271">
        <f t="shared" si="88"/>
        <v>3.9099526066350734</v>
      </c>
      <c r="H381" s="273">
        <f t="shared" si="88"/>
        <v>4.6410819558432479</v>
      </c>
    </row>
    <row r="382" spans="1:12" s="491" customFormat="1" ht="13.5" thickBot="1" x14ac:dyDescent="0.25">
      <c r="A382" s="226" t="s">
        <v>27</v>
      </c>
      <c r="B382" s="275">
        <f>B378-B365</f>
        <v>87.476190476189913</v>
      </c>
      <c r="C382" s="276">
        <f t="shared" ref="C382:H382" si="89">C378-C365</f>
        <v>172.66666666666606</v>
      </c>
      <c r="D382" s="276">
        <f t="shared" si="89"/>
        <v>77.33333333333394</v>
      </c>
      <c r="E382" s="276">
        <f t="shared" si="89"/>
        <v>-78.095238095238528</v>
      </c>
      <c r="F382" s="276">
        <f t="shared" si="89"/>
        <v>221.60714285714312</v>
      </c>
      <c r="G382" s="276">
        <f t="shared" si="89"/>
        <v>80.33333333333303</v>
      </c>
      <c r="H382" s="278">
        <f t="shared" si="89"/>
        <v>113.87834989461044</v>
      </c>
    </row>
    <row r="383" spans="1:12" s="491" customFormat="1" x14ac:dyDescent="0.2">
      <c r="A383" s="308" t="s">
        <v>52</v>
      </c>
      <c r="B383" s="280">
        <v>56</v>
      </c>
      <c r="C383" s="281">
        <v>55</v>
      </c>
      <c r="D383" s="281">
        <v>53</v>
      </c>
      <c r="E383" s="281">
        <v>17</v>
      </c>
      <c r="F383" s="281">
        <v>56</v>
      </c>
      <c r="G383" s="328">
        <v>54</v>
      </c>
      <c r="H383" s="329">
        <f>SUM(B383:G383)</f>
        <v>291</v>
      </c>
      <c r="I383" s="491" t="s">
        <v>56</v>
      </c>
      <c r="J383" s="330">
        <f>H370-H383</f>
        <v>0</v>
      </c>
      <c r="K383" s="331">
        <f>J383/H370</f>
        <v>0</v>
      </c>
      <c r="L383" s="378" t="s">
        <v>147</v>
      </c>
    </row>
    <row r="384" spans="1:12" s="491" customFormat="1" x14ac:dyDescent="0.2">
      <c r="A384" s="308" t="s">
        <v>28</v>
      </c>
      <c r="B384" s="231">
        <v>132</v>
      </c>
      <c r="C384" s="289">
        <v>131.5</v>
      </c>
      <c r="D384" s="289">
        <v>131.5</v>
      </c>
      <c r="E384" s="289">
        <v>131.5</v>
      </c>
      <c r="F384" s="289">
        <v>131</v>
      </c>
      <c r="G384" s="289">
        <v>131</v>
      </c>
      <c r="H384" s="235"/>
      <c r="I384" s="491" t="s">
        <v>57</v>
      </c>
      <c r="J384" s="491">
        <v>131.37</v>
      </c>
    </row>
    <row r="385" spans="1:11" s="491" customFormat="1" ht="13.5" thickBot="1" x14ac:dyDescent="0.25">
      <c r="A385" s="311" t="s">
        <v>26</v>
      </c>
      <c r="B385" s="229">
        <f>B384-B371</f>
        <v>0</v>
      </c>
      <c r="C385" s="230">
        <f t="shared" ref="C385:G385" si="90">C384-C371</f>
        <v>0</v>
      </c>
      <c r="D385" s="230">
        <f t="shared" si="90"/>
        <v>0</v>
      </c>
      <c r="E385" s="230">
        <f t="shared" si="90"/>
        <v>0</v>
      </c>
      <c r="F385" s="230">
        <f t="shared" si="90"/>
        <v>0</v>
      </c>
      <c r="G385" s="230">
        <f t="shared" si="90"/>
        <v>0</v>
      </c>
      <c r="H385" s="236"/>
      <c r="I385" s="491" t="s">
        <v>26</v>
      </c>
      <c r="J385" s="491">
        <f>J384-J371</f>
        <v>0.74000000000000909</v>
      </c>
    </row>
    <row r="387" spans="1:11" ht="13.5" thickBot="1" x14ac:dyDescent="0.25"/>
    <row r="388" spans="1:11" ht="13.5" thickBot="1" x14ac:dyDescent="0.25">
      <c r="A388" s="295" t="s">
        <v>148</v>
      </c>
      <c r="B388" s="506" t="s">
        <v>53</v>
      </c>
      <c r="C388" s="507"/>
      <c r="D388" s="507"/>
      <c r="E388" s="507"/>
      <c r="F388" s="507"/>
      <c r="G388" s="508"/>
      <c r="H388" s="313" t="s">
        <v>0</v>
      </c>
      <c r="I388" s="492"/>
      <c r="J388" s="492"/>
      <c r="K388" s="492"/>
    </row>
    <row r="389" spans="1:11" x14ac:dyDescent="0.2">
      <c r="A389" s="226" t="s">
        <v>2</v>
      </c>
      <c r="B389" s="315">
        <v>1</v>
      </c>
      <c r="C389" s="238">
        <v>2</v>
      </c>
      <c r="D389" s="238">
        <v>3</v>
      </c>
      <c r="E389" s="238">
        <v>4</v>
      </c>
      <c r="F389" s="238">
        <v>5</v>
      </c>
      <c r="G389" s="238">
        <v>6</v>
      </c>
      <c r="H389" s="237"/>
      <c r="I389" s="492"/>
      <c r="J389" s="492"/>
      <c r="K389" s="492"/>
    </row>
    <row r="390" spans="1:11" x14ac:dyDescent="0.2">
      <c r="A390" s="301" t="s">
        <v>3</v>
      </c>
      <c r="B390" s="316">
        <v>4260</v>
      </c>
      <c r="C390" s="317">
        <v>4260</v>
      </c>
      <c r="D390" s="318">
        <v>4260</v>
      </c>
      <c r="E390" s="318">
        <v>4260</v>
      </c>
      <c r="F390" s="318">
        <v>4260</v>
      </c>
      <c r="G390" s="318">
        <v>4260</v>
      </c>
      <c r="H390" s="319">
        <v>4260</v>
      </c>
      <c r="I390" s="492"/>
      <c r="J390" s="492"/>
      <c r="K390" s="492"/>
    </row>
    <row r="391" spans="1:11" x14ac:dyDescent="0.2">
      <c r="A391" s="303" t="s">
        <v>6</v>
      </c>
      <c r="B391" s="320">
        <v>4149.333333333333</v>
      </c>
      <c r="C391" s="321">
        <v>4270.588235294118</v>
      </c>
      <c r="D391" s="321">
        <v>4355</v>
      </c>
      <c r="E391" s="321">
        <v>4148.5714285714284</v>
      </c>
      <c r="F391" s="321">
        <v>4359.375</v>
      </c>
      <c r="G391" s="321">
        <v>4390.666666666667</v>
      </c>
      <c r="H391" s="261">
        <v>4292.6744186046508</v>
      </c>
      <c r="I391" s="492"/>
      <c r="J391" s="492"/>
      <c r="K391" s="492"/>
    </row>
    <row r="392" spans="1:11" x14ac:dyDescent="0.2">
      <c r="A392" s="226" t="s">
        <v>7</v>
      </c>
      <c r="B392" s="322">
        <v>93.333333333333329</v>
      </c>
      <c r="C392" s="323">
        <v>82.352941176470594</v>
      </c>
      <c r="D392" s="324">
        <v>93.75</v>
      </c>
      <c r="E392" s="324">
        <v>100</v>
      </c>
      <c r="F392" s="324">
        <v>81.25</v>
      </c>
      <c r="G392" s="324">
        <v>86.666666666666671</v>
      </c>
      <c r="H392" s="325">
        <v>84.883720930232556</v>
      </c>
      <c r="I392" s="492"/>
      <c r="J392" s="492"/>
      <c r="K392" s="492"/>
    </row>
    <row r="393" spans="1:11" x14ac:dyDescent="0.2">
      <c r="A393" s="226" t="s">
        <v>8</v>
      </c>
      <c r="B393" s="266">
        <v>6.9099359281182937E-2</v>
      </c>
      <c r="C393" s="267">
        <v>6.9761726903997248E-2</v>
      </c>
      <c r="D393" s="326">
        <v>6.261124318914342E-2</v>
      </c>
      <c r="E393" s="326">
        <v>3.5154337866061321E-2</v>
      </c>
      <c r="F393" s="326">
        <v>6.8243577000526578E-2</v>
      </c>
      <c r="G393" s="326">
        <v>6.1897467101504011E-2</v>
      </c>
      <c r="H393" s="327">
        <v>6.8073775899769817E-2</v>
      </c>
      <c r="I393" s="492"/>
      <c r="J393" s="492"/>
      <c r="K393" s="492"/>
    </row>
    <row r="394" spans="1:11" x14ac:dyDescent="0.2">
      <c r="A394" s="303" t="s">
        <v>1</v>
      </c>
      <c r="B394" s="270">
        <f t="shared" ref="B394:H394" si="91">B391/B390*100-100</f>
        <v>-2.5978090766823243</v>
      </c>
      <c r="C394" s="271">
        <f t="shared" si="91"/>
        <v>0.24855012427507006</v>
      </c>
      <c r="D394" s="271">
        <f t="shared" si="91"/>
        <v>2.2300469483568008</v>
      </c>
      <c r="E394" s="271">
        <f t="shared" si="91"/>
        <v>-2.6156941649899466</v>
      </c>
      <c r="F394" s="271">
        <f t="shared" si="91"/>
        <v>2.332746478873247</v>
      </c>
      <c r="G394" s="271">
        <f t="shared" si="91"/>
        <v>3.067292644757444</v>
      </c>
      <c r="H394" s="273">
        <f t="shared" si="91"/>
        <v>0.76700513156457362</v>
      </c>
      <c r="I394" s="492"/>
      <c r="J394" s="492"/>
      <c r="K394" s="492"/>
    </row>
    <row r="395" spans="1:11" ht="13.5" thickBot="1" x14ac:dyDescent="0.25">
      <c r="A395" s="226" t="s">
        <v>27</v>
      </c>
      <c r="B395" s="275">
        <f>B391-B378</f>
        <v>-262.80952380952385</v>
      </c>
      <c r="C395" s="276">
        <f t="shared" ref="C395:H395" si="92">C391-C378</f>
        <v>-198.74509803921501</v>
      </c>
      <c r="D395" s="276">
        <f t="shared" si="92"/>
        <v>42.33333333333303</v>
      </c>
      <c r="E395" s="276">
        <f t="shared" si="92"/>
        <v>-114.76190476190459</v>
      </c>
      <c r="F395" s="276">
        <f t="shared" si="92"/>
        <v>-194.375</v>
      </c>
      <c r="G395" s="276">
        <f t="shared" si="92"/>
        <v>5.6666666666669698</v>
      </c>
      <c r="H395" s="278">
        <f t="shared" si="92"/>
        <v>-123.17923993193472</v>
      </c>
      <c r="I395" s="492"/>
      <c r="J395" s="492"/>
      <c r="K395" s="492"/>
    </row>
    <row r="396" spans="1:11" x14ac:dyDescent="0.2">
      <c r="A396" s="308" t="s">
        <v>52</v>
      </c>
      <c r="B396" s="280">
        <v>56</v>
      </c>
      <c r="C396" s="281">
        <v>55</v>
      </c>
      <c r="D396" s="281">
        <v>53</v>
      </c>
      <c r="E396" s="281">
        <v>17</v>
      </c>
      <c r="F396" s="281">
        <v>56</v>
      </c>
      <c r="G396" s="328">
        <v>54</v>
      </c>
      <c r="H396" s="329">
        <f>SUM(B396:G396)</f>
        <v>291</v>
      </c>
      <c r="I396" s="492" t="s">
        <v>56</v>
      </c>
      <c r="J396" s="330">
        <f>H383-H396</f>
        <v>0</v>
      </c>
      <c r="K396" s="331">
        <f>J396/H383</f>
        <v>0</v>
      </c>
    </row>
    <row r="397" spans="1:11" x14ac:dyDescent="0.2">
      <c r="A397" s="308" t="s">
        <v>28</v>
      </c>
      <c r="B397" s="231">
        <v>132</v>
      </c>
      <c r="C397" s="289">
        <v>131.5</v>
      </c>
      <c r="D397" s="289">
        <v>131.5</v>
      </c>
      <c r="E397" s="289">
        <v>131.5</v>
      </c>
      <c r="F397" s="289">
        <v>131</v>
      </c>
      <c r="G397" s="289">
        <v>131</v>
      </c>
      <c r="H397" s="235"/>
      <c r="I397" s="492" t="s">
        <v>57</v>
      </c>
      <c r="J397" s="492">
        <v>131.37</v>
      </c>
      <c r="K397" s="492"/>
    </row>
    <row r="398" spans="1:11" ht="13.5" thickBot="1" x14ac:dyDescent="0.25">
      <c r="A398" s="311" t="s">
        <v>26</v>
      </c>
      <c r="B398" s="229">
        <f>B397-B384</f>
        <v>0</v>
      </c>
      <c r="C398" s="230">
        <f t="shared" ref="C398:G398" si="93">C397-C384</f>
        <v>0</v>
      </c>
      <c r="D398" s="230">
        <f t="shared" si="93"/>
        <v>0</v>
      </c>
      <c r="E398" s="230">
        <f t="shared" si="93"/>
        <v>0</v>
      </c>
      <c r="F398" s="230">
        <f t="shared" si="93"/>
        <v>0</v>
      </c>
      <c r="G398" s="230">
        <f t="shared" si="93"/>
        <v>0</v>
      </c>
      <c r="H398" s="236"/>
      <c r="I398" s="492" t="s">
        <v>26</v>
      </c>
      <c r="J398" s="492">
        <f>J397-J384</f>
        <v>0</v>
      </c>
      <c r="K398" s="492"/>
    </row>
    <row r="400" spans="1:11" ht="13.5" thickBot="1" x14ac:dyDescent="0.25"/>
    <row r="401" spans="1:11" s="493" customFormat="1" ht="13.5" thickBot="1" x14ac:dyDescent="0.25">
      <c r="A401" s="295" t="s">
        <v>149</v>
      </c>
      <c r="B401" s="506" t="s">
        <v>53</v>
      </c>
      <c r="C401" s="507"/>
      <c r="D401" s="507"/>
      <c r="E401" s="507"/>
      <c r="F401" s="507"/>
      <c r="G401" s="508"/>
      <c r="H401" s="313" t="s">
        <v>0</v>
      </c>
    </row>
    <row r="402" spans="1:11" s="493" customFormat="1" x14ac:dyDescent="0.2">
      <c r="A402" s="226" t="s">
        <v>2</v>
      </c>
      <c r="B402" s="315">
        <v>1</v>
      </c>
      <c r="C402" s="238">
        <v>2</v>
      </c>
      <c r="D402" s="238">
        <v>3</v>
      </c>
      <c r="E402" s="238">
        <v>4</v>
      </c>
      <c r="F402" s="238">
        <v>5</v>
      </c>
      <c r="G402" s="238">
        <v>6</v>
      </c>
      <c r="H402" s="237"/>
    </row>
    <row r="403" spans="1:11" s="493" customFormat="1" x14ac:dyDescent="0.2">
      <c r="A403" s="301" t="s">
        <v>3</v>
      </c>
      <c r="B403" s="316">
        <v>4280</v>
      </c>
      <c r="C403" s="317">
        <v>4280</v>
      </c>
      <c r="D403" s="318">
        <v>4280</v>
      </c>
      <c r="E403" s="318">
        <v>4280</v>
      </c>
      <c r="F403" s="318">
        <v>4280</v>
      </c>
      <c r="G403" s="318">
        <v>4280</v>
      </c>
      <c r="H403" s="319">
        <v>4280</v>
      </c>
    </row>
    <row r="404" spans="1:11" s="493" customFormat="1" x14ac:dyDescent="0.2">
      <c r="A404" s="303" t="s">
        <v>6</v>
      </c>
      <c r="B404" s="320">
        <v>4449.333333333333</v>
      </c>
      <c r="C404" s="321">
        <v>4467.333333333333</v>
      </c>
      <c r="D404" s="321">
        <v>4497.1428571428569</v>
      </c>
      <c r="E404" s="321">
        <v>4400</v>
      </c>
      <c r="F404" s="321">
        <v>4631.333333333333</v>
      </c>
      <c r="G404" s="321">
        <v>4644.666666666667</v>
      </c>
      <c r="H404" s="261">
        <v>4534.8684210526317</v>
      </c>
    </row>
    <row r="405" spans="1:11" s="493" customFormat="1" x14ac:dyDescent="0.2">
      <c r="A405" s="226" t="s">
        <v>7</v>
      </c>
      <c r="B405" s="322">
        <v>93.333333333333329</v>
      </c>
      <c r="C405" s="323">
        <v>86.666666666666671</v>
      </c>
      <c r="D405" s="324">
        <v>92.857142857142861</v>
      </c>
      <c r="E405" s="324">
        <v>100</v>
      </c>
      <c r="F405" s="324">
        <v>93.333333333333329</v>
      </c>
      <c r="G405" s="324">
        <v>86.666666666666671</v>
      </c>
      <c r="H405" s="325">
        <v>88.15789473684211</v>
      </c>
    </row>
    <row r="406" spans="1:11" s="493" customFormat="1" x14ac:dyDescent="0.2">
      <c r="A406" s="226" t="s">
        <v>8</v>
      </c>
      <c r="B406" s="266">
        <v>5.9051791924605662E-2</v>
      </c>
      <c r="C406" s="267">
        <v>6.506970734359363E-2</v>
      </c>
      <c r="D406" s="326">
        <v>6.2676895678087416E-2</v>
      </c>
      <c r="E406" s="326">
        <v>9.0909090909090905E-3</v>
      </c>
      <c r="F406" s="326">
        <v>5.2546777498687046E-2</v>
      </c>
      <c r="G406" s="326">
        <v>5.9990604705446073E-2</v>
      </c>
      <c r="H406" s="327">
        <v>6.2094600860309837E-2</v>
      </c>
    </row>
    <row r="407" spans="1:11" s="493" customFormat="1" x14ac:dyDescent="0.2">
      <c r="A407" s="303" t="s">
        <v>1</v>
      </c>
      <c r="B407" s="270">
        <f t="shared" ref="B407:H407" si="94">B404/B403*100-100</f>
        <v>3.9563862928348783</v>
      </c>
      <c r="C407" s="271">
        <f t="shared" si="94"/>
        <v>4.3769470404984219</v>
      </c>
      <c r="D407" s="271">
        <f t="shared" si="94"/>
        <v>5.0734312416555412</v>
      </c>
      <c r="E407" s="271">
        <f t="shared" si="94"/>
        <v>2.803738317756995</v>
      </c>
      <c r="F407" s="271">
        <f t="shared" si="94"/>
        <v>8.2087227414330073</v>
      </c>
      <c r="G407" s="271">
        <f t="shared" si="94"/>
        <v>8.5202492211838177</v>
      </c>
      <c r="H407" s="273">
        <f t="shared" si="94"/>
        <v>5.9548696507624186</v>
      </c>
    </row>
    <row r="408" spans="1:11" s="493" customFormat="1" ht="13.5" thickBot="1" x14ac:dyDescent="0.25">
      <c r="A408" s="226" t="s">
        <v>27</v>
      </c>
      <c r="B408" s="275">
        <f>B404-B391</f>
        <v>300</v>
      </c>
      <c r="C408" s="276">
        <f t="shared" ref="C408:H408" si="95">C404-C391</f>
        <v>196.74509803921501</v>
      </c>
      <c r="D408" s="276">
        <f t="shared" si="95"/>
        <v>142.14285714285688</v>
      </c>
      <c r="E408" s="276">
        <f t="shared" si="95"/>
        <v>251.42857142857156</v>
      </c>
      <c r="F408" s="276">
        <f t="shared" si="95"/>
        <v>271.95833333333303</v>
      </c>
      <c r="G408" s="276">
        <f t="shared" si="95"/>
        <v>254</v>
      </c>
      <c r="H408" s="278">
        <f t="shared" si="95"/>
        <v>242.19400244798089</v>
      </c>
    </row>
    <row r="409" spans="1:11" s="493" customFormat="1" x14ac:dyDescent="0.2">
      <c r="A409" s="308" t="s">
        <v>52</v>
      </c>
      <c r="B409" s="280">
        <v>56</v>
      </c>
      <c r="C409" s="281">
        <v>55</v>
      </c>
      <c r="D409" s="281">
        <v>53</v>
      </c>
      <c r="E409" s="281">
        <v>16</v>
      </c>
      <c r="F409" s="281">
        <v>56</v>
      </c>
      <c r="G409" s="328">
        <v>54</v>
      </c>
      <c r="H409" s="329">
        <f>SUM(B409:G409)</f>
        <v>290</v>
      </c>
      <c r="I409" s="493" t="s">
        <v>56</v>
      </c>
      <c r="J409" s="330">
        <f>H396-H409</f>
        <v>1</v>
      </c>
      <c r="K409" s="331">
        <f>J409/H396</f>
        <v>3.4364261168384879E-3</v>
      </c>
    </row>
    <row r="410" spans="1:11" s="493" customFormat="1" x14ac:dyDescent="0.2">
      <c r="A410" s="308" t="s">
        <v>28</v>
      </c>
      <c r="B410" s="231">
        <v>132</v>
      </c>
      <c r="C410" s="289">
        <v>131.5</v>
      </c>
      <c r="D410" s="289">
        <v>131.5</v>
      </c>
      <c r="E410" s="289">
        <v>131.5</v>
      </c>
      <c r="F410" s="289">
        <v>131</v>
      </c>
      <c r="G410" s="289">
        <v>131</v>
      </c>
      <c r="H410" s="235"/>
      <c r="I410" s="493" t="s">
        <v>57</v>
      </c>
      <c r="J410" s="493">
        <v>131.37</v>
      </c>
    </row>
    <row r="411" spans="1:11" s="493" customFormat="1" ht="13.5" thickBot="1" x14ac:dyDescent="0.25">
      <c r="A411" s="311" t="s">
        <v>26</v>
      </c>
      <c r="B411" s="229">
        <f>B410-B397</f>
        <v>0</v>
      </c>
      <c r="C411" s="230">
        <f t="shared" ref="C411:G411" si="96">C410-C397</f>
        <v>0</v>
      </c>
      <c r="D411" s="230">
        <f t="shared" si="96"/>
        <v>0</v>
      </c>
      <c r="E411" s="230">
        <f t="shared" si="96"/>
        <v>0</v>
      </c>
      <c r="F411" s="230">
        <f t="shared" si="96"/>
        <v>0</v>
      </c>
      <c r="G411" s="230">
        <f t="shared" si="96"/>
        <v>0</v>
      </c>
      <c r="H411" s="236"/>
      <c r="I411" s="493" t="s">
        <v>26</v>
      </c>
      <c r="J411" s="493">
        <f>J410-J397</f>
        <v>0</v>
      </c>
    </row>
    <row r="413" spans="1:11" ht="13.5" thickBot="1" x14ac:dyDescent="0.25"/>
    <row r="414" spans="1:11" ht="13.5" thickBot="1" x14ac:dyDescent="0.25">
      <c r="A414" s="295" t="s">
        <v>151</v>
      </c>
      <c r="B414" s="506" t="s">
        <v>53</v>
      </c>
      <c r="C414" s="507"/>
      <c r="D414" s="507"/>
      <c r="E414" s="507"/>
      <c r="F414" s="507"/>
      <c r="G414" s="508"/>
      <c r="H414" s="313" t="s">
        <v>0</v>
      </c>
      <c r="I414" s="494"/>
      <c r="J414" s="494"/>
      <c r="K414" s="494"/>
    </row>
    <row r="415" spans="1:11" x14ac:dyDescent="0.2">
      <c r="A415" s="226" t="s">
        <v>2</v>
      </c>
      <c r="B415" s="315">
        <v>1</v>
      </c>
      <c r="C415" s="238">
        <v>2</v>
      </c>
      <c r="D415" s="238">
        <v>3</v>
      </c>
      <c r="E415" s="238">
        <v>4</v>
      </c>
      <c r="F415" s="238">
        <v>5</v>
      </c>
      <c r="G415" s="238">
        <v>6</v>
      </c>
      <c r="H415" s="237"/>
      <c r="I415" s="494"/>
      <c r="J415" s="494"/>
      <c r="K415" s="494"/>
    </row>
    <row r="416" spans="1:11" x14ac:dyDescent="0.2">
      <c r="A416" s="301" t="s">
        <v>3</v>
      </c>
      <c r="B416" s="316">
        <v>4300</v>
      </c>
      <c r="C416" s="317">
        <v>4300</v>
      </c>
      <c r="D416" s="318">
        <v>4300</v>
      </c>
      <c r="E416" s="318">
        <v>4300</v>
      </c>
      <c r="F416" s="318">
        <v>4300</v>
      </c>
      <c r="G416" s="318">
        <v>4300</v>
      </c>
      <c r="H416" s="319">
        <v>4300</v>
      </c>
      <c r="I416" s="494"/>
      <c r="J416" s="494"/>
      <c r="K416" s="494"/>
    </row>
    <row r="417" spans="1:11" x14ac:dyDescent="0.2">
      <c r="A417" s="303" t="s">
        <v>6</v>
      </c>
      <c r="B417" s="320">
        <v>4475.625</v>
      </c>
      <c r="C417" s="321">
        <v>4630</v>
      </c>
      <c r="D417" s="321">
        <v>4648</v>
      </c>
      <c r="E417" s="321">
        <v>4500</v>
      </c>
      <c r="F417" s="321">
        <v>4770.625</v>
      </c>
      <c r="G417" s="321">
        <v>4654.375</v>
      </c>
      <c r="H417" s="261">
        <v>4625.9523809523807</v>
      </c>
      <c r="I417" s="494"/>
      <c r="J417" s="494"/>
      <c r="K417" s="494"/>
    </row>
    <row r="418" spans="1:11" x14ac:dyDescent="0.2">
      <c r="A418" s="226" t="s">
        <v>7</v>
      </c>
      <c r="B418" s="322">
        <v>81.25</v>
      </c>
      <c r="C418" s="323">
        <v>93.333333333333329</v>
      </c>
      <c r="D418" s="324">
        <v>80</v>
      </c>
      <c r="E418" s="324">
        <v>83.333333333333329</v>
      </c>
      <c r="F418" s="324">
        <v>68.75</v>
      </c>
      <c r="G418" s="324">
        <v>81.25</v>
      </c>
      <c r="H418" s="325">
        <v>80.952380952380949</v>
      </c>
      <c r="I418" s="494"/>
      <c r="J418" s="494"/>
      <c r="K418" s="494"/>
    </row>
    <row r="419" spans="1:11" x14ac:dyDescent="0.2">
      <c r="A419" s="226" t="s">
        <v>8</v>
      </c>
      <c r="B419" s="266">
        <v>7.9921898378057327E-2</v>
      </c>
      <c r="C419" s="267">
        <v>5.3098375793932603E-2</v>
      </c>
      <c r="D419" s="326">
        <v>8.9317937213992865E-2</v>
      </c>
      <c r="E419" s="326">
        <v>7.9359576528805112E-2</v>
      </c>
      <c r="F419" s="326">
        <v>8.2530844373589249E-2</v>
      </c>
      <c r="G419" s="326">
        <v>6.778461613901747E-2</v>
      </c>
      <c r="H419" s="327">
        <v>7.8896761960667153E-2</v>
      </c>
      <c r="I419" s="494"/>
      <c r="J419" s="494"/>
      <c r="K419" s="494"/>
    </row>
    <row r="420" spans="1:11" x14ac:dyDescent="0.2">
      <c r="A420" s="303" t="s">
        <v>1</v>
      </c>
      <c r="B420" s="270">
        <f t="shared" ref="B420:H420" si="97">B417/B416*100-100</f>
        <v>4.0843023255813904</v>
      </c>
      <c r="C420" s="271">
        <f t="shared" si="97"/>
        <v>7.6744186046511658</v>
      </c>
      <c r="D420" s="271">
        <f t="shared" si="97"/>
        <v>8.0930232558139608</v>
      </c>
      <c r="E420" s="271">
        <f t="shared" si="97"/>
        <v>4.6511627906976827</v>
      </c>
      <c r="F420" s="271">
        <f t="shared" si="97"/>
        <v>10.944767441860463</v>
      </c>
      <c r="G420" s="271">
        <f t="shared" si="97"/>
        <v>8.2412790697674438</v>
      </c>
      <c r="H420" s="273">
        <f t="shared" si="97"/>
        <v>7.5802879291251344</v>
      </c>
      <c r="I420" s="494"/>
      <c r="J420" s="494"/>
      <c r="K420" s="494"/>
    </row>
    <row r="421" spans="1:11" ht="13.5" thickBot="1" x14ac:dyDescent="0.25">
      <c r="A421" s="226" t="s">
        <v>27</v>
      </c>
      <c r="B421" s="275">
        <f>B417-B404</f>
        <v>26.29166666666697</v>
      </c>
      <c r="C421" s="276">
        <f t="shared" ref="C421:H421" si="98">C417-C404</f>
        <v>162.66666666666697</v>
      </c>
      <c r="D421" s="276">
        <f t="shared" si="98"/>
        <v>150.85714285714312</v>
      </c>
      <c r="E421" s="276">
        <f t="shared" si="98"/>
        <v>100</v>
      </c>
      <c r="F421" s="276">
        <f t="shared" si="98"/>
        <v>139.29166666666697</v>
      </c>
      <c r="G421" s="276">
        <f t="shared" si="98"/>
        <v>9.7083333333330302</v>
      </c>
      <c r="H421" s="278">
        <f t="shared" si="98"/>
        <v>91.083959899749061</v>
      </c>
      <c r="I421" s="494"/>
      <c r="J421" s="494"/>
      <c r="K421" s="494"/>
    </row>
    <row r="422" spans="1:11" x14ac:dyDescent="0.2">
      <c r="A422" s="308" t="s">
        <v>52</v>
      </c>
      <c r="B422" s="280">
        <v>56</v>
      </c>
      <c r="C422" s="281">
        <v>55</v>
      </c>
      <c r="D422" s="281">
        <v>53</v>
      </c>
      <c r="E422" s="281">
        <v>16</v>
      </c>
      <c r="F422" s="281">
        <v>55</v>
      </c>
      <c r="G422" s="328">
        <v>54</v>
      </c>
      <c r="H422" s="329">
        <f>SUM(B422:G422)</f>
        <v>289</v>
      </c>
      <c r="I422" s="494" t="s">
        <v>56</v>
      </c>
      <c r="J422" s="330">
        <f>H409-H422</f>
        <v>1</v>
      </c>
      <c r="K422" s="331">
        <f>J422/H409</f>
        <v>3.4482758620689655E-3</v>
      </c>
    </row>
    <row r="423" spans="1:11" x14ac:dyDescent="0.2">
      <c r="A423" s="308" t="s">
        <v>28</v>
      </c>
      <c r="B423" s="231">
        <v>132.5</v>
      </c>
      <c r="C423" s="289">
        <v>132</v>
      </c>
      <c r="D423" s="289">
        <v>132</v>
      </c>
      <c r="E423" s="289">
        <v>132.5</v>
      </c>
      <c r="F423" s="289">
        <v>131.5</v>
      </c>
      <c r="G423" s="289">
        <v>131.5</v>
      </c>
      <c r="H423" s="235"/>
      <c r="I423" s="494" t="s">
        <v>57</v>
      </c>
      <c r="J423" s="494">
        <v>131.43</v>
      </c>
      <c r="K423" s="494"/>
    </row>
    <row r="424" spans="1:11" ht="13.5" thickBot="1" x14ac:dyDescent="0.25">
      <c r="A424" s="311" t="s">
        <v>26</v>
      </c>
      <c r="B424" s="229">
        <f>B423-B410</f>
        <v>0.5</v>
      </c>
      <c r="C424" s="230">
        <f t="shared" ref="C424:G424" si="99">C423-C410</f>
        <v>0.5</v>
      </c>
      <c r="D424" s="230">
        <f t="shared" si="99"/>
        <v>0.5</v>
      </c>
      <c r="E424" s="230">
        <f t="shared" si="99"/>
        <v>1</v>
      </c>
      <c r="F424" s="230">
        <f t="shared" si="99"/>
        <v>0.5</v>
      </c>
      <c r="G424" s="230">
        <f t="shared" si="99"/>
        <v>0.5</v>
      </c>
      <c r="H424" s="236"/>
      <c r="I424" s="494" t="s">
        <v>26</v>
      </c>
      <c r="J424" s="494">
        <f>J423-J410</f>
        <v>6.0000000000002274E-2</v>
      </c>
      <c r="K424" s="494"/>
    </row>
    <row r="425" spans="1:11" x14ac:dyDescent="0.2">
      <c r="B425" s="288">
        <v>132.5</v>
      </c>
      <c r="C425" s="495">
        <v>132</v>
      </c>
      <c r="D425" s="495">
        <v>132</v>
      </c>
      <c r="E425" s="495"/>
      <c r="F425" s="495"/>
      <c r="G425" s="495"/>
    </row>
    <row r="426" spans="1:11" ht="13.5" thickBot="1" x14ac:dyDescent="0.25"/>
    <row r="427" spans="1:11" s="497" customFormat="1" ht="13.5" thickBot="1" x14ac:dyDescent="0.25">
      <c r="A427" s="295" t="s">
        <v>154</v>
      </c>
      <c r="B427" s="506" t="s">
        <v>53</v>
      </c>
      <c r="C427" s="507"/>
      <c r="D427" s="507"/>
      <c r="E427" s="507"/>
      <c r="F427" s="507"/>
      <c r="G427" s="508"/>
      <c r="H427" s="313" t="s">
        <v>0</v>
      </c>
    </row>
    <row r="428" spans="1:11" s="497" customFormat="1" x14ac:dyDescent="0.2">
      <c r="A428" s="226" t="s">
        <v>2</v>
      </c>
      <c r="B428" s="315">
        <v>1</v>
      </c>
      <c r="C428" s="238">
        <v>2</v>
      </c>
      <c r="D428" s="238">
        <v>3</v>
      </c>
      <c r="E428" s="238">
        <v>4</v>
      </c>
      <c r="F428" s="238">
        <v>5</v>
      </c>
      <c r="G428" s="238">
        <v>6</v>
      </c>
      <c r="H428" s="237"/>
    </row>
    <row r="429" spans="1:11" s="497" customFormat="1" x14ac:dyDescent="0.2">
      <c r="A429" s="301" t="s">
        <v>3</v>
      </c>
      <c r="B429" s="316">
        <v>4320</v>
      </c>
      <c r="C429" s="317">
        <v>4320</v>
      </c>
      <c r="D429" s="318">
        <v>4320</v>
      </c>
      <c r="E429" s="318">
        <v>4320</v>
      </c>
      <c r="F429" s="318">
        <v>4320</v>
      </c>
      <c r="G429" s="318">
        <v>4320</v>
      </c>
      <c r="H429" s="319">
        <v>4320</v>
      </c>
    </row>
    <row r="430" spans="1:11" s="497" customFormat="1" x14ac:dyDescent="0.2">
      <c r="A430" s="303" t="s">
        <v>6</v>
      </c>
      <c r="B430" s="320">
        <v>4496.875</v>
      </c>
      <c r="C430" s="321">
        <v>4800.666666666667</v>
      </c>
      <c r="D430" s="321">
        <v>4480.666666666667</v>
      </c>
      <c r="E430" s="321">
        <v>4282.2222222222226</v>
      </c>
      <c r="F430" s="321">
        <v>4886.666666666667</v>
      </c>
      <c r="G430" s="321">
        <v>4687.1428571428569</v>
      </c>
      <c r="H430" s="261">
        <v>4626.5476190476193</v>
      </c>
    </row>
    <row r="431" spans="1:11" s="497" customFormat="1" x14ac:dyDescent="0.2">
      <c r="A431" s="226" t="s">
        <v>7</v>
      </c>
      <c r="B431" s="322">
        <v>81.25</v>
      </c>
      <c r="C431" s="323">
        <v>73.333333333333329</v>
      </c>
      <c r="D431" s="324">
        <v>86.666666666666671</v>
      </c>
      <c r="E431" s="324">
        <v>88.888888888888886</v>
      </c>
      <c r="F431" s="324">
        <v>80</v>
      </c>
      <c r="G431" s="324">
        <v>78.571428571428569</v>
      </c>
      <c r="H431" s="325">
        <v>77.38095238095238</v>
      </c>
    </row>
    <row r="432" spans="1:11" s="497" customFormat="1" x14ac:dyDescent="0.2">
      <c r="A432" s="226" t="s">
        <v>8</v>
      </c>
      <c r="B432" s="266">
        <v>7.3815645316788331E-2</v>
      </c>
      <c r="C432" s="267">
        <v>6.6594308883204667E-2</v>
      </c>
      <c r="D432" s="326">
        <v>6.8297136405663941E-2</v>
      </c>
      <c r="E432" s="326">
        <v>6.8798395097774828E-2</v>
      </c>
      <c r="F432" s="326">
        <v>6.947133713477302E-2</v>
      </c>
      <c r="G432" s="326">
        <v>6.7997145045979118E-2</v>
      </c>
      <c r="H432" s="327">
        <v>8.1042288945478991E-2</v>
      </c>
    </row>
    <row r="433" spans="1:11" s="497" customFormat="1" x14ac:dyDescent="0.2">
      <c r="A433" s="303" t="s">
        <v>1</v>
      </c>
      <c r="B433" s="270">
        <f t="shared" ref="B433:H433" si="100">B430/B429*100-100</f>
        <v>4.0943287037036953</v>
      </c>
      <c r="C433" s="271">
        <f t="shared" si="100"/>
        <v>11.126543209876559</v>
      </c>
      <c r="D433" s="271">
        <f t="shared" si="100"/>
        <v>3.7191358024691397</v>
      </c>
      <c r="E433" s="271">
        <f t="shared" si="100"/>
        <v>-0.87448559670781378</v>
      </c>
      <c r="F433" s="271">
        <f t="shared" si="100"/>
        <v>13.117283950617292</v>
      </c>
      <c r="G433" s="271">
        <f t="shared" si="100"/>
        <v>8.4986772486772395</v>
      </c>
      <c r="H433" s="273">
        <f t="shared" si="100"/>
        <v>7.0960097001763671</v>
      </c>
    </row>
    <row r="434" spans="1:11" s="497" customFormat="1" ht="13.5" thickBot="1" x14ac:dyDescent="0.25">
      <c r="A434" s="226" t="s">
        <v>27</v>
      </c>
      <c r="B434" s="275">
        <f>B430-B417</f>
        <v>21.25</v>
      </c>
      <c r="C434" s="276">
        <f t="shared" ref="C434:H434" si="101">C430-C417</f>
        <v>170.66666666666697</v>
      </c>
      <c r="D434" s="276">
        <f t="shared" si="101"/>
        <v>-167.33333333333303</v>
      </c>
      <c r="E434" s="276">
        <f t="shared" si="101"/>
        <v>-217.77777777777737</v>
      </c>
      <c r="F434" s="276">
        <f t="shared" si="101"/>
        <v>116.04166666666697</v>
      </c>
      <c r="G434" s="276">
        <f t="shared" si="101"/>
        <v>32.767857142856883</v>
      </c>
      <c r="H434" s="278">
        <f t="shared" si="101"/>
        <v>0.59523809523852833</v>
      </c>
    </row>
    <row r="435" spans="1:11" s="497" customFormat="1" x14ac:dyDescent="0.2">
      <c r="A435" s="308" t="s">
        <v>52</v>
      </c>
      <c r="B435" s="280">
        <v>56</v>
      </c>
      <c r="C435" s="281">
        <v>55</v>
      </c>
      <c r="D435" s="281">
        <v>52</v>
      </c>
      <c r="E435" s="281">
        <v>16</v>
      </c>
      <c r="F435" s="281">
        <v>55</v>
      </c>
      <c r="G435" s="328">
        <v>53</v>
      </c>
      <c r="H435" s="329">
        <f>SUM(B435:G435)</f>
        <v>287</v>
      </c>
      <c r="I435" s="497" t="s">
        <v>56</v>
      </c>
      <c r="J435" s="330">
        <f>H422-H435</f>
        <v>2</v>
      </c>
      <c r="K435" s="331">
        <f>J435/H422</f>
        <v>6.920415224913495E-3</v>
      </c>
    </row>
    <row r="436" spans="1:11" s="497" customFormat="1" x14ac:dyDescent="0.2">
      <c r="A436" s="308" t="s">
        <v>28</v>
      </c>
      <c r="B436" s="231">
        <v>132.5</v>
      </c>
      <c r="C436" s="289">
        <v>132</v>
      </c>
      <c r="D436" s="289">
        <v>132</v>
      </c>
      <c r="E436" s="289">
        <v>132.5</v>
      </c>
      <c r="F436" s="289">
        <v>131.5</v>
      </c>
      <c r="G436" s="289">
        <v>131.5</v>
      </c>
      <c r="H436" s="235"/>
      <c r="I436" s="497" t="s">
        <v>57</v>
      </c>
      <c r="J436" s="497">
        <v>131.88</v>
      </c>
    </row>
    <row r="437" spans="1:11" s="497" customFormat="1" ht="13.5" thickBot="1" x14ac:dyDescent="0.25">
      <c r="A437" s="311" t="s">
        <v>26</v>
      </c>
      <c r="B437" s="229">
        <f>B436-B423</f>
        <v>0</v>
      </c>
      <c r="C437" s="230">
        <f t="shared" ref="C437:G437" si="102">C436-C423</f>
        <v>0</v>
      </c>
      <c r="D437" s="230">
        <f t="shared" si="102"/>
        <v>0</v>
      </c>
      <c r="E437" s="230">
        <f t="shared" si="102"/>
        <v>0</v>
      </c>
      <c r="F437" s="230">
        <f t="shared" si="102"/>
        <v>0</v>
      </c>
      <c r="G437" s="230">
        <f t="shared" si="102"/>
        <v>0</v>
      </c>
      <c r="H437" s="236"/>
      <c r="I437" s="497" t="s">
        <v>26</v>
      </c>
      <c r="J437" s="497">
        <f>J436-J423</f>
        <v>0.44999999999998863</v>
      </c>
    </row>
    <row r="439" spans="1:11" ht="13.5" thickBot="1" x14ac:dyDescent="0.25"/>
    <row r="440" spans="1:11" s="498" customFormat="1" ht="13.5" thickBot="1" x14ac:dyDescent="0.25">
      <c r="A440" s="295" t="s">
        <v>155</v>
      </c>
      <c r="B440" s="506" t="s">
        <v>53</v>
      </c>
      <c r="C440" s="507"/>
      <c r="D440" s="507"/>
      <c r="E440" s="507"/>
      <c r="F440" s="507"/>
      <c r="G440" s="508"/>
      <c r="H440" s="313" t="s">
        <v>0</v>
      </c>
    </row>
    <row r="441" spans="1:11" s="498" customFormat="1" x14ac:dyDescent="0.2">
      <c r="A441" s="226" t="s">
        <v>2</v>
      </c>
      <c r="B441" s="315">
        <v>1</v>
      </c>
      <c r="C441" s="238">
        <v>2</v>
      </c>
      <c r="D441" s="238">
        <v>3</v>
      </c>
      <c r="E441" s="238">
        <v>4</v>
      </c>
      <c r="F441" s="238">
        <v>5</v>
      </c>
      <c r="G441" s="238">
        <v>6</v>
      </c>
      <c r="H441" s="237"/>
    </row>
    <row r="442" spans="1:11" s="498" customFormat="1" x14ac:dyDescent="0.2">
      <c r="A442" s="301" t="s">
        <v>3</v>
      </c>
      <c r="B442" s="316">
        <v>4340</v>
      </c>
      <c r="C442" s="317">
        <v>4340</v>
      </c>
      <c r="D442" s="318">
        <v>4340</v>
      </c>
      <c r="E442" s="318">
        <v>4340</v>
      </c>
      <c r="F442" s="318">
        <v>4340</v>
      </c>
      <c r="G442" s="318">
        <v>4340</v>
      </c>
      <c r="H442" s="319">
        <v>4340</v>
      </c>
    </row>
    <row r="443" spans="1:11" s="498" customFormat="1" x14ac:dyDescent="0.2">
      <c r="A443" s="303" t="s">
        <v>6</v>
      </c>
      <c r="B443" s="320">
        <v>4732</v>
      </c>
      <c r="C443" s="321">
        <v>4655.333333333333</v>
      </c>
      <c r="D443" s="321">
        <v>4571.25</v>
      </c>
      <c r="E443" s="321">
        <v>4515</v>
      </c>
      <c r="F443" s="321">
        <v>4660.666666666667</v>
      </c>
      <c r="G443" s="321">
        <v>4766</v>
      </c>
      <c r="H443" s="261">
        <v>4660.3571428571431</v>
      </c>
    </row>
    <row r="444" spans="1:11" s="498" customFormat="1" x14ac:dyDescent="0.2">
      <c r="A444" s="226" t="s">
        <v>7</v>
      </c>
      <c r="B444" s="322">
        <v>100</v>
      </c>
      <c r="C444" s="323">
        <v>80</v>
      </c>
      <c r="D444" s="324">
        <v>62.5</v>
      </c>
      <c r="E444" s="324">
        <v>62.5</v>
      </c>
      <c r="F444" s="324">
        <v>93.333333333333329</v>
      </c>
      <c r="G444" s="324">
        <v>93.333333333333329</v>
      </c>
      <c r="H444" s="325">
        <v>82.142857142857139</v>
      </c>
    </row>
    <row r="445" spans="1:11" s="498" customFormat="1" x14ac:dyDescent="0.2">
      <c r="A445" s="226" t="s">
        <v>8</v>
      </c>
      <c r="B445" s="266">
        <v>6.3894925960847018E-2</v>
      </c>
      <c r="C445" s="267">
        <v>6.7166927064980564E-2</v>
      </c>
      <c r="D445" s="326">
        <v>9.7048682001561318E-2</v>
      </c>
      <c r="E445" s="326">
        <v>7.3549678482039124E-2</v>
      </c>
      <c r="F445" s="326">
        <v>5.1865746850811571E-2</v>
      </c>
      <c r="G445" s="326">
        <v>6.1027320040794725E-2</v>
      </c>
      <c r="H445" s="327">
        <v>7.237075062001555E-2</v>
      </c>
    </row>
    <row r="446" spans="1:11" s="498" customFormat="1" x14ac:dyDescent="0.2">
      <c r="A446" s="303" t="s">
        <v>1</v>
      </c>
      <c r="B446" s="270">
        <f t="shared" ref="B446:H446" si="103">B443/B442*100-100</f>
        <v>9.0322580645161281</v>
      </c>
      <c r="C446" s="271">
        <f t="shared" si="103"/>
        <v>7.2657450076804935</v>
      </c>
      <c r="D446" s="271">
        <f t="shared" si="103"/>
        <v>5.3283410138248826</v>
      </c>
      <c r="E446" s="271">
        <f t="shared" si="103"/>
        <v>4.0322580645161281</v>
      </c>
      <c r="F446" s="271">
        <f t="shared" si="103"/>
        <v>7.3886328725038481</v>
      </c>
      <c r="G446" s="271">
        <f t="shared" si="103"/>
        <v>9.8156682027649822</v>
      </c>
      <c r="H446" s="273">
        <f t="shared" si="103"/>
        <v>7.3815009874917763</v>
      </c>
    </row>
    <row r="447" spans="1:11" s="498" customFormat="1" ht="13.5" thickBot="1" x14ac:dyDescent="0.25">
      <c r="A447" s="226" t="s">
        <v>27</v>
      </c>
      <c r="B447" s="275">
        <f>B443-B430</f>
        <v>235.125</v>
      </c>
      <c r="C447" s="276">
        <f t="shared" ref="C447:H447" si="104">C443-C430</f>
        <v>-145.33333333333394</v>
      </c>
      <c r="D447" s="276">
        <f t="shared" si="104"/>
        <v>90.58333333333303</v>
      </c>
      <c r="E447" s="276">
        <f t="shared" si="104"/>
        <v>232.77777777777737</v>
      </c>
      <c r="F447" s="276">
        <f t="shared" si="104"/>
        <v>-226</v>
      </c>
      <c r="G447" s="276">
        <f t="shared" si="104"/>
        <v>78.857142857143117</v>
      </c>
      <c r="H447" s="278">
        <f t="shared" si="104"/>
        <v>33.809523809523853</v>
      </c>
    </row>
    <row r="448" spans="1:11" s="498" customFormat="1" x14ac:dyDescent="0.2">
      <c r="A448" s="308" t="s">
        <v>52</v>
      </c>
      <c r="B448" s="280">
        <v>55</v>
      </c>
      <c r="C448" s="281">
        <v>55</v>
      </c>
      <c r="D448" s="281">
        <v>52</v>
      </c>
      <c r="E448" s="281">
        <v>15</v>
      </c>
      <c r="F448" s="281">
        <v>55</v>
      </c>
      <c r="G448" s="328">
        <v>53</v>
      </c>
      <c r="H448" s="329">
        <f>SUM(B448:G448)</f>
        <v>285</v>
      </c>
      <c r="I448" s="498" t="s">
        <v>56</v>
      </c>
      <c r="J448" s="330">
        <f>H435-H448</f>
        <v>2</v>
      </c>
      <c r="K448" s="331">
        <f>J448/H435</f>
        <v>6.9686411149825784E-3</v>
      </c>
    </row>
    <row r="449" spans="1:12" s="498" customFormat="1" x14ac:dyDescent="0.2">
      <c r="A449" s="308" t="s">
        <v>28</v>
      </c>
      <c r="B449" s="231">
        <v>132.5</v>
      </c>
      <c r="C449" s="289">
        <v>132</v>
      </c>
      <c r="D449" s="289">
        <v>132</v>
      </c>
      <c r="E449" s="289">
        <v>132.5</v>
      </c>
      <c r="F449" s="289">
        <v>131.5</v>
      </c>
      <c r="G449" s="289">
        <v>131.5</v>
      </c>
      <c r="H449" s="235"/>
      <c r="I449" s="498" t="s">
        <v>57</v>
      </c>
      <c r="J449" s="498">
        <v>131.91</v>
      </c>
    </row>
    <row r="450" spans="1:12" s="498" customFormat="1" ht="13.5" thickBot="1" x14ac:dyDescent="0.25">
      <c r="A450" s="311" t="s">
        <v>26</v>
      </c>
      <c r="B450" s="229">
        <f>B449-B436</f>
        <v>0</v>
      </c>
      <c r="C450" s="230">
        <f t="shared" ref="C450:G450" si="105">C449-C436</f>
        <v>0</v>
      </c>
      <c r="D450" s="230">
        <f t="shared" si="105"/>
        <v>0</v>
      </c>
      <c r="E450" s="230">
        <f t="shared" si="105"/>
        <v>0</v>
      </c>
      <c r="F450" s="230">
        <f t="shared" si="105"/>
        <v>0</v>
      </c>
      <c r="G450" s="230">
        <f t="shared" si="105"/>
        <v>0</v>
      </c>
      <c r="H450" s="236"/>
      <c r="I450" s="498" t="s">
        <v>26</v>
      </c>
      <c r="J450" s="498">
        <f>J449-J436</f>
        <v>3.0000000000001137E-2</v>
      </c>
    </row>
    <row r="452" spans="1:12" ht="13.5" thickBot="1" x14ac:dyDescent="0.25"/>
    <row r="453" spans="1:12" s="499" customFormat="1" ht="13.5" thickBot="1" x14ac:dyDescent="0.25">
      <c r="A453" s="295" t="s">
        <v>156</v>
      </c>
      <c r="B453" s="506" t="s">
        <v>53</v>
      </c>
      <c r="C453" s="507"/>
      <c r="D453" s="507"/>
      <c r="E453" s="507"/>
      <c r="F453" s="507"/>
      <c r="G453" s="508"/>
      <c r="H453" s="313" t="s">
        <v>0</v>
      </c>
    </row>
    <row r="454" spans="1:12" s="499" customFormat="1" x14ac:dyDescent="0.2">
      <c r="A454" s="226" t="s">
        <v>2</v>
      </c>
      <c r="B454" s="315">
        <v>1</v>
      </c>
      <c r="C454" s="238">
        <v>2</v>
      </c>
      <c r="D454" s="238">
        <v>3</v>
      </c>
      <c r="E454" s="238">
        <v>4</v>
      </c>
      <c r="F454" s="238">
        <v>5</v>
      </c>
      <c r="G454" s="238">
        <v>6</v>
      </c>
      <c r="H454" s="237"/>
    </row>
    <row r="455" spans="1:12" s="499" customFormat="1" x14ac:dyDescent="0.2">
      <c r="A455" s="301" t="s">
        <v>3</v>
      </c>
      <c r="B455" s="316">
        <v>4360</v>
      </c>
      <c r="C455" s="317">
        <v>4360</v>
      </c>
      <c r="D455" s="318">
        <v>4360</v>
      </c>
      <c r="E455" s="318">
        <v>4360</v>
      </c>
      <c r="F455" s="318">
        <v>4360</v>
      </c>
      <c r="G455" s="318">
        <v>4360</v>
      </c>
      <c r="H455" s="319">
        <v>4360</v>
      </c>
    </row>
    <row r="456" spans="1:12" s="499" customFormat="1" x14ac:dyDescent="0.2">
      <c r="A456" s="303" t="s">
        <v>6</v>
      </c>
      <c r="B456" s="320">
        <v>4336.4285714285716</v>
      </c>
      <c r="C456" s="321">
        <v>4672</v>
      </c>
      <c r="D456" s="321">
        <v>4775</v>
      </c>
      <c r="E456" s="321">
        <v>4312.8571428571431</v>
      </c>
      <c r="F456" s="321">
        <v>4786.875</v>
      </c>
      <c r="G456" s="321">
        <v>5186</v>
      </c>
      <c r="H456" s="261">
        <v>4720</v>
      </c>
    </row>
    <row r="457" spans="1:12" s="499" customFormat="1" x14ac:dyDescent="0.2">
      <c r="A457" s="226" t="s">
        <v>7</v>
      </c>
      <c r="B457" s="322">
        <v>85.714285714285708</v>
      </c>
      <c r="C457" s="323">
        <v>86.666666666666671</v>
      </c>
      <c r="D457" s="324">
        <v>100</v>
      </c>
      <c r="E457" s="324">
        <v>100</v>
      </c>
      <c r="F457" s="324">
        <v>100</v>
      </c>
      <c r="G457" s="324">
        <v>100</v>
      </c>
      <c r="H457" s="325">
        <v>86.746987951807228</v>
      </c>
    </row>
    <row r="458" spans="1:12" s="499" customFormat="1" x14ac:dyDescent="0.2">
      <c r="A458" s="226" t="s">
        <v>8</v>
      </c>
      <c r="B458" s="266">
        <v>6.7629928387223925E-2</v>
      </c>
      <c r="C458" s="267">
        <v>6.1048382971943531E-2</v>
      </c>
      <c r="D458" s="326">
        <v>4.1963277297411263E-2</v>
      </c>
      <c r="E458" s="326">
        <v>5.79955445597592E-2</v>
      </c>
      <c r="F458" s="326">
        <v>2.5379096063861222E-2</v>
      </c>
      <c r="G458" s="326">
        <v>2.59068201849133E-2</v>
      </c>
      <c r="H458" s="327">
        <v>7.5868802205187255E-2</v>
      </c>
    </row>
    <row r="459" spans="1:12" s="499" customFormat="1" x14ac:dyDescent="0.2">
      <c r="A459" s="303" t="s">
        <v>1</v>
      </c>
      <c r="B459" s="270">
        <f t="shared" ref="B459:H459" si="106">B456/B455*100-100</f>
        <v>-0.54062909567495865</v>
      </c>
      <c r="C459" s="271">
        <f t="shared" si="106"/>
        <v>7.1559633027522977</v>
      </c>
      <c r="D459" s="271">
        <f t="shared" si="106"/>
        <v>9.518348623853214</v>
      </c>
      <c r="E459" s="271">
        <f t="shared" si="106"/>
        <v>-1.0812581913499315</v>
      </c>
      <c r="F459" s="271">
        <f t="shared" si="106"/>
        <v>9.7907110091743021</v>
      </c>
      <c r="G459" s="271">
        <f t="shared" si="106"/>
        <v>18.944954128440372</v>
      </c>
      <c r="H459" s="273">
        <f t="shared" si="106"/>
        <v>8.2568807339449535</v>
      </c>
    </row>
    <row r="460" spans="1:12" s="499" customFormat="1" ht="13.5" thickBot="1" x14ac:dyDescent="0.25">
      <c r="A460" s="226" t="s">
        <v>27</v>
      </c>
      <c r="B460" s="275">
        <f>B456-B443</f>
        <v>-395.57142857142844</v>
      </c>
      <c r="C460" s="276">
        <f t="shared" ref="C460:H460" si="107">C456-C443</f>
        <v>16.66666666666697</v>
      </c>
      <c r="D460" s="276">
        <f t="shared" si="107"/>
        <v>203.75</v>
      </c>
      <c r="E460" s="276">
        <f t="shared" si="107"/>
        <v>-202.14285714285688</v>
      </c>
      <c r="F460" s="276">
        <f t="shared" si="107"/>
        <v>126.20833333333303</v>
      </c>
      <c r="G460" s="276">
        <f t="shared" si="107"/>
        <v>420</v>
      </c>
      <c r="H460" s="278">
        <f t="shared" si="107"/>
        <v>59.642857142856883</v>
      </c>
    </row>
    <row r="461" spans="1:12" s="499" customFormat="1" x14ac:dyDescent="0.2">
      <c r="A461" s="308" t="s">
        <v>52</v>
      </c>
      <c r="B461" s="280">
        <v>48</v>
      </c>
      <c r="C461" s="281">
        <v>47</v>
      </c>
      <c r="D461" s="281">
        <v>48</v>
      </c>
      <c r="E461" s="281">
        <v>13</v>
      </c>
      <c r="F461" s="281">
        <v>49</v>
      </c>
      <c r="G461" s="328">
        <v>48</v>
      </c>
      <c r="H461" s="329">
        <f>SUM(B461:G461)</f>
        <v>253</v>
      </c>
      <c r="I461" s="499" t="s">
        <v>56</v>
      </c>
      <c r="J461" s="330">
        <f>H448-H461</f>
        <v>32</v>
      </c>
      <c r="K461" s="331">
        <f>J461/H448</f>
        <v>0.11228070175438597</v>
      </c>
      <c r="L461" s="405" t="s">
        <v>157</v>
      </c>
    </row>
    <row r="462" spans="1:12" s="499" customFormat="1" x14ac:dyDescent="0.2">
      <c r="A462" s="308" t="s">
        <v>28</v>
      </c>
      <c r="B462" s="231">
        <v>134.5</v>
      </c>
      <c r="C462" s="289">
        <v>133</v>
      </c>
      <c r="D462" s="289">
        <v>133</v>
      </c>
      <c r="E462" s="289">
        <v>134.5</v>
      </c>
      <c r="F462" s="289">
        <v>132.5</v>
      </c>
      <c r="G462" s="289">
        <v>131</v>
      </c>
      <c r="H462" s="235"/>
      <c r="I462" s="499" t="s">
        <v>57</v>
      </c>
      <c r="J462" s="499">
        <v>131.88</v>
      </c>
    </row>
    <row r="463" spans="1:12" s="499" customFormat="1" ht="13.5" thickBot="1" x14ac:dyDescent="0.25">
      <c r="A463" s="311" t="s">
        <v>26</v>
      </c>
      <c r="B463" s="229">
        <f>B462-B449</f>
        <v>2</v>
      </c>
      <c r="C463" s="230">
        <f t="shared" ref="C463:G463" si="108">C462-C449</f>
        <v>1</v>
      </c>
      <c r="D463" s="230">
        <f t="shared" si="108"/>
        <v>1</v>
      </c>
      <c r="E463" s="230">
        <f t="shared" si="108"/>
        <v>2</v>
      </c>
      <c r="F463" s="230">
        <f t="shared" si="108"/>
        <v>1</v>
      </c>
      <c r="G463" s="230">
        <f t="shared" si="108"/>
        <v>-0.5</v>
      </c>
      <c r="H463" s="236"/>
      <c r="I463" s="499" t="s">
        <v>26</v>
      </c>
      <c r="J463" s="499">
        <f>J462-J449</f>
        <v>-3.0000000000001137E-2</v>
      </c>
    </row>
    <row r="464" spans="1:12" x14ac:dyDescent="0.2">
      <c r="C464" s="499"/>
      <c r="D464" s="499"/>
      <c r="E464" s="499"/>
      <c r="F464" s="499"/>
      <c r="G464" s="499"/>
    </row>
    <row r="465" spans="1:11" ht="13.5" thickBot="1" x14ac:dyDescent="0.25"/>
    <row r="466" spans="1:11" ht="13.5" thickBot="1" x14ac:dyDescent="0.25">
      <c r="A466" s="295" t="s">
        <v>159</v>
      </c>
      <c r="B466" s="506" t="s">
        <v>53</v>
      </c>
      <c r="C466" s="507"/>
      <c r="D466" s="507"/>
      <c r="E466" s="507"/>
      <c r="F466" s="507"/>
      <c r="G466" s="508"/>
      <c r="H466" s="313" t="s">
        <v>0</v>
      </c>
      <c r="I466" s="500"/>
      <c r="J466" s="500"/>
      <c r="K466" s="500"/>
    </row>
    <row r="467" spans="1:11" x14ac:dyDescent="0.2">
      <c r="A467" s="226" t="s">
        <v>2</v>
      </c>
      <c r="B467" s="315">
        <v>1</v>
      </c>
      <c r="C467" s="238">
        <v>2</v>
      </c>
      <c r="D467" s="238">
        <v>3</v>
      </c>
      <c r="E467" s="238">
        <v>4</v>
      </c>
      <c r="F467" s="238">
        <v>5</v>
      </c>
      <c r="G467" s="238">
        <v>6</v>
      </c>
      <c r="H467" s="237"/>
      <c r="I467" s="500"/>
      <c r="J467" s="500"/>
      <c r="K467" s="500"/>
    </row>
    <row r="468" spans="1:11" x14ac:dyDescent="0.2">
      <c r="A468" s="301" t="s">
        <v>3</v>
      </c>
      <c r="B468" s="316">
        <v>4380</v>
      </c>
      <c r="C468" s="317">
        <v>4380</v>
      </c>
      <c r="D468" s="318">
        <v>4380</v>
      </c>
      <c r="E468" s="318">
        <v>4380</v>
      </c>
      <c r="F468" s="318">
        <v>4380</v>
      </c>
      <c r="G468" s="318">
        <v>4380</v>
      </c>
      <c r="H468" s="319">
        <v>4380</v>
      </c>
      <c r="I468" s="500"/>
      <c r="J468" s="500"/>
      <c r="K468" s="500"/>
    </row>
    <row r="469" spans="1:11" x14ac:dyDescent="0.2">
      <c r="A469" s="303" t="s">
        <v>6</v>
      </c>
      <c r="B469" s="320">
        <v>4380.625</v>
      </c>
      <c r="C469" s="321">
        <v>4864.666666666667</v>
      </c>
      <c r="D469" s="321">
        <v>4943.5714285714284</v>
      </c>
      <c r="E469" s="321">
        <v>4705.7142857142853</v>
      </c>
      <c r="F469" s="321">
        <v>4971.333333333333</v>
      </c>
      <c r="G469" s="321">
        <v>5185.3846153846152</v>
      </c>
      <c r="H469" s="261">
        <v>4839.875</v>
      </c>
      <c r="I469" s="500"/>
      <c r="J469" s="500"/>
      <c r="K469" s="500"/>
    </row>
    <row r="470" spans="1:11" x14ac:dyDescent="0.2">
      <c r="A470" s="226" t="s">
        <v>7</v>
      </c>
      <c r="B470" s="322">
        <v>100</v>
      </c>
      <c r="C470" s="323">
        <v>93.333333333333329</v>
      </c>
      <c r="D470" s="324">
        <v>92.857142857142861</v>
      </c>
      <c r="E470" s="324">
        <v>85.714285714285708</v>
      </c>
      <c r="F470" s="324">
        <v>100</v>
      </c>
      <c r="G470" s="324">
        <v>100</v>
      </c>
      <c r="H470" s="325">
        <v>87.5</v>
      </c>
      <c r="I470" s="500"/>
      <c r="J470" s="500"/>
      <c r="K470" s="500"/>
    </row>
    <row r="471" spans="1:11" x14ac:dyDescent="0.2">
      <c r="A471" s="226" t="s">
        <v>8</v>
      </c>
      <c r="B471" s="266">
        <v>4.0188171664725436E-2</v>
      </c>
      <c r="C471" s="267">
        <v>5.2510039807385715E-2</v>
      </c>
      <c r="D471" s="326">
        <v>4.9864199877282349E-2</v>
      </c>
      <c r="E471" s="326">
        <v>4.9523937011306418E-2</v>
      </c>
      <c r="F471" s="326">
        <v>3.6797796188584489E-2</v>
      </c>
      <c r="G471" s="326">
        <v>3.1394712305470529E-2</v>
      </c>
      <c r="H471" s="327">
        <v>6.9391830270806906E-2</v>
      </c>
      <c r="I471" s="500"/>
      <c r="J471" s="500"/>
      <c r="K471" s="500"/>
    </row>
    <row r="472" spans="1:11" x14ac:dyDescent="0.2">
      <c r="A472" s="303" t="s">
        <v>1</v>
      </c>
      <c r="B472" s="270">
        <f t="shared" ref="B472:H472" si="109">B469/B468*100-100</f>
        <v>1.4269406392685369E-2</v>
      </c>
      <c r="C472" s="271">
        <f t="shared" si="109"/>
        <v>11.06544901065449</v>
      </c>
      <c r="D472" s="271">
        <f t="shared" si="109"/>
        <v>12.86692759295498</v>
      </c>
      <c r="E472" s="271">
        <f t="shared" si="109"/>
        <v>7.4363992172211226</v>
      </c>
      <c r="F472" s="271">
        <f t="shared" si="109"/>
        <v>13.500761035007613</v>
      </c>
      <c r="G472" s="271">
        <f t="shared" si="109"/>
        <v>18.387776606954674</v>
      </c>
      <c r="H472" s="273">
        <f t="shared" si="109"/>
        <v>10.499429223744301</v>
      </c>
      <c r="I472" s="500"/>
      <c r="J472" s="500"/>
      <c r="K472" s="500"/>
    </row>
    <row r="473" spans="1:11" ht="13.5" thickBot="1" x14ac:dyDescent="0.25">
      <c r="A473" s="226" t="s">
        <v>27</v>
      </c>
      <c r="B473" s="275">
        <f>B469-B456</f>
        <v>44.196428571428442</v>
      </c>
      <c r="C473" s="276">
        <f t="shared" ref="C473:H473" si="110">C469-C456</f>
        <v>192.66666666666697</v>
      </c>
      <c r="D473" s="276">
        <f t="shared" si="110"/>
        <v>168.57142857142844</v>
      </c>
      <c r="E473" s="276">
        <f t="shared" si="110"/>
        <v>392.85714285714221</v>
      </c>
      <c r="F473" s="276">
        <f t="shared" si="110"/>
        <v>184.45833333333303</v>
      </c>
      <c r="G473" s="276">
        <f t="shared" si="110"/>
        <v>-0.61538461538475531</v>
      </c>
      <c r="H473" s="278">
        <f t="shared" si="110"/>
        <v>119.875</v>
      </c>
      <c r="I473" s="500"/>
      <c r="J473" s="500"/>
      <c r="K473" s="500"/>
    </row>
    <row r="474" spans="1:11" x14ac:dyDescent="0.2">
      <c r="A474" s="308" t="s">
        <v>52</v>
      </c>
      <c r="B474" s="280">
        <v>47</v>
      </c>
      <c r="C474" s="281">
        <v>47</v>
      </c>
      <c r="D474" s="281">
        <v>48</v>
      </c>
      <c r="E474" s="281">
        <v>13</v>
      </c>
      <c r="F474" s="281">
        <v>49</v>
      </c>
      <c r="G474" s="328">
        <v>48</v>
      </c>
      <c r="H474" s="329">
        <f>SUM(B474:G474)</f>
        <v>252</v>
      </c>
      <c r="I474" s="500" t="s">
        <v>56</v>
      </c>
      <c r="J474" s="330">
        <f>H461-H474</f>
        <v>1</v>
      </c>
      <c r="K474" s="331">
        <f>J474/H461</f>
        <v>3.952569169960474E-3</v>
      </c>
    </row>
    <row r="475" spans="1:11" x14ac:dyDescent="0.2">
      <c r="A475" s="308" t="s">
        <v>28</v>
      </c>
      <c r="B475" s="231">
        <v>134.5</v>
      </c>
      <c r="C475" s="289">
        <v>133</v>
      </c>
      <c r="D475" s="289">
        <v>133</v>
      </c>
      <c r="E475" s="289">
        <v>134.5</v>
      </c>
      <c r="F475" s="289">
        <v>132.5</v>
      </c>
      <c r="G475" s="289">
        <v>131</v>
      </c>
      <c r="H475" s="235"/>
      <c r="I475" s="500" t="s">
        <v>57</v>
      </c>
      <c r="J475" s="500">
        <v>132.81</v>
      </c>
      <c r="K475" s="500"/>
    </row>
    <row r="476" spans="1:11" ht="13.5" thickBot="1" x14ac:dyDescent="0.25">
      <c r="A476" s="311" t="s">
        <v>26</v>
      </c>
      <c r="B476" s="229">
        <f>B475-B462</f>
        <v>0</v>
      </c>
      <c r="C476" s="230">
        <f t="shared" ref="C476:G476" si="111">C475-C462</f>
        <v>0</v>
      </c>
      <c r="D476" s="230">
        <f t="shared" si="111"/>
        <v>0</v>
      </c>
      <c r="E476" s="230">
        <f t="shared" si="111"/>
        <v>0</v>
      </c>
      <c r="F476" s="230">
        <f t="shared" si="111"/>
        <v>0</v>
      </c>
      <c r="G476" s="230">
        <f t="shared" si="111"/>
        <v>0</v>
      </c>
      <c r="H476" s="236"/>
      <c r="I476" s="500" t="s">
        <v>26</v>
      </c>
      <c r="J476" s="500">
        <f>J475-J462</f>
        <v>0.93000000000000682</v>
      </c>
      <c r="K476" s="500"/>
    </row>
  </sheetData>
  <mergeCells count="38">
    <mergeCell ref="B243:F243"/>
    <mergeCell ref="B282:F282"/>
    <mergeCell ref="B269:F269"/>
    <mergeCell ref="B323:G323"/>
    <mergeCell ref="B310:G310"/>
    <mergeCell ref="B297:G297"/>
    <mergeCell ref="B178:F178"/>
    <mergeCell ref="B165:F165"/>
    <mergeCell ref="B152:F152"/>
    <mergeCell ref="B230:F230"/>
    <mergeCell ref="B217:F217"/>
    <mergeCell ref="B204:F204"/>
    <mergeCell ref="B191:F191"/>
    <mergeCell ref="B74:F74"/>
    <mergeCell ref="B139:F139"/>
    <mergeCell ref="B126:F126"/>
    <mergeCell ref="B113:F113"/>
    <mergeCell ref="B100:F100"/>
    <mergeCell ref="B87:F87"/>
    <mergeCell ref="B9:F9"/>
    <mergeCell ref="B22:F22"/>
    <mergeCell ref="B35:F35"/>
    <mergeCell ref="B48:F48"/>
    <mergeCell ref="B61:F61"/>
    <mergeCell ref="B466:G466"/>
    <mergeCell ref="K290:R292"/>
    <mergeCell ref="K264:R266"/>
    <mergeCell ref="B256:F256"/>
    <mergeCell ref="B375:G375"/>
    <mergeCell ref="B362:G362"/>
    <mergeCell ref="B349:G349"/>
    <mergeCell ref="B388:G388"/>
    <mergeCell ref="B336:G336"/>
    <mergeCell ref="B453:G453"/>
    <mergeCell ref="B440:G440"/>
    <mergeCell ref="B427:G427"/>
    <mergeCell ref="B414:G414"/>
    <mergeCell ref="B401:G40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01" t="s">
        <v>18</v>
      </c>
      <c r="C4" s="502"/>
      <c r="D4" s="502"/>
      <c r="E4" s="502"/>
      <c r="F4" s="502"/>
      <c r="G4" s="502"/>
      <c r="H4" s="502"/>
      <c r="I4" s="502"/>
      <c r="J4" s="503"/>
      <c r="K4" s="501" t="s">
        <v>21</v>
      </c>
      <c r="L4" s="502"/>
      <c r="M4" s="502"/>
      <c r="N4" s="502"/>
      <c r="O4" s="502"/>
      <c r="P4" s="502"/>
      <c r="Q4" s="502"/>
      <c r="R4" s="502"/>
      <c r="S4" s="502"/>
      <c r="T4" s="502"/>
      <c r="U4" s="502"/>
      <c r="V4" s="502"/>
      <c r="W4" s="50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01" t="s">
        <v>23</v>
      </c>
      <c r="C17" s="502"/>
      <c r="D17" s="502"/>
      <c r="E17" s="502"/>
      <c r="F17" s="50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01" t="s">
        <v>18</v>
      </c>
      <c r="C4" s="502"/>
      <c r="D4" s="502"/>
      <c r="E4" s="502"/>
      <c r="F4" s="502"/>
      <c r="G4" s="502"/>
      <c r="H4" s="502"/>
      <c r="I4" s="502"/>
      <c r="J4" s="503"/>
      <c r="K4" s="501" t="s">
        <v>21</v>
      </c>
      <c r="L4" s="502"/>
      <c r="M4" s="502"/>
      <c r="N4" s="502"/>
      <c r="O4" s="502"/>
      <c r="P4" s="502"/>
      <c r="Q4" s="502"/>
      <c r="R4" s="502"/>
      <c r="S4" s="502"/>
      <c r="T4" s="502"/>
      <c r="U4" s="502"/>
      <c r="V4" s="502"/>
      <c r="W4" s="50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01" t="s">
        <v>23</v>
      </c>
      <c r="C17" s="502"/>
      <c r="D17" s="502"/>
      <c r="E17" s="502"/>
      <c r="F17" s="50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01" t="s">
        <v>18</v>
      </c>
      <c r="C4" s="502"/>
      <c r="D4" s="502"/>
      <c r="E4" s="502"/>
      <c r="F4" s="502"/>
      <c r="G4" s="502"/>
      <c r="H4" s="502"/>
      <c r="I4" s="502"/>
      <c r="J4" s="503"/>
      <c r="K4" s="501" t="s">
        <v>21</v>
      </c>
      <c r="L4" s="502"/>
      <c r="M4" s="502"/>
      <c r="N4" s="502"/>
      <c r="O4" s="502"/>
      <c r="P4" s="502"/>
      <c r="Q4" s="502"/>
      <c r="R4" s="502"/>
      <c r="S4" s="502"/>
      <c r="T4" s="502"/>
      <c r="U4" s="502"/>
      <c r="V4" s="502"/>
      <c r="W4" s="50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01" t="s">
        <v>23</v>
      </c>
      <c r="C17" s="502"/>
      <c r="D17" s="502"/>
      <c r="E17" s="502"/>
      <c r="F17" s="50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04" t="s">
        <v>42</v>
      </c>
      <c r="B1" s="504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04" t="s">
        <v>42</v>
      </c>
      <c r="B1" s="504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05" t="s">
        <v>42</v>
      </c>
      <c r="B1" s="505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04" t="s">
        <v>42</v>
      </c>
      <c r="B1" s="504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D526"/>
  <sheetViews>
    <sheetView showGridLines="0" topLeftCell="A494" zoomScale="73" zoomScaleNormal="73" workbookViewId="0">
      <selection activeCell="V517" sqref="V517"/>
    </sheetView>
  </sheetViews>
  <sheetFormatPr baseColWidth="10" defaultColWidth="11.42578125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20" width="10.28515625" style="239" customWidth="1"/>
    <col min="21" max="21" width="11.42578125" style="239" bestFit="1" customWidth="1"/>
    <col min="22" max="22" width="10.28515625" style="239" customWidth="1"/>
    <col min="23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512"/>
      <c r="G2" s="512"/>
      <c r="H2" s="512"/>
      <c r="I2" s="512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506" t="s">
        <v>53</v>
      </c>
      <c r="C9" s="507"/>
      <c r="D9" s="507"/>
      <c r="E9" s="507"/>
      <c r="F9" s="507"/>
      <c r="G9" s="507"/>
      <c r="H9" s="507"/>
      <c r="I9" s="508"/>
      <c r="J9" s="506" t="s">
        <v>63</v>
      </c>
      <c r="K9" s="507"/>
      <c r="L9" s="507"/>
      <c r="M9" s="507"/>
      <c r="N9" s="507"/>
      <c r="O9" s="507"/>
      <c r="P9" s="507"/>
      <c r="Q9" s="507"/>
      <c r="R9" s="507"/>
      <c r="S9" s="508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506" t="s">
        <v>53</v>
      </c>
      <c r="C25" s="507"/>
      <c r="D25" s="507"/>
      <c r="E25" s="507"/>
      <c r="F25" s="507"/>
      <c r="G25" s="507"/>
      <c r="H25" s="507"/>
      <c r="I25" s="508"/>
      <c r="J25" s="506" t="s">
        <v>63</v>
      </c>
      <c r="K25" s="507"/>
      <c r="L25" s="507"/>
      <c r="M25" s="507"/>
      <c r="N25" s="507"/>
      <c r="O25" s="507"/>
      <c r="P25" s="507"/>
      <c r="Q25" s="508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513" t="s">
        <v>67</v>
      </c>
      <c r="W34" s="513"/>
      <c r="X34" s="513"/>
      <c r="Y34" s="513"/>
      <c r="Z34" s="513"/>
      <c r="AA34" s="513"/>
      <c r="AB34" s="513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513"/>
      <c r="W35" s="513"/>
      <c r="X35" s="513"/>
      <c r="Y35" s="513"/>
      <c r="Z35" s="513"/>
      <c r="AA35" s="513"/>
      <c r="AB35" s="513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513"/>
      <c r="W36" s="513"/>
      <c r="X36" s="513"/>
      <c r="Y36" s="513"/>
      <c r="Z36" s="513"/>
      <c r="AA36" s="513"/>
      <c r="AB36" s="513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506" t="s">
        <v>53</v>
      </c>
      <c r="C39" s="507"/>
      <c r="D39" s="507"/>
      <c r="E39" s="507"/>
      <c r="F39" s="507"/>
      <c r="G39" s="507"/>
      <c r="H39" s="507"/>
      <c r="I39" s="508"/>
      <c r="J39" s="506" t="s">
        <v>63</v>
      </c>
      <c r="K39" s="507"/>
      <c r="L39" s="507"/>
      <c r="M39" s="507"/>
      <c r="N39" s="507"/>
      <c r="O39" s="507"/>
      <c r="P39" s="507"/>
      <c r="Q39" s="508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513" t="s">
        <v>69</v>
      </c>
      <c r="W48" s="513"/>
      <c r="X48" s="513"/>
      <c r="Y48" s="513"/>
      <c r="Z48" s="513"/>
      <c r="AA48" s="513"/>
      <c r="AB48" s="513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513"/>
      <c r="W49" s="513"/>
      <c r="X49" s="513"/>
      <c r="Y49" s="513"/>
      <c r="Z49" s="513"/>
      <c r="AA49" s="513"/>
      <c r="AB49" s="513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513"/>
      <c r="W50" s="513"/>
      <c r="X50" s="513"/>
      <c r="Y50" s="513"/>
      <c r="Z50" s="513"/>
      <c r="AA50" s="513"/>
      <c r="AB50" s="513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506" t="s">
        <v>53</v>
      </c>
      <c r="C55" s="507"/>
      <c r="D55" s="507"/>
      <c r="E55" s="507"/>
      <c r="F55" s="507"/>
      <c r="G55" s="507"/>
      <c r="H55" s="507"/>
      <c r="I55" s="507"/>
      <c r="J55" s="507"/>
      <c r="K55" s="508"/>
      <c r="L55" s="506" t="s">
        <v>63</v>
      </c>
      <c r="M55" s="507"/>
      <c r="N55" s="507"/>
      <c r="O55" s="507"/>
      <c r="P55" s="507"/>
      <c r="Q55" s="507"/>
      <c r="R55" s="507"/>
      <c r="S55" s="508"/>
      <c r="T55" s="292" t="s">
        <v>55</v>
      </c>
      <c r="U55" s="361"/>
      <c r="V55" s="361"/>
      <c r="W55" s="361"/>
      <c r="X55" s="512" t="s">
        <v>71</v>
      </c>
      <c r="Y55" s="512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506" t="s">
        <v>53</v>
      </c>
      <c r="C70" s="507"/>
      <c r="D70" s="507"/>
      <c r="E70" s="507"/>
      <c r="F70" s="507"/>
      <c r="G70" s="507"/>
      <c r="H70" s="507"/>
      <c r="I70" s="507"/>
      <c r="J70" s="507"/>
      <c r="K70" s="508"/>
      <c r="L70" s="506" t="s">
        <v>63</v>
      </c>
      <c r="M70" s="507"/>
      <c r="N70" s="507"/>
      <c r="O70" s="507"/>
      <c r="P70" s="507"/>
      <c r="Q70" s="507"/>
      <c r="R70" s="507"/>
      <c r="S70" s="507"/>
      <c r="T70" s="507"/>
      <c r="U70" s="508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.5" thickBot="1" x14ac:dyDescent="0.25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">
      <c r="B82" s="239">
        <v>45.5</v>
      </c>
      <c r="M82" s="332" t="s">
        <v>66</v>
      </c>
    </row>
    <row r="83" spans="1:26" s="370" customFormat="1" x14ac:dyDescent="0.2"/>
    <row r="84" spans="1:26" s="370" customFormat="1" x14ac:dyDescent="0.2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.5" thickBot="1" x14ac:dyDescent="0.25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25">
      <c r="A86" s="247" t="s">
        <v>74</v>
      </c>
      <c r="B86" s="506" t="s">
        <v>53</v>
      </c>
      <c r="C86" s="507"/>
      <c r="D86" s="507"/>
      <c r="E86" s="507"/>
      <c r="F86" s="507"/>
      <c r="G86" s="507"/>
      <c r="H86" s="507"/>
      <c r="I86" s="508"/>
      <c r="J86" s="506" t="s">
        <v>75</v>
      </c>
      <c r="K86" s="507"/>
      <c r="L86" s="507"/>
      <c r="M86" s="508"/>
      <c r="N86" s="506" t="s">
        <v>63</v>
      </c>
      <c r="O86" s="507"/>
      <c r="P86" s="507"/>
      <c r="Q86" s="507"/>
      <c r="R86" s="507"/>
      <c r="S86" s="507"/>
      <c r="T86" s="507"/>
      <c r="U86" s="508"/>
      <c r="V86" s="292" t="s">
        <v>55</v>
      </c>
    </row>
    <row r="87" spans="1:26" s="369" customFormat="1" x14ac:dyDescent="0.2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x14ac:dyDescent="0.2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.5" thickBot="1" x14ac:dyDescent="0.25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.5" thickBot="1" x14ac:dyDescent="0.25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.5" thickBot="1" x14ac:dyDescent="0.25"/>
    <row r="100" spans="1:25" ht="13.5" thickBot="1" x14ac:dyDescent="0.25">
      <c r="A100" s="247" t="s">
        <v>81</v>
      </c>
      <c r="B100" s="506" t="s">
        <v>53</v>
      </c>
      <c r="C100" s="507"/>
      <c r="D100" s="507"/>
      <c r="E100" s="507"/>
      <c r="F100" s="507"/>
      <c r="G100" s="507"/>
      <c r="H100" s="507"/>
      <c r="I100" s="508"/>
      <c r="J100" s="506" t="s">
        <v>75</v>
      </c>
      <c r="K100" s="507"/>
      <c r="L100" s="507"/>
      <c r="M100" s="508"/>
      <c r="N100" s="506" t="s">
        <v>63</v>
      </c>
      <c r="O100" s="507"/>
      <c r="P100" s="507"/>
      <c r="Q100" s="507"/>
      <c r="R100" s="507"/>
      <c r="S100" s="507"/>
      <c r="T100" s="507"/>
      <c r="U100" s="508"/>
      <c r="V100" s="292" t="s">
        <v>55</v>
      </c>
      <c r="W100" s="380"/>
      <c r="X100" s="380"/>
      <c r="Y100" s="380"/>
    </row>
    <row r="101" spans="1:25" x14ac:dyDescent="0.2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x14ac:dyDescent="0.2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.5" thickBot="1" x14ac:dyDescent="0.25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.5" thickBot="1" x14ac:dyDescent="0.25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">
      <c r="F112" s="239" t="s">
        <v>66</v>
      </c>
      <c r="R112" s="239" t="s">
        <v>66</v>
      </c>
      <c r="U112" s="239" t="s">
        <v>66</v>
      </c>
    </row>
    <row r="114" spans="1:27" s="382" customFormat="1" ht="13.5" thickBot="1" x14ac:dyDescent="0.25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25">
      <c r="A115" s="247" t="s">
        <v>82</v>
      </c>
      <c r="B115" s="506" t="s">
        <v>53</v>
      </c>
      <c r="C115" s="507"/>
      <c r="D115" s="507"/>
      <c r="E115" s="507"/>
      <c r="F115" s="507"/>
      <c r="G115" s="507"/>
      <c r="H115" s="507"/>
      <c r="I115" s="507"/>
      <c r="J115" s="508"/>
      <c r="K115" s="506" t="s">
        <v>75</v>
      </c>
      <c r="L115" s="507"/>
      <c r="M115" s="507"/>
      <c r="N115" s="508"/>
      <c r="O115" s="506" t="s">
        <v>63</v>
      </c>
      <c r="P115" s="507"/>
      <c r="Q115" s="507"/>
      <c r="R115" s="507"/>
      <c r="S115" s="507"/>
      <c r="T115" s="507"/>
      <c r="U115" s="507"/>
      <c r="V115" s="507"/>
      <c r="W115" s="508"/>
      <c r="X115" s="292" t="s">
        <v>55</v>
      </c>
    </row>
    <row r="116" spans="1:27" s="382" customFormat="1" x14ac:dyDescent="0.2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x14ac:dyDescent="0.2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.5" thickBot="1" x14ac:dyDescent="0.25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.5" thickBot="1" x14ac:dyDescent="0.25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.5" thickBot="1" x14ac:dyDescent="0.25"/>
    <row r="129" spans="1:27" s="384" customFormat="1" ht="13.5" thickBot="1" x14ac:dyDescent="0.25">
      <c r="A129" s="247" t="s">
        <v>84</v>
      </c>
      <c r="B129" s="506" t="s">
        <v>53</v>
      </c>
      <c r="C129" s="507"/>
      <c r="D129" s="507"/>
      <c r="E129" s="507"/>
      <c r="F129" s="507"/>
      <c r="G129" s="507"/>
      <c r="H129" s="507"/>
      <c r="I129" s="507"/>
      <c r="J129" s="508"/>
      <c r="K129" s="506" t="s">
        <v>75</v>
      </c>
      <c r="L129" s="507"/>
      <c r="M129" s="507"/>
      <c r="N129" s="508"/>
      <c r="O129" s="506" t="s">
        <v>63</v>
      </c>
      <c r="P129" s="507"/>
      <c r="Q129" s="507"/>
      <c r="R129" s="507"/>
      <c r="S129" s="507"/>
      <c r="T129" s="507"/>
      <c r="U129" s="507"/>
      <c r="V129" s="507"/>
      <c r="W129" s="508"/>
      <c r="X129" s="292" t="s">
        <v>55</v>
      </c>
    </row>
    <row r="130" spans="1:27" s="384" customFormat="1" x14ac:dyDescent="0.2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x14ac:dyDescent="0.2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.5" thickBot="1" x14ac:dyDescent="0.25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48.5</v>
      </c>
      <c r="H139" s="242">
        <v>48.5</v>
      </c>
      <c r="I139" s="242">
        <v>48</v>
      </c>
      <c r="J139" s="372">
        <v>48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48</v>
      </c>
      <c r="X139" s="235"/>
      <c r="Y139" s="227" t="s">
        <v>57</v>
      </c>
      <c r="Z139" s="227">
        <v>47.64</v>
      </c>
      <c r="AA139" s="227"/>
    </row>
    <row r="140" spans="1:27" s="384" customFormat="1" ht="13.5" thickBot="1" x14ac:dyDescent="0.25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2.5</v>
      </c>
      <c r="H140" s="243">
        <f t="shared" si="64"/>
        <v>2.5</v>
      </c>
      <c r="I140" s="243">
        <f t="shared" si="64"/>
        <v>2.5</v>
      </c>
      <c r="J140" s="373">
        <f t="shared" si="64"/>
        <v>2.5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2.5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">
      <c r="E141" s="239" t="s">
        <v>66</v>
      </c>
      <c r="F141" s="239" t="s">
        <v>66</v>
      </c>
      <c r="G141" s="239">
        <v>48.5</v>
      </c>
      <c r="H141" s="239">
        <v>48.5</v>
      </c>
      <c r="I141" s="239">
        <v>48</v>
      </c>
      <c r="J141" s="239">
        <v>48</v>
      </c>
      <c r="W141" s="239">
        <v>48</v>
      </c>
    </row>
    <row r="142" spans="1:27" ht="13.5" thickBot="1" x14ac:dyDescent="0.25"/>
    <row r="143" spans="1:27" s="385" customFormat="1" ht="13.5" thickBot="1" x14ac:dyDescent="0.25">
      <c r="A143" s="247" t="s">
        <v>85</v>
      </c>
      <c r="B143" s="506" t="s">
        <v>53</v>
      </c>
      <c r="C143" s="507"/>
      <c r="D143" s="507"/>
      <c r="E143" s="507"/>
      <c r="F143" s="507"/>
      <c r="G143" s="507"/>
      <c r="H143" s="507"/>
      <c r="I143" s="507"/>
      <c r="J143" s="508"/>
      <c r="K143" s="506" t="s">
        <v>75</v>
      </c>
      <c r="L143" s="507"/>
      <c r="M143" s="507"/>
      <c r="N143" s="508"/>
      <c r="O143" s="506" t="s">
        <v>63</v>
      </c>
      <c r="P143" s="507"/>
      <c r="Q143" s="507"/>
      <c r="R143" s="507"/>
      <c r="S143" s="507"/>
      <c r="T143" s="507"/>
      <c r="U143" s="507"/>
      <c r="V143" s="507"/>
      <c r="W143" s="508"/>
      <c r="X143" s="292" t="s">
        <v>55</v>
      </c>
    </row>
    <row r="144" spans="1:27" s="385" customFormat="1" x14ac:dyDescent="0.2">
      <c r="A144" s="248" t="s">
        <v>54</v>
      </c>
      <c r="B144" s="314">
        <v>1</v>
      </c>
      <c r="C144" s="251">
        <v>2</v>
      </c>
      <c r="D144" s="251">
        <v>3</v>
      </c>
      <c r="E144" s="251">
        <v>4</v>
      </c>
      <c r="F144" s="251">
        <v>5</v>
      </c>
      <c r="G144" s="251">
        <v>6</v>
      </c>
      <c r="H144" s="251">
        <v>7</v>
      </c>
      <c r="I144" s="251">
        <v>8</v>
      </c>
      <c r="J144" s="371">
        <v>9</v>
      </c>
      <c r="K144" s="314">
        <v>1</v>
      </c>
      <c r="L144" s="251">
        <v>2</v>
      </c>
      <c r="M144" s="251">
        <v>3</v>
      </c>
      <c r="N144" s="371">
        <v>4</v>
      </c>
      <c r="O144" s="314">
        <v>1</v>
      </c>
      <c r="P144" s="251">
        <v>2</v>
      </c>
      <c r="Q144" s="251">
        <v>3</v>
      </c>
      <c r="R144" s="251">
        <v>4</v>
      </c>
      <c r="S144" s="251">
        <v>5</v>
      </c>
      <c r="T144" s="251">
        <v>6</v>
      </c>
      <c r="U144" s="251">
        <v>7</v>
      </c>
      <c r="V144" s="251">
        <v>8</v>
      </c>
      <c r="W144" s="371">
        <v>9</v>
      </c>
      <c r="X144" s="291"/>
    </row>
    <row r="145" spans="1:27" s="385" customFormat="1" x14ac:dyDescent="0.2">
      <c r="A145" s="248" t="s">
        <v>2</v>
      </c>
      <c r="B145" s="352">
        <v>1</v>
      </c>
      <c r="C145" s="353">
        <v>2</v>
      </c>
      <c r="D145" s="353">
        <v>2</v>
      </c>
      <c r="E145" s="354">
        <v>3</v>
      </c>
      <c r="F145" s="355">
        <v>4</v>
      </c>
      <c r="G145" s="356">
        <v>5</v>
      </c>
      <c r="H145" s="357">
        <v>6</v>
      </c>
      <c r="I145" s="358">
        <v>7</v>
      </c>
      <c r="J145" s="376">
        <v>8</v>
      </c>
      <c r="K145" s="352">
        <v>1</v>
      </c>
      <c r="L145" s="353">
        <v>2</v>
      </c>
      <c r="M145" s="354">
        <v>3</v>
      </c>
      <c r="N145" s="355">
        <v>4</v>
      </c>
      <c r="O145" s="352">
        <v>1</v>
      </c>
      <c r="P145" s="353">
        <v>2</v>
      </c>
      <c r="Q145" s="354">
        <v>3</v>
      </c>
      <c r="R145" s="355">
        <v>4</v>
      </c>
      <c r="S145" s="355">
        <v>4</v>
      </c>
      <c r="T145" s="356">
        <v>5</v>
      </c>
      <c r="U145" s="357">
        <v>6</v>
      </c>
      <c r="V145" s="358">
        <v>7</v>
      </c>
      <c r="W145" s="376">
        <v>8</v>
      </c>
      <c r="X145" s="226" t="s">
        <v>0</v>
      </c>
    </row>
    <row r="146" spans="1:27" s="385" customFormat="1" x14ac:dyDescent="0.2">
      <c r="A146" s="252" t="s">
        <v>3</v>
      </c>
      <c r="B146" s="253">
        <v>1080</v>
      </c>
      <c r="C146" s="254">
        <v>1080</v>
      </c>
      <c r="D146" s="254">
        <v>1080</v>
      </c>
      <c r="E146" s="254">
        <v>1080</v>
      </c>
      <c r="F146" s="254">
        <v>1080</v>
      </c>
      <c r="G146" s="254">
        <v>1080</v>
      </c>
      <c r="H146" s="254">
        <v>1080</v>
      </c>
      <c r="I146" s="254">
        <v>1080</v>
      </c>
      <c r="J146" s="255">
        <v>1080</v>
      </c>
      <c r="K146" s="253">
        <v>1080</v>
      </c>
      <c r="L146" s="254">
        <v>1080</v>
      </c>
      <c r="M146" s="254">
        <v>1080</v>
      </c>
      <c r="N146" s="255">
        <v>1080</v>
      </c>
      <c r="O146" s="253">
        <v>1080</v>
      </c>
      <c r="P146" s="254">
        <v>1080</v>
      </c>
      <c r="Q146" s="254">
        <v>1080</v>
      </c>
      <c r="R146" s="254">
        <v>1080</v>
      </c>
      <c r="S146" s="254">
        <v>1080</v>
      </c>
      <c r="T146" s="254">
        <v>1080</v>
      </c>
      <c r="U146" s="254">
        <v>1080</v>
      </c>
      <c r="V146" s="254">
        <v>1080</v>
      </c>
      <c r="W146" s="255">
        <v>1080</v>
      </c>
      <c r="X146" s="256">
        <v>1080</v>
      </c>
    </row>
    <row r="147" spans="1:27" s="385" customFormat="1" x14ac:dyDescent="0.2">
      <c r="A147" s="257" t="s">
        <v>6</v>
      </c>
      <c r="B147" s="258">
        <v>1057.6500000000001</v>
      </c>
      <c r="C147" s="259">
        <v>1042.1099999999999</v>
      </c>
      <c r="D147" s="259">
        <v>1047.5</v>
      </c>
      <c r="E147" s="259">
        <v>1069.3599999999999</v>
      </c>
      <c r="F147" s="259">
        <v>1088.0899999999999</v>
      </c>
      <c r="G147" s="259">
        <v>1100.6199999999999</v>
      </c>
      <c r="H147" s="259">
        <v>1107.05</v>
      </c>
      <c r="I147" s="259">
        <v>1143.8599999999999</v>
      </c>
      <c r="J147" s="260">
        <v>1125.31</v>
      </c>
      <c r="K147" s="258">
        <v>1064</v>
      </c>
      <c r="L147" s="259">
        <v>1075.3699999999999</v>
      </c>
      <c r="M147" s="259">
        <v>1089.49</v>
      </c>
      <c r="N147" s="260">
        <v>1139.17</v>
      </c>
      <c r="O147" s="258">
        <v>1039.2592589999999</v>
      </c>
      <c r="P147" s="259">
        <v>1087.69</v>
      </c>
      <c r="Q147" s="259">
        <v>1063.5294120000001</v>
      </c>
      <c r="R147" s="259">
        <v>1064.75</v>
      </c>
      <c r="S147" s="259">
        <v>1112.05</v>
      </c>
      <c r="T147" s="259">
        <v>1087.17</v>
      </c>
      <c r="U147" s="259">
        <v>1122.93</v>
      </c>
      <c r="V147" s="259">
        <v>1134.1199999999999</v>
      </c>
      <c r="W147" s="260">
        <v>1146.4000000000001</v>
      </c>
      <c r="X147" s="261">
        <v>1098.96</v>
      </c>
    </row>
    <row r="148" spans="1:27" s="385" customFormat="1" x14ac:dyDescent="0.2">
      <c r="A148" s="248" t="s">
        <v>7</v>
      </c>
      <c r="B148" s="262">
        <v>100</v>
      </c>
      <c r="C148" s="263">
        <v>100</v>
      </c>
      <c r="D148" s="263">
        <v>100</v>
      </c>
      <c r="E148" s="263">
        <v>100</v>
      </c>
      <c r="F148" s="263">
        <v>100</v>
      </c>
      <c r="G148" s="263">
        <v>100</v>
      </c>
      <c r="H148" s="263">
        <v>100</v>
      </c>
      <c r="I148" s="263">
        <v>100</v>
      </c>
      <c r="J148" s="264">
        <v>96.88</v>
      </c>
      <c r="K148" s="262">
        <v>100</v>
      </c>
      <c r="L148" s="263">
        <v>100</v>
      </c>
      <c r="M148" s="263">
        <v>96.61</v>
      </c>
      <c r="N148" s="264">
        <v>100</v>
      </c>
      <c r="O148" s="262">
        <v>100</v>
      </c>
      <c r="P148" s="263">
        <v>100</v>
      </c>
      <c r="Q148" s="263">
        <v>98.53</v>
      </c>
      <c r="R148" s="263">
        <v>100</v>
      </c>
      <c r="S148" s="263">
        <v>97.44</v>
      </c>
      <c r="T148" s="263">
        <v>100</v>
      </c>
      <c r="U148" s="263">
        <v>100</v>
      </c>
      <c r="V148" s="263">
        <v>98.04</v>
      </c>
      <c r="W148" s="264">
        <v>96</v>
      </c>
      <c r="X148" s="265">
        <v>93.68</v>
      </c>
      <c r="Z148" s="227"/>
      <c r="AA148" s="227"/>
    </row>
    <row r="149" spans="1:27" s="385" customFormat="1" x14ac:dyDescent="0.2">
      <c r="A149" s="248" t="s">
        <v>8</v>
      </c>
      <c r="B149" s="266">
        <v>4.3499999999999997E-2</v>
      </c>
      <c r="C149" s="267">
        <v>3.27E-2</v>
      </c>
      <c r="D149" s="267">
        <v>3.3700000000000001E-2</v>
      </c>
      <c r="E149" s="267">
        <v>3.4500000000000003E-2</v>
      </c>
      <c r="F149" s="267">
        <v>4.2000000000000003E-2</v>
      </c>
      <c r="G149" s="267">
        <v>2.9000000000000001E-2</v>
      </c>
      <c r="H149" s="267">
        <v>3.7999999999999999E-2</v>
      </c>
      <c r="I149" s="267">
        <v>4.2599999999999999E-2</v>
      </c>
      <c r="J149" s="268">
        <v>5.0900000000000001E-2</v>
      </c>
      <c r="K149" s="266">
        <v>3.5499999999999997E-2</v>
      </c>
      <c r="L149" s="267">
        <v>4.4299999999999999E-2</v>
      </c>
      <c r="M149" s="267">
        <v>4.7100000000000003E-2</v>
      </c>
      <c r="N149" s="268">
        <v>4.2999999999999997E-2</v>
      </c>
      <c r="O149" s="266">
        <v>0.04</v>
      </c>
      <c r="P149" s="267">
        <v>4.5499999999999999E-2</v>
      </c>
      <c r="Q149" s="267">
        <v>4.4900000000000002E-2</v>
      </c>
      <c r="R149" s="267">
        <v>3.6900000000000002E-2</v>
      </c>
      <c r="S149" s="267">
        <v>3.8699999999999998E-2</v>
      </c>
      <c r="T149" s="267">
        <v>3.15E-2</v>
      </c>
      <c r="U149" s="267">
        <v>4.0599999999999997E-2</v>
      </c>
      <c r="V149" s="267">
        <v>3.6600000000000001E-2</v>
      </c>
      <c r="W149" s="268">
        <v>5.0999999999999997E-2</v>
      </c>
      <c r="X149" s="269">
        <v>5.6500000000000002E-2</v>
      </c>
      <c r="Z149" s="227"/>
      <c r="AA149" s="227"/>
    </row>
    <row r="150" spans="1:27" s="385" customFormat="1" x14ac:dyDescent="0.2">
      <c r="A150" s="257" t="s">
        <v>1</v>
      </c>
      <c r="B150" s="270">
        <f>B147/B146*100-100</f>
        <v>-2.0694444444444287</v>
      </c>
      <c r="C150" s="271">
        <f t="shared" ref="C150:E150" si="65">C147/C146*100-100</f>
        <v>-3.50833333333334</v>
      </c>
      <c r="D150" s="271">
        <f t="shared" si="65"/>
        <v>-3.0092592592592524</v>
      </c>
      <c r="E150" s="271">
        <f t="shared" si="65"/>
        <v>-0.98518518518518761</v>
      </c>
      <c r="F150" s="271">
        <f>F147/F146*100-100</f>
        <v>0.74907407407407334</v>
      </c>
      <c r="G150" s="271">
        <f t="shared" ref="G150:X150" si="66">G147/G146*100-100</f>
        <v>1.9092592592592439</v>
      </c>
      <c r="H150" s="271">
        <f t="shared" si="66"/>
        <v>2.5046296296296333</v>
      </c>
      <c r="I150" s="271">
        <f t="shared" si="66"/>
        <v>5.9129629629629505</v>
      </c>
      <c r="J150" s="272">
        <f t="shared" si="66"/>
        <v>4.1953703703703695</v>
      </c>
      <c r="K150" s="270">
        <f t="shared" si="66"/>
        <v>-1.481481481481481</v>
      </c>
      <c r="L150" s="271">
        <f t="shared" si="66"/>
        <v>-0.42870370370371802</v>
      </c>
      <c r="M150" s="271">
        <f t="shared" si="66"/>
        <v>0.87870370370370665</v>
      </c>
      <c r="N150" s="272">
        <f t="shared" si="66"/>
        <v>5.4787037037037152</v>
      </c>
      <c r="O150" s="270">
        <f t="shared" si="66"/>
        <v>-3.7722908333333294</v>
      </c>
      <c r="P150" s="271">
        <f t="shared" si="66"/>
        <v>0.71203703703703525</v>
      </c>
      <c r="Q150" s="271">
        <f t="shared" si="66"/>
        <v>-1.5250544444444358</v>
      </c>
      <c r="R150" s="271">
        <f t="shared" si="66"/>
        <v>-1.4120370370370381</v>
      </c>
      <c r="S150" s="271">
        <f t="shared" si="66"/>
        <v>2.967592592592581</v>
      </c>
      <c r="T150" s="271">
        <f t="shared" si="66"/>
        <v>0.66388888888889142</v>
      </c>
      <c r="U150" s="271">
        <f t="shared" si="66"/>
        <v>3.9749999999999943</v>
      </c>
      <c r="V150" s="271">
        <f t="shared" si="66"/>
        <v>5.0111111111111057</v>
      </c>
      <c r="W150" s="272">
        <f t="shared" si="66"/>
        <v>6.1481481481481524</v>
      </c>
      <c r="X150" s="273">
        <f t="shared" si="66"/>
        <v>1.75555555555556</v>
      </c>
      <c r="Z150" s="227"/>
      <c r="AA150" s="227"/>
    </row>
    <row r="151" spans="1:27" s="385" customFormat="1" ht="13.5" thickBot="1" x14ac:dyDescent="0.25">
      <c r="A151" s="274" t="s">
        <v>27</v>
      </c>
      <c r="B151" s="275">
        <f>B147-B133</f>
        <v>142.94000000000005</v>
      </c>
      <c r="C151" s="276">
        <f t="shared" ref="C151:X151" si="67">C147-C133</f>
        <v>90.489999999999895</v>
      </c>
      <c r="D151" s="276">
        <f t="shared" si="67"/>
        <v>87.5</v>
      </c>
      <c r="E151" s="276">
        <f t="shared" si="67"/>
        <v>84.149999999999864</v>
      </c>
      <c r="F151" s="276">
        <f t="shared" si="67"/>
        <v>109.06999999999994</v>
      </c>
      <c r="G151" s="276">
        <f t="shared" si="67"/>
        <v>109.83999999999992</v>
      </c>
      <c r="H151" s="276">
        <f t="shared" si="67"/>
        <v>98.240000000000009</v>
      </c>
      <c r="I151" s="276">
        <f t="shared" si="67"/>
        <v>121.52999999999986</v>
      </c>
      <c r="J151" s="277">
        <f t="shared" si="67"/>
        <v>67.019999999999982</v>
      </c>
      <c r="K151" s="275">
        <f t="shared" si="67"/>
        <v>121.62</v>
      </c>
      <c r="L151" s="276">
        <f t="shared" si="67"/>
        <v>113.41999999999985</v>
      </c>
      <c r="M151" s="276">
        <f t="shared" si="67"/>
        <v>101.38999999999999</v>
      </c>
      <c r="N151" s="277">
        <f t="shared" si="67"/>
        <v>96.070000000000164</v>
      </c>
      <c r="O151" s="275">
        <f t="shared" si="67"/>
        <v>96.182335899999885</v>
      </c>
      <c r="P151" s="276">
        <f t="shared" si="67"/>
        <v>121.28000000000009</v>
      </c>
      <c r="Q151" s="276">
        <f t="shared" si="67"/>
        <v>92.484635900000058</v>
      </c>
      <c r="R151" s="276">
        <f t="shared" si="67"/>
        <v>66.649999999999977</v>
      </c>
      <c r="S151" s="276">
        <f t="shared" si="67"/>
        <v>112.04999999999995</v>
      </c>
      <c r="T151" s="276">
        <f t="shared" si="67"/>
        <v>82.450000000000045</v>
      </c>
      <c r="U151" s="276">
        <f t="shared" si="67"/>
        <v>114.83000000000004</v>
      </c>
      <c r="V151" s="276">
        <f t="shared" si="67"/>
        <v>88.649999999999864</v>
      </c>
      <c r="W151" s="277">
        <f t="shared" si="67"/>
        <v>90.840000000000146</v>
      </c>
      <c r="X151" s="278">
        <f t="shared" si="67"/>
        <v>104.13999999999999</v>
      </c>
      <c r="Z151" s="227"/>
      <c r="AA151" s="227"/>
    </row>
    <row r="152" spans="1:27" s="385" customFormat="1" x14ac:dyDescent="0.2">
      <c r="A152" s="279" t="s">
        <v>51</v>
      </c>
      <c r="B152" s="280">
        <v>226</v>
      </c>
      <c r="C152" s="281">
        <v>485</v>
      </c>
      <c r="D152" s="281">
        <v>485</v>
      </c>
      <c r="E152" s="281">
        <v>620</v>
      </c>
      <c r="F152" s="281">
        <v>670</v>
      </c>
      <c r="G152" s="281">
        <v>674</v>
      </c>
      <c r="H152" s="281">
        <v>558</v>
      </c>
      <c r="I152" s="281">
        <v>570</v>
      </c>
      <c r="J152" s="282">
        <v>454</v>
      </c>
      <c r="K152" s="280">
        <v>268</v>
      </c>
      <c r="L152" s="281">
        <v>527</v>
      </c>
      <c r="M152" s="281">
        <v>766</v>
      </c>
      <c r="N152" s="282">
        <v>768</v>
      </c>
      <c r="O152" s="280">
        <v>345</v>
      </c>
      <c r="P152" s="281">
        <v>508</v>
      </c>
      <c r="Q152" s="281">
        <v>886</v>
      </c>
      <c r="R152" s="281">
        <v>567</v>
      </c>
      <c r="S152" s="281">
        <v>567</v>
      </c>
      <c r="T152" s="281">
        <v>691</v>
      </c>
      <c r="U152" s="281">
        <v>578</v>
      </c>
      <c r="V152" s="281">
        <v>703</v>
      </c>
      <c r="W152" s="282">
        <v>351</v>
      </c>
      <c r="X152" s="283">
        <f>SUM(B152:W152)</f>
        <v>12267</v>
      </c>
      <c r="Y152" s="227" t="s">
        <v>56</v>
      </c>
      <c r="Z152" s="284">
        <f>X138-X152</f>
        <v>5</v>
      </c>
      <c r="AA152" s="285">
        <f>Z152/X138</f>
        <v>4.0743155149934812E-4</v>
      </c>
    </row>
    <row r="153" spans="1:27" s="385" customFormat="1" x14ac:dyDescent="0.2">
      <c r="A153" s="286" t="s">
        <v>28</v>
      </c>
      <c r="B153" s="322">
        <v>53.5</v>
      </c>
      <c r="C153" s="242">
        <v>52</v>
      </c>
      <c r="D153" s="242">
        <v>52</v>
      </c>
      <c r="E153" s="242">
        <v>51.5</v>
      </c>
      <c r="F153" s="242">
        <v>51</v>
      </c>
      <c r="G153" s="242">
        <v>50</v>
      </c>
      <c r="H153" s="242">
        <v>50</v>
      </c>
      <c r="I153" s="242">
        <v>49.5</v>
      </c>
      <c r="J153" s="372">
        <v>49.5</v>
      </c>
      <c r="K153" s="244">
        <v>55.5</v>
      </c>
      <c r="L153" s="242">
        <v>54.5</v>
      </c>
      <c r="M153" s="242">
        <v>53</v>
      </c>
      <c r="N153" s="372">
        <v>52.5</v>
      </c>
      <c r="O153" s="244">
        <v>55</v>
      </c>
      <c r="P153" s="242">
        <v>52.5</v>
      </c>
      <c r="Q153" s="242">
        <v>52</v>
      </c>
      <c r="R153" s="242">
        <v>51.5</v>
      </c>
      <c r="S153" s="242">
        <v>51.5</v>
      </c>
      <c r="T153" s="242">
        <v>51</v>
      </c>
      <c r="U153" s="242">
        <v>50.5</v>
      </c>
      <c r="V153" s="242">
        <v>49.5</v>
      </c>
      <c r="W153" s="372">
        <v>49.5</v>
      </c>
      <c r="X153" s="235"/>
      <c r="Y153" s="227" t="s">
        <v>57</v>
      </c>
      <c r="Z153" s="227">
        <v>49.79</v>
      </c>
      <c r="AA153" s="227"/>
    </row>
    <row r="154" spans="1:27" s="385" customFormat="1" ht="13.5" thickBot="1" x14ac:dyDescent="0.25">
      <c r="A154" s="287" t="s">
        <v>26</v>
      </c>
      <c r="B154" s="374">
        <f>B153-B139</f>
        <v>1.5</v>
      </c>
      <c r="C154" s="386">
        <f t="shared" ref="C154:W154" si="68">C153-C139</f>
        <v>2</v>
      </c>
      <c r="D154" s="386">
        <f t="shared" si="68"/>
        <v>2</v>
      </c>
      <c r="E154" s="386">
        <f t="shared" si="68"/>
        <v>2</v>
      </c>
      <c r="F154" s="386">
        <f t="shared" si="68"/>
        <v>2</v>
      </c>
      <c r="G154" s="386">
        <f t="shared" si="68"/>
        <v>1.5</v>
      </c>
      <c r="H154" s="386">
        <f t="shared" si="68"/>
        <v>1.5</v>
      </c>
      <c r="I154" s="386">
        <f t="shared" si="68"/>
        <v>1.5</v>
      </c>
      <c r="J154" s="387">
        <f t="shared" si="68"/>
        <v>1.5</v>
      </c>
      <c r="K154" s="374">
        <f t="shared" si="68"/>
        <v>1.5</v>
      </c>
      <c r="L154" s="386">
        <f t="shared" si="68"/>
        <v>1.5</v>
      </c>
      <c r="M154" s="386">
        <f t="shared" si="68"/>
        <v>1.5</v>
      </c>
      <c r="N154" s="387">
        <f t="shared" si="68"/>
        <v>1.5</v>
      </c>
      <c r="O154" s="374">
        <f t="shared" si="68"/>
        <v>2</v>
      </c>
      <c r="P154" s="386">
        <f t="shared" si="68"/>
        <v>1.5</v>
      </c>
      <c r="Q154" s="386">
        <f t="shared" si="68"/>
        <v>2</v>
      </c>
      <c r="R154" s="386">
        <f t="shared" si="68"/>
        <v>2</v>
      </c>
      <c r="S154" s="386">
        <f t="shared" si="68"/>
        <v>2</v>
      </c>
      <c r="T154" s="386">
        <f t="shared" si="68"/>
        <v>2.5</v>
      </c>
      <c r="U154" s="386">
        <f t="shared" si="68"/>
        <v>2</v>
      </c>
      <c r="V154" s="386">
        <f t="shared" si="68"/>
        <v>1.5</v>
      </c>
      <c r="W154" s="387">
        <f t="shared" si="68"/>
        <v>1.5</v>
      </c>
      <c r="X154" s="236"/>
      <c r="Y154" s="227" t="s">
        <v>26</v>
      </c>
      <c r="Z154" s="227">
        <f>Z153-Z139</f>
        <v>2.1499999999999986</v>
      </c>
      <c r="AA154" s="227"/>
    </row>
    <row r="155" spans="1:27" x14ac:dyDescent="0.2">
      <c r="B155" s="239">
        <v>53.5</v>
      </c>
      <c r="G155" s="239">
        <v>50</v>
      </c>
      <c r="H155" s="239">
        <v>50</v>
      </c>
      <c r="I155" s="239">
        <v>49.5</v>
      </c>
      <c r="J155" s="239">
        <v>49.5</v>
      </c>
      <c r="K155" s="239">
        <v>55.5</v>
      </c>
      <c r="L155" s="239">
        <v>54.5</v>
      </c>
      <c r="M155" s="332">
        <v>53</v>
      </c>
      <c r="N155" s="332">
        <v>52.5</v>
      </c>
      <c r="P155" s="239">
        <v>52.5</v>
      </c>
      <c r="R155" s="239" t="s">
        <v>66</v>
      </c>
      <c r="T155" s="239" t="s">
        <v>66</v>
      </c>
      <c r="V155" s="239" t="s">
        <v>86</v>
      </c>
      <c r="W155" s="239">
        <v>49.5</v>
      </c>
    </row>
    <row r="156" spans="1:27" ht="13.5" thickBot="1" x14ac:dyDescent="0.25"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>
        <v>49.5</v>
      </c>
      <c r="W156" s="241"/>
    </row>
    <row r="157" spans="1:27" s="388" customFormat="1" ht="13.5" thickBot="1" x14ac:dyDescent="0.25">
      <c r="A157" s="247" t="s">
        <v>87</v>
      </c>
      <c r="B157" s="506" t="s">
        <v>53</v>
      </c>
      <c r="C157" s="507"/>
      <c r="D157" s="507"/>
      <c r="E157" s="507"/>
      <c r="F157" s="507"/>
      <c r="G157" s="507"/>
      <c r="H157" s="507"/>
      <c r="I157" s="507"/>
      <c r="J157" s="508"/>
      <c r="K157" s="506" t="s">
        <v>75</v>
      </c>
      <c r="L157" s="507"/>
      <c r="M157" s="507"/>
      <c r="N157" s="508"/>
      <c r="O157" s="506" t="s">
        <v>63</v>
      </c>
      <c r="P157" s="507"/>
      <c r="Q157" s="507"/>
      <c r="R157" s="507"/>
      <c r="S157" s="507"/>
      <c r="T157" s="507"/>
      <c r="U157" s="507"/>
      <c r="V157" s="507"/>
      <c r="W157" s="508"/>
      <c r="X157" s="292" t="s">
        <v>55</v>
      </c>
    </row>
    <row r="158" spans="1:27" s="388" customFormat="1" x14ac:dyDescent="0.2">
      <c r="A158" s="248" t="s">
        <v>54</v>
      </c>
      <c r="B158" s="314">
        <v>1</v>
      </c>
      <c r="C158" s="251">
        <v>2</v>
      </c>
      <c r="D158" s="251">
        <v>3</v>
      </c>
      <c r="E158" s="251">
        <v>4</v>
      </c>
      <c r="F158" s="251">
        <v>5</v>
      </c>
      <c r="G158" s="251">
        <v>6</v>
      </c>
      <c r="H158" s="251">
        <v>7</v>
      </c>
      <c r="I158" s="251">
        <v>8</v>
      </c>
      <c r="J158" s="371">
        <v>9</v>
      </c>
      <c r="K158" s="314">
        <v>1</v>
      </c>
      <c r="L158" s="251">
        <v>2</v>
      </c>
      <c r="M158" s="251">
        <v>3</v>
      </c>
      <c r="N158" s="371">
        <v>4</v>
      </c>
      <c r="O158" s="314">
        <v>1</v>
      </c>
      <c r="P158" s="251">
        <v>2</v>
      </c>
      <c r="Q158" s="251">
        <v>3</v>
      </c>
      <c r="R158" s="251">
        <v>4</v>
      </c>
      <c r="S158" s="251">
        <v>5</v>
      </c>
      <c r="T158" s="251">
        <v>6</v>
      </c>
      <c r="U158" s="251">
        <v>7</v>
      </c>
      <c r="V158" s="251">
        <v>8</v>
      </c>
      <c r="W158" s="371">
        <v>9</v>
      </c>
      <c r="X158" s="291"/>
    </row>
    <row r="159" spans="1:27" s="388" customFormat="1" x14ac:dyDescent="0.2">
      <c r="A159" s="248" t="s">
        <v>2</v>
      </c>
      <c r="B159" s="352">
        <v>1</v>
      </c>
      <c r="C159" s="353">
        <v>2</v>
      </c>
      <c r="D159" s="353">
        <v>2</v>
      </c>
      <c r="E159" s="354">
        <v>3</v>
      </c>
      <c r="F159" s="355">
        <v>4</v>
      </c>
      <c r="G159" s="356">
        <v>5</v>
      </c>
      <c r="H159" s="357">
        <v>6</v>
      </c>
      <c r="I159" s="358">
        <v>7</v>
      </c>
      <c r="J159" s="376">
        <v>8</v>
      </c>
      <c r="K159" s="352">
        <v>1</v>
      </c>
      <c r="L159" s="353">
        <v>2</v>
      </c>
      <c r="M159" s="354">
        <v>3</v>
      </c>
      <c r="N159" s="355">
        <v>4</v>
      </c>
      <c r="O159" s="352">
        <v>1</v>
      </c>
      <c r="P159" s="353">
        <v>2</v>
      </c>
      <c r="Q159" s="354">
        <v>3</v>
      </c>
      <c r="R159" s="355">
        <v>4</v>
      </c>
      <c r="S159" s="355">
        <v>4</v>
      </c>
      <c r="T159" s="356">
        <v>5</v>
      </c>
      <c r="U159" s="357">
        <v>6</v>
      </c>
      <c r="V159" s="358">
        <v>7</v>
      </c>
      <c r="W159" s="376">
        <v>8</v>
      </c>
      <c r="X159" s="226" t="s">
        <v>0</v>
      </c>
    </row>
    <row r="160" spans="1:27" s="388" customFormat="1" x14ac:dyDescent="0.2">
      <c r="A160" s="252" t="s">
        <v>3</v>
      </c>
      <c r="B160" s="253">
        <v>1170</v>
      </c>
      <c r="C160" s="254">
        <v>1170</v>
      </c>
      <c r="D160" s="254">
        <v>1170</v>
      </c>
      <c r="E160" s="254">
        <v>1170</v>
      </c>
      <c r="F160" s="254">
        <v>1170</v>
      </c>
      <c r="G160" s="254">
        <v>1170</v>
      </c>
      <c r="H160" s="254">
        <v>1170</v>
      </c>
      <c r="I160" s="254">
        <v>1170</v>
      </c>
      <c r="J160" s="255">
        <v>1170</v>
      </c>
      <c r="K160" s="253">
        <v>1170</v>
      </c>
      <c r="L160" s="254">
        <v>1170</v>
      </c>
      <c r="M160" s="254">
        <v>1170</v>
      </c>
      <c r="N160" s="255">
        <v>1170</v>
      </c>
      <c r="O160" s="253">
        <v>1170</v>
      </c>
      <c r="P160" s="254">
        <v>1170</v>
      </c>
      <c r="Q160" s="254">
        <v>1170</v>
      </c>
      <c r="R160" s="254">
        <v>1170</v>
      </c>
      <c r="S160" s="254">
        <v>1170</v>
      </c>
      <c r="T160" s="254">
        <v>1170</v>
      </c>
      <c r="U160" s="254">
        <v>1170</v>
      </c>
      <c r="V160" s="254">
        <v>1170</v>
      </c>
      <c r="W160" s="255">
        <v>1170</v>
      </c>
      <c r="X160" s="256">
        <v>1170</v>
      </c>
    </row>
    <row r="161" spans="1:27" s="388" customFormat="1" x14ac:dyDescent="0.2">
      <c r="A161" s="257" t="s">
        <v>6</v>
      </c>
      <c r="B161" s="258">
        <v>1147.78</v>
      </c>
      <c r="C161" s="259">
        <v>1150</v>
      </c>
      <c r="D161" s="259">
        <v>1162.22</v>
      </c>
      <c r="E161" s="259">
        <v>1177</v>
      </c>
      <c r="F161" s="259">
        <v>1176.27</v>
      </c>
      <c r="G161" s="259">
        <v>1153.27</v>
      </c>
      <c r="H161" s="259">
        <v>1146.74</v>
      </c>
      <c r="I161" s="259">
        <v>1201.46</v>
      </c>
      <c r="J161" s="260">
        <v>1202.73</v>
      </c>
      <c r="K161" s="258">
        <v>1104.76</v>
      </c>
      <c r="L161" s="259">
        <v>1167.56</v>
      </c>
      <c r="M161" s="259">
        <v>1183.56</v>
      </c>
      <c r="N161" s="260">
        <v>1227.46</v>
      </c>
      <c r="O161" s="258">
        <v>1165</v>
      </c>
      <c r="P161" s="259">
        <v>1170.79</v>
      </c>
      <c r="Q161" s="259">
        <v>1161.7910449999999</v>
      </c>
      <c r="R161" s="259">
        <v>1152.1400000000001</v>
      </c>
      <c r="S161" s="259">
        <v>1184.77</v>
      </c>
      <c r="T161" s="259">
        <v>1185.3699999999999</v>
      </c>
      <c r="U161" s="259">
        <v>1213.4100000000001</v>
      </c>
      <c r="V161" s="259">
        <v>1215.3800000000001</v>
      </c>
      <c r="W161" s="260">
        <v>1230</v>
      </c>
      <c r="X161" s="261">
        <v>1178.96</v>
      </c>
    </row>
    <row r="162" spans="1:27" s="388" customFormat="1" x14ac:dyDescent="0.2">
      <c r="A162" s="248" t="s">
        <v>7</v>
      </c>
      <c r="B162" s="262">
        <v>100</v>
      </c>
      <c r="C162" s="263">
        <v>89.74</v>
      </c>
      <c r="D162" s="263">
        <v>97.2</v>
      </c>
      <c r="E162" s="263">
        <v>98</v>
      </c>
      <c r="F162" s="263">
        <v>100</v>
      </c>
      <c r="G162" s="263">
        <v>96.15</v>
      </c>
      <c r="H162" s="263">
        <v>95.35</v>
      </c>
      <c r="I162" s="263">
        <v>100</v>
      </c>
      <c r="J162" s="264">
        <v>100</v>
      </c>
      <c r="K162" s="262">
        <v>95.24</v>
      </c>
      <c r="L162" s="263">
        <v>97.56</v>
      </c>
      <c r="M162" s="263">
        <v>96.61</v>
      </c>
      <c r="N162" s="264">
        <v>81.36</v>
      </c>
      <c r="O162" s="262">
        <v>100</v>
      </c>
      <c r="P162" s="263">
        <v>86.84</v>
      </c>
      <c r="Q162" s="263">
        <v>91.04</v>
      </c>
      <c r="R162" s="263">
        <v>88.1</v>
      </c>
      <c r="S162" s="263">
        <v>97.73</v>
      </c>
      <c r="T162" s="263">
        <v>96.3</v>
      </c>
      <c r="U162" s="263">
        <v>97.73</v>
      </c>
      <c r="V162" s="263">
        <v>100</v>
      </c>
      <c r="W162" s="264">
        <v>85.19</v>
      </c>
      <c r="X162" s="265">
        <v>91.68</v>
      </c>
      <c r="Z162" s="227"/>
      <c r="AA162" s="227"/>
    </row>
    <row r="163" spans="1:27" s="388" customFormat="1" x14ac:dyDescent="0.2">
      <c r="A163" s="248" t="s">
        <v>8</v>
      </c>
      <c r="B163" s="266">
        <v>4.7100000000000003E-2</v>
      </c>
      <c r="C163" s="267">
        <v>5.3699999999999998E-2</v>
      </c>
      <c r="D163" s="267">
        <v>4.9000000000000002E-2</v>
      </c>
      <c r="E163" s="267">
        <v>4.53E-2</v>
      </c>
      <c r="F163" s="267">
        <v>4.5900000000000003E-2</v>
      </c>
      <c r="G163" s="267">
        <v>4.9000000000000002E-2</v>
      </c>
      <c r="H163" s="267">
        <v>4.8000000000000001E-2</v>
      </c>
      <c r="I163" s="267">
        <v>3.5999999999999997E-2</v>
      </c>
      <c r="J163" s="268">
        <v>5.0900000000000001E-2</v>
      </c>
      <c r="K163" s="266">
        <v>5.8099999999999999E-2</v>
      </c>
      <c r="L163" s="267">
        <v>4.9000000000000002E-2</v>
      </c>
      <c r="M163" s="267">
        <v>4.8000000000000001E-2</v>
      </c>
      <c r="N163" s="268">
        <v>7.0900000000000005E-2</v>
      </c>
      <c r="O163" s="266">
        <v>0.05</v>
      </c>
      <c r="P163" s="267">
        <v>6.2600000000000003E-2</v>
      </c>
      <c r="Q163" s="267">
        <v>5.79E-2</v>
      </c>
      <c r="R163" s="267">
        <v>5.6500000000000002E-2</v>
      </c>
      <c r="S163" s="267">
        <v>5.5100000000000003E-2</v>
      </c>
      <c r="T163" s="267">
        <v>4.3099999999999999E-2</v>
      </c>
      <c r="U163" s="267">
        <v>4.5499999999999999E-2</v>
      </c>
      <c r="V163" s="267">
        <v>4.8800000000000003E-2</v>
      </c>
      <c r="W163" s="268">
        <v>7.0499999999999993E-2</v>
      </c>
      <c r="X163" s="269">
        <v>5.74E-2</v>
      </c>
      <c r="Z163" s="227"/>
      <c r="AA163" s="227"/>
    </row>
    <row r="164" spans="1:27" s="388" customFormat="1" x14ac:dyDescent="0.2">
      <c r="A164" s="257" t="s">
        <v>1</v>
      </c>
      <c r="B164" s="270">
        <f>B161/B160*100-100</f>
        <v>-1.8991452991453031</v>
      </c>
      <c r="C164" s="271">
        <f t="shared" ref="C164:E164" si="69">C161/C160*100-100</f>
        <v>-1.7094017094017175</v>
      </c>
      <c r="D164" s="271">
        <f t="shared" si="69"/>
        <v>-0.66495726495726615</v>
      </c>
      <c r="E164" s="271">
        <f t="shared" si="69"/>
        <v>0.59829059829058906</v>
      </c>
      <c r="F164" s="271">
        <f>F161/F160*100-100</f>
        <v>0.53589743589743932</v>
      </c>
      <c r="G164" s="271">
        <f t="shared" ref="G164:X164" si="70">G161/G160*100-100</f>
        <v>-1.4299145299145266</v>
      </c>
      <c r="H164" s="271">
        <f t="shared" si="70"/>
        <v>-1.9880341880341774</v>
      </c>
      <c r="I164" s="271">
        <f t="shared" si="70"/>
        <v>2.6888888888888971</v>
      </c>
      <c r="J164" s="272">
        <f t="shared" si="70"/>
        <v>2.7974358974359035</v>
      </c>
      <c r="K164" s="270">
        <f t="shared" si="70"/>
        <v>-5.5760683760683776</v>
      </c>
      <c r="L164" s="271">
        <f t="shared" si="70"/>
        <v>-0.20854700854701491</v>
      </c>
      <c r="M164" s="271">
        <f t="shared" si="70"/>
        <v>1.158974358974362</v>
      </c>
      <c r="N164" s="272">
        <f t="shared" si="70"/>
        <v>4.9111111111111114</v>
      </c>
      <c r="O164" s="270">
        <f t="shared" si="70"/>
        <v>-0.42735042735043294</v>
      </c>
      <c r="P164" s="271">
        <f t="shared" si="70"/>
        <v>6.7521367521379716E-2</v>
      </c>
      <c r="Q164" s="271">
        <f t="shared" si="70"/>
        <v>-0.7016200854700827</v>
      </c>
      <c r="R164" s="271">
        <f t="shared" si="70"/>
        <v>-1.5264957264957104</v>
      </c>
      <c r="S164" s="271">
        <f t="shared" si="70"/>
        <v>1.2623931623931668</v>
      </c>
      <c r="T164" s="271">
        <f t="shared" si="70"/>
        <v>1.3136752136751966</v>
      </c>
      <c r="U164" s="271">
        <f t="shared" si="70"/>
        <v>3.7102564102564202</v>
      </c>
      <c r="V164" s="271">
        <f t="shared" si="70"/>
        <v>3.8786324786324968</v>
      </c>
      <c r="W164" s="272">
        <f t="shared" si="70"/>
        <v>5.1282051282051384</v>
      </c>
      <c r="X164" s="273">
        <f t="shared" si="70"/>
        <v>0.7658119658119773</v>
      </c>
      <c r="Z164" s="227"/>
      <c r="AA164" s="227"/>
    </row>
    <row r="165" spans="1:27" s="388" customFormat="1" ht="13.5" thickBot="1" x14ac:dyDescent="0.25">
      <c r="A165" s="274" t="s">
        <v>27</v>
      </c>
      <c r="B165" s="275">
        <f>B161-B147</f>
        <v>90.129999999999882</v>
      </c>
      <c r="C165" s="276">
        <f t="shared" ref="C165:X165" si="71">C161-C147</f>
        <v>107.8900000000001</v>
      </c>
      <c r="D165" s="276">
        <f t="shared" si="71"/>
        <v>114.72000000000003</v>
      </c>
      <c r="E165" s="276">
        <f t="shared" si="71"/>
        <v>107.6400000000001</v>
      </c>
      <c r="F165" s="276">
        <f t="shared" si="71"/>
        <v>88.180000000000064</v>
      </c>
      <c r="G165" s="276">
        <f t="shared" si="71"/>
        <v>52.650000000000091</v>
      </c>
      <c r="H165" s="276">
        <f t="shared" si="71"/>
        <v>39.690000000000055</v>
      </c>
      <c r="I165" s="276">
        <f t="shared" si="71"/>
        <v>57.600000000000136</v>
      </c>
      <c r="J165" s="277">
        <f t="shared" si="71"/>
        <v>77.420000000000073</v>
      </c>
      <c r="K165" s="275">
        <f t="shared" si="71"/>
        <v>40.759999999999991</v>
      </c>
      <c r="L165" s="276">
        <f t="shared" si="71"/>
        <v>92.190000000000055</v>
      </c>
      <c r="M165" s="276">
        <f t="shared" si="71"/>
        <v>94.069999999999936</v>
      </c>
      <c r="N165" s="277">
        <f t="shared" si="71"/>
        <v>88.289999999999964</v>
      </c>
      <c r="O165" s="275">
        <f t="shared" si="71"/>
        <v>125.74074100000007</v>
      </c>
      <c r="P165" s="276">
        <f t="shared" si="71"/>
        <v>83.099999999999909</v>
      </c>
      <c r="Q165" s="276">
        <f t="shared" si="71"/>
        <v>98.261632999999847</v>
      </c>
      <c r="R165" s="276">
        <f t="shared" si="71"/>
        <v>87.3900000000001</v>
      </c>
      <c r="S165" s="276">
        <f t="shared" si="71"/>
        <v>72.720000000000027</v>
      </c>
      <c r="T165" s="276">
        <f t="shared" si="71"/>
        <v>98.199999999999818</v>
      </c>
      <c r="U165" s="276">
        <f t="shared" si="71"/>
        <v>90.480000000000018</v>
      </c>
      <c r="V165" s="276">
        <f t="shared" si="71"/>
        <v>81.260000000000218</v>
      </c>
      <c r="W165" s="277">
        <f t="shared" si="71"/>
        <v>83.599999999999909</v>
      </c>
      <c r="X165" s="278">
        <f t="shared" si="71"/>
        <v>80</v>
      </c>
      <c r="Z165" s="227"/>
      <c r="AA165" s="227"/>
    </row>
    <row r="166" spans="1:27" s="388" customFormat="1" x14ac:dyDescent="0.2">
      <c r="A166" s="279" t="s">
        <v>51</v>
      </c>
      <c r="B166" s="280">
        <v>224</v>
      </c>
      <c r="C166" s="281">
        <v>485</v>
      </c>
      <c r="D166" s="281">
        <v>485</v>
      </c>
      <c r="E166" s="281">
        <v>620</v>
      </c>
      <c r="F166" s="281">
        <v>670</v>
      </c>
      <c r="G166" s="281">
        <v>674</v>
      </c>
      <c r="H166" s="281">
        <v>557</v>
      </c>
      <c r="I166" s="281">
        <v>570</v>
      </c>
      <c r="J166" s="282">
        <v>454</v>
      </c>
      <c r="K166" s="280">
        <v>268</v>
      </c>
      <c r="L166" s="281">
        <v>527</v>
      </c>
      <c r="M166" s="281">
        <v>766</v>
      </c>
      <c r="N166" s="282">
        <v>767</v>
      </c>
      <c r="O166" s="280">
        <v>345</v>
      </c>
      <c r="P166" s="281">
        <v>508</v>
      </c>
      <c r="Q166" s="281">
        <v>886</v>
      </c>
      <c r="R166" s="281">
        <v>567</v>
      </c>
      <c r="S166" s="281">
        <v>567</v>
      </c>
      <c r="T166" s="281">
        <v>691</v>
      </c>
      <c r="U166" s="281">
        <v>578</v>
      </c>
      <c r="V166" s="281">
        <v>703</v>
      </c>
      <c r="W166" s="282">
        <v>351</v>
      </c>
      <c r="X166" s="283">
        <f>SUM(B166:W166)</f>
        <v>12263</v>
      </c>
      <c r="Y166" s="227" t="s">
        <v>56</v>
      </c>
      <c r="Z166" s="284">
        <f>X152-X166</f>
        <v>4</v>
      </c>
      <c r="AA166" s="285">
        <f>Z166/X152</f>
        <v>3.2607809570392107E-4</v>
      </c>
    </row>
    <row r="167" spans="1:27" s="388" customFormat="1" x14ac:dyDescent="0.2">
      <c r="A167" s="286" t="s">
        <v>28</v>
      </c>
      <c r="B167" s="322">
        <v>55</v>
      </c>
      <c r="C167" s="242">
        <v>54</v>
      </c>
      <c r="D167" s="242">
        <v>54</v>
      </c>
      <c r="E167" s="242">
        <v>53.5</v>
      </c>
      <c r="F167" s="242">
        <v>53</v>
      </c>
      <c r="G167" s="242">
        <v>52.5</v>
      </c>
      <c r="H167" s="242">
        <v>52.5</v>
      </c>
      <c r="I167" s="242">
        <v>52</v>
      </c>
      <c r="J167" s="372">
        <v>52</v>
      </c>
      <c r="K167" s="244">
        <v>58</v>
      </c>
      <c r="L167" s="242">
        <v>56.5</v>
      </c>
      <c r="M167" s="242">
        <v>55</v>
      </c>
      <c r="N167" s="372">
        <v>54.5</v>
      </c>
      <c r="O167" s="244">
        <v>56.5</v>
      </c>
      <c r="P167" s="242">
        <v>54.5</v>
      </c>
      <c r="Q167" s="242">
        <v>54</v>
      </c>
      <c r="R167" s="242">
        <v>53.5</v>
      </c>
      <c r="S167" s="242">
        <v>53.5</v>
      </c>
      <c r="T167" s="242">
        <v>53</v>
      </c>
      <c r="U167" s="242">
        <v>52.5</v>
      </c>
      <c r="V167" s="242">
        <v>51.5</v>
      </c>
      <c r="W167" s="372">
        <v>51.5</v>
      </c>
      <c r="X167" s="235"/>
      <c r="Y167" s="227" t="s">
        <v>57</v>
      </c>
      <c r="Z167" s="227">
        <v>51.55</v>
      </c>
      <c r="AA167" s="227"/>
    </row>
    <row r="168" spans="1:27" s="388" customFormat="1" ht="13.5" thickBot="1" x14ac:dyDescent="0.25">
      <c r="A168" s="287" t="s">
        <v>26</v>
      </c>
      <c r="B168" s="374">
        <f>B167-B153</f>
        <v>1.5</v>
      </c>
      <c r="C168" s="386">
        <f t="shared" ref="C168:W168" si="72">C167-C153</f>
        <v>2</v>
      </c>
      <c r="D168" s="386">
        <f t="shared" si="72"/>
        <v>2</v>
      </c>
      <c r="E168" s="386">
        <f t="shared" si="72"/>
        <v>2</v>
      </c>
      <c r="F168" s="386">
        <f t="shared" si="72"/>
        <v>2</v>
      </c>
      <c r="G168" s="386">
        <f t="shared" si="72"/>
        <v>2.5</v>
      </c>
      <c r="H168" s="386">
        <f t="shared" si="72"/>
        <v>2.5</v>
      </c>
      <c r="I168" s="386">
        <f t="shared" si="72"/>
        <v>2.5</v>
      </c>
      <c r="J168" s="387">
        <f t="shared" si="72"/>
        <v>2.5</v>
      </c>
      <c r="K168" s="374">
        <f t="shared" si="72"/>
        <v>2.5</v>
      </c>
      <c r="L168" s="386">
        <f t="shared" si="72"/>
        <v>2</v>
      </c>
      <c r="M168" s="386">
        <f t="shared" si="72"/>
        <v>2</v>
      </c>
      <c r="N168" s="387">
        <f t="shared" si="72"/>
        <v>2</v>
      </c>
      <c r="O168" s="374">
        <f t="shared" si="72"/>
        <v>1.5</v>
      </c>
      <c r="P168" s="386">
        <f t="shared" si="72"/>
        <v>2</v>
      </c>
      <c r="Q168" s="386">
        <f t="shared" si="72"/>
        <v>2</v>
      </c>
      <c r="R168" s="386">
        <f t="shared" si="72"/>
        <v>2</v>
      </c>
      <c r="S168" s="386">
        <f t="shared" si="72"/>
        <v>2</v>
      </c>
      <c r="T168" s="386">
        <f t="shared" si="72"/>
        <v>2</v>
      </c>
      <c r="U168" s="386">
        <f t="shared" si="72"/>
        <v>2</v>
      </c>
      <c r="V168" s="386">
        <f t="shared" si="72"/>
        <v>2</v>
      </c>
      <c r="W168" s="387">
        <f t="shared" si="72"/>
        <v>2</v>
      </c>
      <c r="X168" s="236"/>
      <c r="Y168" s="227" t="s">
        <v>26</v>
      </c>
      <c r="Z168" s="227">
        <f>Z167-Z153</f>
        <v>1.759999999999998</v>
      </c>
      <c r="AA168" s="227"/>
    </row>
    <row r="169" spans="1:27" x14ac:dyDescent="0.2">
      <c r="K169" s="239" t="s">
        <v>66</v>
      </c>
    </row>
    <row r="170" spans="1:27" s="397" customFormat="1" x14ac:dyDescent="0.2"/>
    <row r="171" spans="1:27" s="397" customFormat="1" x14ac:dyDescent="0.2">
      <c r="B171" s="397">
        <v>55</v>
      </c>
      <c r="C171" s="397">
        <v>54</v>
      </c>
      <c r="D171" s="397">
        <v>53.5</v>
      </c>
      <c r="E171" s="397">
        <v>53</v>
      </c>
      <c r="F171" s="397">
        <v>52.5</v>
      </c>
      <c r="G171" s="397">
        <v>52.5</v>
      </c>
      <c r="H171" s="397">
        <v>52</v>
      </c>
      <c r="I171" s="397">
        <v>52</v>
      </c>
      <c r="J171" s="397">
        <v>58</v>
      </c>
      <c r="K171" s="397">
        <v>56.5</v>
      </c>
      <c r="L171" s="397">
        <v>55</v>
      </c>
      <c r="M171" s="397">
        <v>54.5</v>
      </c>
      <c r="N171" s="397">
        <v>56.5</v>
      </c>
      <c r="O171" s="397">
        <v>54.5</v>
      </c>
      <c r="P171" s="397">
        <v>54</v>
      </c>
      <c r="Q171" s="397">
        <v>54</v>
      </c>
      <c r="R171" s="397">
        <v>53.5</v>
      </c>
      <c r="S171" s="397">
        <v>53.5</v>
      </c>
      <c r="T171" s="397">
        <v>53</v>
      </c>
      <c r="U171" s="397">
        <v>52.5</v>
      </c>
      <c r="V171" s="397">
        <v>51.5</v>
      </c>
      <c r="W171" s="397">
        <v>51.5</v>
      </c>
    </row>
    <row r="172" spans="1:27" ht="13.5" thickBot="1" x14ac:dyDescent="0.25">
      <c r="B172" s="239">
        <v>1170</v>
      </c>
      <c r="C172" s="239">
        <v>1170</v>
      </c>
      <c r="D172" s="239">
        <v>1170</v>
      </c>
      <c r="E172" s="239">
        <v>1170</v>
      </c>
      <c r="F172" s="239">
        <v>1170</v>
      </c>
      <c r="G172" s="239">
        <v>1170</v>
      </c>
      <c r="H172" s="239">
        <v>1170</v>
      </c>
      <c r="I172" s="239">
        <v>1170</v>
      </c>
      <c r="J172" s="239">
        <v>1170</v>
      </c>
      <c r="K172" s="239">
        <v>1170</v>
      </c>
      <c r="L172" s="239">
        <v>1170</v>
      </c>
      <c r="M172" s="332">
        <v>1170</v>
      </c>
      <c r="N172" s="332">
        <v>1170</v>
      </c>
      <c r="O172" s="332">
        <v>1170</v>
      </c>
      <c r="P172" s="239">
        <v>1170</v>
      </c>
      <c r="Q172" s="239">
        <v>1170</v>
      </c>
      <c r="R172" s="239">
        <v>1170</v>
      </c>
      <c r="S172" s="239">
        <v>1170</v>
      </c>
      <c r="T172" s="239">
        <v>1170</v>
      </c>
      <c r="U172" s="239">
        <v>1170</v>
      </c>
      <c r="V172" s="239">
        <v>1170</v>
      </c>
      <c r="W172" s="239">
        <v>1170</v>
      </c>
    </row>
    <row r="173" spans="1:27" s="390" customFormat="1" ht="13.5" thickBot="1" x14ac:dyDescent="0.25">
      <c r="A173" s="247" t="s">
        <v>91</v>
      </c>
      <c r="B173" s="506" t="s">
        <v>53</v>
      </c>
      <c r="C173" s="507"/>
      <c r="D173" s="507"/>
      <c r="E173" s="507"/>
      <c r="F173" s="507"/>
      <c r="G173" s="507"/>
      <c r="H173" s="507"/>
      <c r="I173" s="508"/>
      <c r="J173" s="506" t="s">
        <v>75</v>
      </c>
      <c r="K173" s="507"/>
      <c r="L173" s="507"/>
      <c r="M173" s="508"/>
      <c r="N173" s="506" t="s">
        <v>63</v>
      </c>
      <c r="O173" s="507"/>
      <c r="P173" s="507"/>
      <c r="Q173" s="507"/>
      <c r="R173" s="507"/>
      <c r="S173" s="507"/>
      <c r="T173" s="507"/>
      <c r="U173" s="507"/>
      <c r="V173" s="507"/>
      <c r="W173" s="508"/>
      <c r="X173" s="292" t="s">
        <v>55</v>
      </c>
    </row>
    <row r="174" spans="1:27" s="390" customFormat="1" x14ac:dyDescent="0.2">
      <c r="A174" s="248" t="s">
        <v>54</v>
      </c>
      <c r="B174" s="314">
        <v>1</v>
      </c>
      <c r="C174" s="251">
        <v>2</v>
      </c>
      <c r="D174" s="251">
        <v>3</v>
      </c>
      <c r="E174" s="251">
        <v>4</v>
      </c>
      <c r="F174" s="251">
        <v>5</v>
      </c>
      <c r="G174" s="251">
        <v>6</v>
      </c>
      <c r="H174" s="251">
        <v>7</v>
      </c>
      <c r="I174" s="251">
        <v>8</v>
      </c>
      <c r="J174" s="314">
        <v>1</v>
      </c>
      <c r="K174" s="251">
        <v>2</v>
      </c>
      <c r="L174" s="251">
        <v>3</v>
      </c>
      <c r="M174" s="371">
        <v>4</v>
      </c>
      <c r="N174" s="314">
        <v>1</v>
      </c>
      <c r="O174" s="251">
        <v>2</v>
      </c>
      <c r="P174" s="251">
        <v>3</v>
      </c>
      <c r="Q174" s="251">
        <v>4</v>
      </c>
      <c r="R174" s="251">
        <v>5</v>
      </c>
      <c r="S174" s="251">
        <v>6</v>
      </c>
      <c r="T174" s="251">
        <v>7</v>
      </c>
      <c r="U174" s="251">
        <v>8</v>
      </c>
      <c r="V174" s="251">
        <v>9</v>
      </c>
      <c r="W174" s="371">
        <v>10</v>
      </c>
      <c r="X174" s="291"/>
    </row>
    <row r="175" spans="1:27" s="390" customFormat="1" x14ac:dyDescent="0.2">
      <c r="A175" s="248" t="s">
        <v>2</v>
      </c>
      <c r="B175" s="352">
        <v>1</v>
      </c>
      <c r="C175" s="353">
        <v>2</v>
      </c>
      <c r="D175" s="354">
        <v>3</v>
      </c>
      <c r="E175" s="355">
        <v>4</v>
      </c>
      <c r="F175" s="356">
        <v>5</v>
      </c>
      <c r="G175" s="357">
        <v>6</v>
      </c>
      <c r="H175" s="358">
        <v>7</v>
      </c>
      <c r="I175" s="376">
        <v>8</v>
      </c>
      <c r="J175" s="352">
        <v>1</v>
      </c>
      <c r="K175" s="353">
        <v>2</v>
      </c>
      <c r="L175" s="354">
        <v>3</v>
      </c>
      <c r="M175" s="355">
        <v>4</v>
      </c>
      <c r="N175" s="352">
        <v>1</v>
      </c>
      <c r="O175" s="353">
        <v>2</v>
      </c>
      <c r="P175" s="354">
        <v>3</v>
      </c>
      <c r="Q175" s="354">
        <v>3</v>
      </c>
      <c r="R175" s="355">
        <v>4</v>
      </c>
      <c r="S175" s="355">
        <v>4</v>
      </c>
      <c r="T175" s="356">
        <v>5</v>
      </c>
      <c r="U175" s="357">
        <v>6</v>
      </c>
      <c r="V175" s="358">
        <v>7</v>
      </c>
      <c r="W175" s="376">
        <v>8</v>
      </c>
      <c r="X175" s="226" t="s">
        <v>0</v>
      </c>
    </row>
    <row r="176" spans="1:27" s="390" customFormat="1" x14ac:dyDescent="0.2">
      <c r="A176" s="252" t="s">
        <v>3</v>
      </c>
      <c r="B176" s="253">
        <v>1270</v>
      </c>
      <c r="C176" s="254">
        <v>1270</v>
      </c>
      <c r="D176" s="254">
        <v>1270</v>
      </c>
      <c r="E176" s="254">
        <v>1270</v>
      </c>
      <c r="F176" s="254">
        <v>1270</v>
      </c>
      <c r="G176" s="254">
        <v>1270</v>
      </c>
      <c r="H176" s="254">
        <v>1270</v>
      </c>
      <c r="I176" s="254">
        <v>1270</v>
      </c>
      <c r="J176" s="253">
        <v>1270</v>
      </c>
      <c r="K176" s="254">
        <v>1270</v>
      </c>
      <c r="L176" s="254">
        <v>1270</v>
      </c>
      <c r="M176" s="255">
        <v>1270</v>
      </c>
      <c r="N176" s="253">
        <v>1270</v>
      </c>
      <c r="O176" s="254">
        <v>1270</v>
      </c>
      <c r="P176" s="254">
        <v>1270</v>
      </c>
      <c r="Q176" s="254">
        <v>1270</v>
      </c>
      <c r="R176" s="254">
        <v>1270</v>
      </c>
      <c r="S176" s="254">
        <v>1270</v>
      </c>
      <c r="T176" s="254">
        <v>1270</v>
      </c>
      <c r="U176" s="254">
        <v>1270</v>
      </c>
      <c r="V176" s="254">
        <v>1270</v>
      </c>
      <c r="W176" s="255">
        <v>1270</v>
      </c>
      <c r="X176" s="256">
        <v>1270</v>
      </c>
    </row>
    <row r="177" spans="1:27" s="390" customFormat="1" x14ac:dyDescent="0.2">
      <c r="A177" s="257" t="s">
        <v>6</v>
      </c>
      <c r="B177" s="258">
        <v>1186.3599999999999</v>
      </c>
      <c r="C177" s="259">
        <v>1246.3900000000001</v>
      </c>
      <c r="D177" s="259">
        <v>1269.29</v>
      </c>
      <c r="E177" s="259">
        <v>1287.29</v>
      </c>
      <c r="F177" s="259">
        <v>1311.5</v>
      </c>
      <c r="G177" s="259">
        <v>1350.63</v>
      </c>
      <c r="H177" s="259">
        <v>1364.62</v>
      </c>
      <c r="I177" s="259">
        <v>1394.55</v>
      </c>
      <c r="J177" s="258">
        <v>1152.67</v>
      </c>
      <c r="K177" s="259">
        <v>1242.4000000000001</v>
      </c>
      <c r="L177" s="259">
        <v>1300</v>
      </c>
      <c r="M177" s="260">
        <v>1387.32</v>
      </c>
      <c r="N177" s="258">
        <v>1186.3599999999999</v>
      </c>
      <c r="O177" s="259">
        <v>1214.705882</v>
      </c>
      <c r="P177" s="259">
        <v>1245.26</v>
      </c>
      <c r="Q177" s="259">
        <v>1243.0769230000001</v>
      </c>
      <c r="R177" s="259">
        <v>1271.3900000000001</v>
      </c>
      <c r="S177" s="259">
        <v>1267.24</v>
      </c>
      <c r="T177" s="259">
        <v>1279.82</v>
      </c>
      <c r="U177" s="259">
        <v>1310.22</v>
      </c>
      <c r="V177" s="259">
        <v>1335.71</v>
      </c>
      <c r="W177" s="260">
        <v>1353.78</v>
      </c>
      <c r="X177" s="261">
        <v>1289.3800000000001</v>
      </c>
    </row>
    <row r="178" spans="1:27" s="390" customFormat="1" x14ac:dyDescent="0.2">
      <c r="A178" s="248" t="s">
        <v>7</v>
      </c>
      <c r="B178" s="262">
        <v>100</v>
      </c>
      <c r="C178" s="263">
        <v>100</v>
      </c>
      <c r="D178" s="263">
        <v>100</v>
      </c>
      <c r="E178" s="263">
        <v>100</v>
      </c>
      <c r="F178" s="263">
        <v>100</v>
      </c>
      <c r="G178" s="263">
        <v>100</v>
      </c>
      <c r="H178" s="263">
        <v>100</v>
      </c>
      <c r="I178" s="263">
        <v>100</v>
      </c>
      <c r="J178" s="262">
        <v>80</v>
      </c>
      <c r="K178" s="263">
        <v>98</v>
      </c>
      <c r="L178" s="263">
        <v>100</v>
      </c>
      <c r="M178" s="264">
        <v>95.12</v>
      </c>
      <c r="N178" s="262">
        <v>100</v>
      </c>
      <c r="O178" s="263">
        <v>100</v>
      </c>
      <c r="P178" s="263">
        <v>100</v>
      </c>
      <c r="Q178" s="263">
        <v>100</v>
      </c>
      <c r="R178" s="263">
        <v>100</v>
      </c>
      <c r="S178" s="263">
        <v>100</v>
      </c>
      <c r="T178" s="263">
        <v>100</v>
      </c>
      <c r="U178" s="263">
        <v>100</v>
      </c>
      <c r="V178" s="263">
        <v>100</v>
      </c>
      <c r="W178" s="264">
        <v>100</v>
      </c>
      <c r="X178" s="265">
        <v>92.95</v>
      </c>
      <c r="Z178" s="227"/>
      <c r="AA178" s="227"/>
    </row>
    <row r="179" spans="1:27" s="390" customFormat="1" x14ac:dyDescent="0.2">
      <c r="A179" s="248" t="s">
        <v>8</v>
      </c>
      <c r="B179" s="266">
        <v>3.6299999999999999E-2</v>
      </c>
      <c r="C179" s="267">
        <v>2.52E-2</v>
      </c>
      <c r="D179" s="267">
        <v>2.4799999999999999E-2</v>
      </c>
      <c r="E179" s="267">
        <v>3.1099999999999999E-2</v>
      </c>
      <c r="F179" s="267">
        <v>3.1300000000000001E-2</v>
      </c>
      <c r="G179" s="267">
        <v>2.9000000000000001E-2</v>
      </c>
      <c r="H179" s="267">
        <v>2.5999999999999999E-2</v>
      </c>
      <c r="I179" s="267">
        <v>2.9899999999999999E-2</v>
      </c>
      <c r="J179" s="266">
        <v>7.5600000000000001E-2</v>
      </c>
      <c r="K179" s="267">
        <v>3.4099999999999998E-2</v>
      </c>
      <c r="L179" s="267">
        <v>3.4099999999999998E-2</v>
      </c>
      <c r="M179" s="268">
        <v>4.4699999999999997E-2</v>
      </c>
      <c r="N179" s="266">
        <v>3.09E-2</v>
      </c>
      <c r="O179" s="267">
        <v>0.03</v>
      </c>
      <c r="P179" s="267">
        <v>2.0899999999999998E-2</v>
      </c>
      <c r="Q179" s="267">
        <v>1.8800000000000001E-2</v>
      </c>
      <c r="R179" s="267">
        <v>2.3599999999999999E-2</v>
      </c>
      <c r="S179" s="267">
        <v>1.7100000000000001E-2</v>
      </c>
      <c r="T179" s="267">
        <v>1.9699999999999999E-2</v>
      </c>
      <c r="U179" s="267">
        <v>1.7999999999999999E-2</v>
      </c>
      <c r="V179" s="267">
        <v>2.63E-2</v>
      </c>
      <c r="W179" s="268">
        <v>2.6499999999999999E-2</v>
      </c>
      <c r="X179" s="269">
        <v>5.4100000000000002E-2</v>
      </c>
      <c r="Z179" s="227"/>
      <c r="AA179" s="227"/>
    </row>
    <row r="180" spans="1:27" s="390" customFormat="1" x14ac:dyDescent="0.2">
      <c r="A180" s="257" t="s">
        <v>1</v>
      </c>
      <c r="B180" s="270">
        <f>B177/B176*100-100</f>
        <v>-6.5858267716535437</v>
      </c>
      <c r="C180" s="271">
        <f t="shared" ref="C180:E180" si="73">C177/C176*100-100</f>
        <v>-1.8590551181102342</v>
      </c>
      <c r="D180" s="271">
        <f t="shared" si="73"/>
        <v>-5.5905511811033648E-2</v>
      </c>
      <c r="E180" s="271">
        <f t="shared" si="73"/>
        <v>1.3614173228346402</v>
      </c>
      <c r="F180" s="271">
        <f>F177/F176*100-100</f>
        <v>3.2677165354330668</v>
      </c>
      <c r="G180" s="271">
        <f t="shared" ref="G180:X180" si="74">G177/G176*100-100</f>
        <v>6.3488188976378126</v>
      </c>
      <c r="H180" s="271">
        <f t="shared" si="74"/>
        <v>7.4503937007874015</v>
      </c>
      <c r="I180" s="271">
        <f t="shared" si="74"/>
        <v>9.8070866141732154</v>
      </c>
      <c r="J180" s="270">
        <f t="shared" si="74"/>
        <v>-9.2385826771653541</v>
      </c>
      <c r="K180" s="271">
        <f t="shared" si="74"/>
        <v>-2.1732283464566962</v>
      </c>
      <c r="L180" s="271">
        <f t="shared" si="74"/>
        <v>2.3622047244094517</v>
      </c>
      <c r="M180" s="272">
        <f t="shared" si="74"/>
        <v>9.2377952755905426</v>
      </c>
      <c r="N180" s="270">
        <f t="shared" si="74"/>
        <v>-6.5858267716535437</v>
      </c>
      <c r="O180" s="271">
        <f t="shared" si="74"/>
        <v>-4.3538675590551179</v>
      </c>
      <c r="P180" s="271">
        <f t="shared" si="74"/>
        <v>-1.9480314960629954</v>
      </c>
      <c r="Q180" s="271">
        <f t="shared" si="74"/>
        <v>-2.1199273228346414</v>
      </c>
      <c r="R180" s="271">
        <f t="shared" si="74"/>
        <v>0.10944881889764702</v>
      </c>
      <c r="S180" s="271">
        <f t="shared" si="74"/>
        <v>-0.21732283464567104</v>
      </c>
      <c r="T180" s="271">
        <f t="shared" si="74"/>
        <v>0.77322834645667626</v>
      </c>
      <c r="U180" s="271">
        <f t="shared" ref="U180" si="75">U177/U176*100-100</f>
        <v>3.1669291338582752</v>
      </c>
      <c r="V180" s="271">
        <f t="shared" si="74"/>
        <v>5.1740157480314934</v>
      </c>
      <c r="W180" s="272">
        <f t="shared" si="74"/>
        <v>6.596850393700791</v>
      </c>
      <c r="X180" s="273">
        <f t="shared" si="74"/>
        <v>1.5259842519685094</v>
      </c>
      <c r="Z180" s="227"/>
      <c r="AA180" s="227"/>
    </row>
    <row r="181" spans="1:27" s="390" customFormat="1" ht="13.5" thickBot="1" x14ac:dyDescent="0.25">
      <c r="A181" s="274" t="s">
        <v>27</v>
      </c>
      <c r="B181" s="275">
        <f>B177-B172</f>
        <v>16.3599999999999</v>
      </c>
      <c r="C181" s="276">
        <f t="shared" ref="C181:W181" si="76">C177-C172</f>
        <v>76.3900000000001</v>
      </c>
      <c r="D181" s="276">
        <f t="shared" si="76"/>
        <v>99.289999999999964</v>
      </c>
      <c r="E181" s="276">
        <f t="shared" si="76"/>
        <v>117.28999999999996</v>
      </c>
      <c r="F181" s="276">
        <f t="shared" si="76"/>
        <v>141.5</v>
      </c>
      <c r="G181" s="276">
        <f t="shared" si="76"/>
        <v>180.63000000000011</v>
      </c>
      <c r="H181" s="276">
        <f t="shared" si="76"/>
        <v>194.61999999999989</v>
      </c>
      <c r="I181" s="276">
        <f t="shared" si="76"/>
        <v>224.54999999999995</v>
      </c>
      <c r="J181" s="275">
        <f t="shared" si="76"/>
        <v>-17.329999999999927</v>
      </c>
      <c r="K181" s="276">
        <f t="shared" si="76"/>
        <v>72.400000000000091</v>
      </c>
      <c r="L181" s="276">
        <f t="shared" si="76"/>
        <v>130</v>
      </c>
      <c r="M181" s="277">
        <f t="shared" si="76"/>
        <v>217.31999999999994</v>
      </c>
      <c r="N181" s="275">
        <f t="shared" si="76"/>
        <v>16.3599999999999</v>
      </c>
      <c r="O181" s="276">
        <f t="shared" si="76"/>
        <v>44.705881999999974</v>
      </c>
      <c r="P181" s="276">
        <f t="shared" si="76"/>
        <v>75.259999999999991</v>
      </c>
      <c r="Q181" s="276">
        <f t="shared" si="76"/>
        <v>73.076923000000079</v>
      </c>
      <c r="R181" s="276">
        <f t="shared" si="76"/>
        <v>101.3900000000001</v>
      </c>
      <c r="S181" s="276">
        <f t="shared" si="76"/>
        <v>97.240000000000009</v>
      </c>
      <c r="T181" s="276">
        <f t="shared" si="76"/>
        <v>109.81999999999994</v>
      </c>
      <c r="U181" s="276">
        <f t="shared" si="76"/>
        <v>140.22000000000003</v>
      </c>
      <c r="V181" s="276">
        <f t="shared" si="76"/>
        <v>165.71000000000004</v>
      </c>
      <c r="W181" s="277">
        <f t="shared" si="76"/>
        <v>183.77999999999997</v>
      </c>
      <c r="X181" s="278">
        <f>X177-X161</f>
        <v>110.42000000000007</v>
      </c>
      <c r="Z181" s="227"/>
      <c r="AA181" s="227"/>
    </row>
    <row r="182" spans="1:27" s="390" customFormat="1" x14ac:dyDescent="0.2">
      <c r="A182" s="279" t="s">
        <v>51</v>
      </c>
      <c r="B182" s="280">
        <v>291</v>
      </c>
      <c r="C182" s="281">
        <v>448</v>
      </c>
      <c r="D182" s="281">
        <v>761</v>
      </c>
      <c r="E182" s="281">
        <v>744</v>
      </c>
      <c r="F182" s="281">
        <v>550</v>
      </c>
      <c r="G182" s="281">
        <v>701</v>
      </c>
      <c r="H182" s="281">
        <v>696</v>
      </c>
      <c r="I182" s="281">
        <v>544</v>
      </c>
      <c r="J182" s="280">
        <v>215</v>
      </c>
      <c r="K182" s="281">
        <v>721</v>
      </c>
      <c r="L182" s="281">
        <v>827</v>
      </c>
      <c r="M182" s="282">
        <v>551</v>
      </c>
      <c r="N182" s="280">
        <v>468</v>
      </c>
      <c r="O182" s="281">
        <v>657</v>
      </c>
      <c r="P182" s="281">
        <v>488</v>
      </c>
      <c r="Q182" s="281">
        <v>488</v>
      </c>
      <c r="R182" s="281">
        <v>422</v>
      </c>
      <c r="S182" s="281">
        <v>422</v>
      </c>
      <c r="T182" s="281">
        <v>753</v>
      </c>
      <c r="U182" s="281">
        <v>622</v>
      </c>
      <c r="V182" s="281">
        <v>417</v>
      </c>
      <c r="W182" s="282">
        <v>456</v>
      </c>
      <c r="X182" s="283">
        <f>SUM(B182:W182)</f>
        <v>12242</v>
      </c>
      <c r="Y182" s="227" t="s">
        <v>56</v>
      </c>
      <c r="Z182" s="284">
        <f>X166-X182</f>
        <v>21</v>
      </c>
      <c r="AA182" s="285">
        <f>Z182/X166</f>
        <v>1.712468400880698E-3</v>
      </c>
    </row>
    <row r="183" spans="1:27" s="390" customFormat="1" x14ac:dyDescent="0.2">
      <c r="A183" s="286" t="s">
        <v>28</v>
      </c>
      <c r="B183" s="322">
        <v>59</v>
      </c>
      <c r="C183" s="242">
        <v>57.5</v>
      </c>
      <c r="D183" s="242">
        <v>56.5</v>
      </c>
      <c r="E183" s="242">
        <v>56</v>
      </c>
      <c r="F183" s="242">
        <v>55.5</v>
      </c>
      <c r="G183" s="242">
        <v>55</v>
      </c>
      <c r="H183" s="242">
        <v>54.5</v>
      </c>
      <c r="I183" s="242">
        <v>54</v>
      </c>
      <c r="J183" s="244">
        <v>62</v>
      </c>
      <c r="K183" s="242">
        <v>60</v>
      </c>
      <c r="L183" s="242">
        <v>58</v>
      </c>
      <c r="M183" s="372">
        <v>56.5</v>
      </c>
      <c r="N183" s="244">
        <v>60.5</v>
      </c>
      <c r="O183" s="242">
        <v>58</v>
      </c>
      <c r="P183" s="242">
        <v>57.5</v>
      </c>
      <c r="Q183" s="242">
        <v>57.5</v>
      </c>
      <c r="R183" s="242">
        <v>56.5</v>
      </c>
      <c r="S183" s="242">
        <v>56.5</v>
      </c>
      <c r="T183" s="242">
        <v>56</v>
      </c>
      <c r="U183" s="242">
        <v>55.5</v>
      </c>
      <c r="V183" s="242">
        <v>54</v>
      </c>
      <c r="W183" s="372">
        <v>54</v>
      </c>
      <c r="X183" s="235"/>
      <c r="Y183" s="227" t="s">
        <v>57</v>
      </c>
      <c r="Z183" s="227">
        <v>53.71</v>
      </c>
      <c r="AA183" s="227"/>
    </row>
    <row r="184" spans="1:27" s="390" customFormat="1" ht="13.5" thickBot="1" x14ac:dyDescent="0.25">
      <c r="A184" s="287" t="s">
        <v>26</v>
      </c>
      <c r="B184" s="374">
        <f>B183-B171</f>
        <v>4</v>
      </c>
      <c r="C184" s="386">
        <f t="shared" ref="C184:W184" si="77">C183-C171</f>
        <v>3.5</v>
      </c>
      <c r="D184" s="386">
        <f t="shared" si="77"/>
        <v>3</v>
      </c>
      <c r="E184" s="386">
        <f t="shared" si="77"/>
        <v>3</v>
      </c>
      <c r="F184" s="386">
        <f t="shared" si="77"/>
        <v>3</v>
      </c>
      <c r="G184" s="386">
        <f t="shared" si="77"/>
        <v>2.5</v>
      </c>
      <c r="H184" s="386">
        <f t="shared" si="77"/>
        <v>2.5</v>
      </c>
      <c r="I184" s="386">
        <f t="shared" si="77"/>
        <v>2</v>
      </c>
      <c r="J184" s="374">
        <f t="shared" si="77"/>
        <v>4</v>
      </c>
      <c r="K184" s="386">
        <f t="shared" si="77"/>
        <v>3.5</v>
      </c>
      <c r="L184" s="386">
        <f t="shared" si="77"/>
        <v>3</v>
      </c>
      <c r="M184" s="387">
        <f t="shared" si="77"/>
        <v>2</v>
      </c>
      <c r="N184" s="374">
        <f t="shared" si="77"/>
        <v>4</v>
      </c>
      <c r="O184" s="386">
        <f t="shared" si="77"/>
        <v>3.5</v>
      </c>
      <c r="P184" s="386">
        <f t="shared" si="77"/>
        <v>3.5</v>
      </c>
      <c r="Q184" s="386">
        <f t="shared" si="77"/>
        <v>3.5</v>
      </c>
      <c r="R184" s="386">
        <f t="shared" si="77"/>
        <v>3</v>
      </c>
      <c r="S184" s="386">
        <f t="shared" si="77"/>
        <v>3</v>
      </c>
      <c r="T184" s="386">
        <f t="shared" si="77"/>
        <v>3</v>
      </c>
      <c r="U184" s="386">
        <f t="shared" si="77"/>
        <v>3</v>
      </c>
      <c r="V184" s="386">
        <f t="shared" si="77"/>
        <v>2.5</v>
      </c>
      <c r="W184" s="387">
        <f t="shared" si="77"/>
        <v>2.5</v>
      </c>
      <c r="X184" s="236"/>
      <c r="Y184" s="227" t="s">
        <v>26</v>
      </c>
      <c r="Z184" s="227">
        <f>Z183-Z167</f>
        <v>2.1600000000000037</v>
      </c>
      <c r="AA184" s="227"/>
    </row>
    <row r="185" spans="1:27" x14ac:dyDescent="0.2">
      <c r="C185" s="397"/>
      <c r="D185" s="397"/>
      <c r="E185" s="397"/>
      <c r="F185" s="397"/>
      <c r="G185" s="397">
        <v>55</v>
      </c>
      <c r="H185" s="397"/>
      <c r="I185" s="397"/>
      <c r="J185" s="397">
        <v>62</v>
      </c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</row>
    <row r="186" spans="1:27" ht="13.5" thickBot="1" x14ac:dyDescent="0.25"/>
    <row r="187" spans="1:27" s="399" customFormat="1" ht="13.5" thickBot="1" x14ac:dyDescent="0.25">
      <c r="A187" s="247" t="s">
        <v>93</v>
      </c>
      <c r="B187" s="506" t="s">
        <v>53</v>
      </c>
      <c r="C187" s="507"/>
      <c r="D187" s="507"/>
      <c r="E187" s="507"/>
      <c r="F187" s="507"/>
      <c r="G187" s="507"/>
      <c r="H187" s="507"/>
      <c r="I187" s="508"/>
      <c r="J187" s="506" t="s">
        <v>75</v>
      </c>
      <c r="K187" s="507"/>
      <c r="L187" s="507"/>
      <c r="M187" s="508"/>
      <c r="N187" s="506" t="s">
        <v>63</v>
      </c>
      <c r="O187" s="507"/>
      <c r="P187" s="507"/>
      <c r="Q187" s="507"/>
      <c r="R187" s="507"/>
      <c r="S187" s="507"/>
      <c r="T187" s="507"/>
      <c r="U187" s="507"/>
      <c r="V187" s="507"/>
      <c r="W187" s="508"/>
      <c r="X187" s="292" t="s">
        <v>55</v>
      </c>
    </row>
    <row r="188" spans="1:27" s="399" customFormat="1" x14ac:dyDescent="0.2">
      <c r="A188" s="248" t="s">
        <v>54</v>
      </c>
      <c r="B188" s="314">
        <v>1</v>
      </c>
      <c r="C188" s="251">
        <v>2</v>
      </c>
      <c r="D188" s="251">
        <v>3</v>
      </c>
      <c r="E188" s="251">
        <v>4</v>
      </c>
      <c r="F188" s="251">
        <v>5</v>
      </c>
      <c r="G188" s="251">
        <v>6</v>
      </c>
      <c r="H188" s="251">
        <v>7</v>
      </c>
      <c r="I188" s="251">
        <v>8</v>
      </c>
      <c r="J188" s="314">
        <v>1</v>
      </c>
      <c r="K188" s="251">
        <v>2</v>
      </c>
      <c r="L188" s="251">
        <v>3</v>
      </c>
      <c r="M188" s="371">
        <v>4</v>
      </c>
      <c r="N188" s="314">
        <v>1</v>
      </c>
      <c r="O188" s="251">
        <v>2</v>
      </c>
      <c r="P188" s="251">
        <v>3</v>
      </c>
      <c r="Q188" s="251">
        <v>4</v>
      </c>
      <c r="R188" s="251">
        <v>5</v>
      </c>
      <c r="S188" s="251">
        <v>6</v>
      </c>
      <c r="T188" s="251">
        <v>7</v>
      </c>
      <c r="U188" s="251">
        <v>8</v>
      </c>
      <c r="V188" s="251">
        <v>9</v>
      </c>
      <c r="W188" s="371">
        <v>10</v>
      </c>
      <c r="X188" s="291"/>
    </row>
    <row r="189" spans="1:27" s="399" customFormat="1" x14ac:dyDescent="0.2">
      <c r="A189" s="248" t="s">
        <v>2</v>
      </c>
      <c r="B189" s="352">
        <v>1</v>
      </c>
      <c r="C189" s="353">
        <v>2</v>
      </c>
      <c r="D189" s="354">
        <v>3</v>
      </c>
      <c r="E189" s="355">
        <v>4</v>
      </c>
      <c r="F189" s="356">
        <v>5</v>
      </c>
      <c r="G189" s="357">
        <v>6</v>
      </c>
      <c r="H189" s="358">
        <v>7</v>
      </c>
      <c r="I189" s="376">
        <v>8</v>
      </c>
      <c r="J189" s="352">
        <v>1</v>
      </c>
      <c r="K189" s="353">
        <v>2</v>
      </c>
      <c r="L189" s="354">
        <v>3</v>
      </c>
      <c r="M189" s="355">
        <v>4</v>
      </c>
      <c r="N189" s="352">
        <v>1</v>
      </c>
      <c r="O189" s="353">
        <v>2</v>
      </c>
      <c r="P189" s="354">
        <v>3</v>
      </c>
      <c r="Q189" s="354">
        <v>3</v>
      </c>
      <c r="R189" s="355">
        <v>4</v>
      </c>
      <c r="S189" s="355">
        <v>4</v>
      </c>
      <c r="T189" s="356">
        <v>5</v>
      </c>
      <c r="U189" s="357">
        <v>6</v>
      </c>
      <c r="V189" s="358">
        <v>7</v>
      </c>
      <c r="W189" s="376">
        <v>8</v>
      </c>
      <c r="X189" s="226" t="s">
        <v>0</v>
      </c>
    </row>
    <row r="190" spans="1:27" s="399" customFormat="1" x14ac:dyDescent="0.2">
      <c r="A190" s="252" t="s">
        <v>3</v>
      </c>
      <c r="B190" s="253">
        <v>1370</v>
      </c>
      <c r="C190" s="254">
        <v>1370</v>
      </c>
      <c r="D190" s="254">
        <v>1370</v>
      </c>
      <c r="E190" s="254">
        <v>1370</v>
      </c>
      <c r="F190" s="254">
        <v>1370</v>
      </c>
      <c r="G190" s="254">
        <v>1370</v>
      </c>
      <c r="H190" s="254">
        <v>1370</v>
      </c>
      <c r="I190" s="254">
        <v>1370</v>
      </c>
      <c r="J190" s="253">
        <v>1370</v>
      </c>
      <c r="K190" s="254">
        <v>1370</v>
      </c>
      <c r="L190" s="254">
        <v>1370</v>
      </c>
      <c r="M190" s="255">
        <v>1370</v>
      </c>
      <c r="N190" s="253">
        <v>1370</v>
      </c>
      <c r="O190" s="254">
        <v>1370</v>
      </c>
      <c r="P190" s="254">
        <v>1370</v>
      </c>
      <c r="Q190" s="254">
        <v>1370</v>
      </c>
      <c r="R190" s="254">
        <v>1370</v>
      </c>
      <c r="S190" s="254">
        <v>1370</v>
      </c>
      <c r="T190" s="254">
        <v>1370</v>
      </c>
      <c r="U190" s="254">
        <v>1370</v>
      </c>
      <c r="V190" s="254">
        <v>1370</v>
      </c>
      <c r="W190" s="255">
        <v>1370</v>
      </c>
      <c r="X190" s="256">
        <v>1370</v>
      </c>
    </row>
    <row r="191" spans="1:27" s="399" customFormat="1" x14ac:dyDescent="0.2">
      <c r="A191" s="257" t="s">
        <v>6</v>
      </c>
      <c r="B191" s="258">
        <v>1302.1739130434783</v>
      </c>
      <c r="C191" s="259">
        <v>1336.8292682926829</v>
      </c>
      <c r="D191" s="259">
        <v>1361.6071428571429</v>
      </c>
      <c r="E191" s="259">
        <v>1372.1428571428571</v>
      </c>
      <c r="F191" s="259">
        <v>1385.952380952381</v>
      </c>
      <c r="G191" s="259">
        <v>1399.6363636363637</v>
      </c>
      <c r="H191" s="259">
        <v>1422.0754716981132</v>
      </c>
      <c r="I191" s="259">
        <v>1491.6666666666667</v>
      </c>
      <c r="J191" s="258">
        <v>1273.5294117647059</v>
      </c>
      <c r="K191" s="259">
        <v>1347.2727272727273</v>
      </c>
      <c r="L191" s="259">
        <v>1392.9032258064517</v>
      </c>
      <c r="M191" s="260">
        <v>1489.7619047619048</v>
      </c>
      <c r="N191" s="258">
        <v>1325.1428571428571</v>
      </c>
      <c r="O191" s="259">
        <v>1334.4</v>
      </c>
      <c r="P191" s="259">
        <v>1348.6486486486488</v>
      </c>
      <c r="Q191" s="259">
        <v>1354.2105263157894</v>
      </c>
      <c r="R191" s="259">
        <v>1362.121212121212</v>
      </c>
      <c r="S191" s="259">
        <v>1355.3125</v>
      </c>
      <c r="T191" s="259">
        <v>1401.2068965517242</v>
      </c>
      <c r="U191" s="259">
        <v>1414.6808510638298</v>
      </c>
      <c r="V191" s="259">
        <v>1428.75</v>
      </c>
      <c r="W191" s="260">
        <v>1457.1428571428571</v>
      </c>
      <c r="X191" s="261">
        <v>1384.6971307120084</v>
      </c>
    </row>
    <row r="192" spans="1:27" s="399" customFormat="1" x14ac:dyDescent="0.2">
      <c r="A192" s="248" t="s">
        <v>7</v>
      </c>
      <c r="B192" s="262">
        <v>100</v>
      </c>
      <c r="C192" s="263">
        <v>97.560975609756099</v>
      </c>
      <c r="D192" s="263">
        <v>100</v>
      </c>
      <c r="E192" s="263">
        <v>100</v>
      </c>
      <c r="F192" s="263">
        <v>100</v>
      </c>
      <c r="G192" s="263">
        <v>100</v>
      </c>
      <c r="H192" s="263">
        <v>100</v>
      </c>
      <c r="I192" s="263">
        <v>97.61904761904762</v>
      </c>
      <c r="J192" s="262">
        <v>76.470588235294116</v>
      </c>
      <c r="K192" s="263">
        <v>96.36363636363636</v>
      </c>
      <c r="L192" s="263">
        <v>96.774193548387103</v>
      </c>
      <c r="M192" s="264">
        <v>100</v>
      </c>
      <c r="N192" s="262">
        <v>100</v>
      </c>
      <c r="O192" s="263">
        <v>98</v>
      </c>
      <c r="P192" s="263">
        <v>100</v>
      </c>
      <c r="Q192" s="263">
        <v>97.368421052631575</v>
      </c>
      <c r="R192" s="263">
        <v>100</v>
      </c>
      <c r="S192" s="263">
        <v>100</v>
      </c>
      <c r="T192" s="263">
        <v>100</v>
      </c>
      <c r="U192" s="263">
        <v>100</v>
      </c>
      <c r="V192" s="263">
        <v>100</v>
      </c>
      <c r="W192" s="264">
        <v>100</v>
      </c>
      <c r="X192" s="265">
        <v>93.94261424017003</v>
      </c>
      <c r="Z192" s="227"/>
      <c r="AA192" s="227"/>
    </row>
    <row r="193" spans="1:27" s="399" customFormat="1" x14ac:dyDescent="0.2">
      <c r="A193" s="248" t="s">
        <v>8</v>
      </c>
      <c r="B193" s="266">
        <v>3.8759991615176473E-2</v>
      </c>
      <c r="C193" s="267">
        <v>3.2687310185921255E-2</v>
      </c>
      <c r="D193" s="267">
        <v>4.2321252546352148E-2</v>
      </c>
      <c r="E193" s="267">
        <v>3.894835162937952E-2</v>
      </c>
      <c r="F193" s="267">
        <v>3.8793385504276426E-2</v>
      </c>
      <c r="G193" s="267">
        <v>3.0797355965325832E-2</v>
      </c>
      <c r="H193" s="267">
        <v>3.259472476111723E-2</v>
      </c>
      <c r="I193" s="267">
        <v>3.5591709825827225E-2</v>
      </c>
      <c r="J193" s="266">
        <v>7.7636634030295609E-2</v>
      </c>
      <c r="K193" s="267">
        <v>5.321316101088782E-2</v>
      </c>
      <c r="L193" s="267">
        <v>4.6623009763974071E-2</v>
      </c>
      <c r="M193" s="268">
        <v>4.2617102139546434E-2</v>
      </c>
      <c r="N193" s="266">
        <v>4.5255543758323614E-2</v>
      </c>
      <c r="O193" s="267">
        <v>4.4817908057550239E-2</v>
      </c>
      <c r="P193" s="267">
        <v>3.3256873793841082E-2</v>
      </c>
      <c r="Q193" s="267">
        <v>4.2643753180640447E-2</v>
      </c>
      <c r="R193" s="267">
        <v>3.8244038170312529E-2</v>
      </c>
      <c r="S193" s="267">
        <v>4.3061840731799764E-2</v>
      </c>
      <c r="T193" s="267">
        <v>3.4125648156436185E-2</v>
      </c>
      <c r="U193" s="267">
        <v>3.8520238400287503E-2</v>
      </c>
      <c r="V193" s="267">
        <v>4.0311482182006204E-2</v>
      </c>
      <c r="W193" s="268">
        <v>4.1649938972083592E-2</v>
      </c>
      <c r="X193" s="269">
        <v>5.4318344356813993E-2</v>
      </c>
      <c r="Z193" s="227"/>
      <c r="AA193" s="227"/>
    </row>
    <row r="194" spans="1:27" s="399" customFormat="1" x14ac:dyDescent="0.2">
      <c r="A194" s="257" t="s">
        <v>1</v>
      </c>
      <c r="B194" s="270">
        <f>B191/B190*100-100</f>
        <v>-4.9508092668993982</v>
      </c>
      <c r="C194" s="271">
        <f t="shared" ref="C194:E194" si="78">C191/C190*100-100</f>
        <v>-2.4212212925049101</v>
      </c>
      <c r="D194" s="271">
        <f t="shared" si="78"/>
        <v>-0.61261730969759753</v>
      </c>
      <c r="E194" s="271">
        <f t="shared" si="78"/>
        <v>0.15641293013555924</v>
      </c>
      <c r="F194" s="271">
        <f>F191/F190*100-100</f>
        <v>1.1644073687869394</v>
      </c>
      <c r="G194" s="271">
        <f t="shared" ref="G194:X194" si="79">G191/G190*100-100</f>
        <v>2.1632382216323833</v>
      </c>
      <c r="H194" s="271">
        <f t="shared" si="79"/>
        <v>3.8011293210301602</v>
      </c>
      <c r="I194" s="271">
        <f t="shared" si="79"/>
        <v>8.8807785888077859</v>
      </c>
      <c r="J194" s="270">
        <f t="shared" si="79"/>
        <v>-7.0416487762988424</v>
      </c>
      <c r="K194" s="271">
        <f t="shared" si="79"/>
        <v>-1.6589250165892508</v>
      </c>
      <c r="L194" s="271">
        <f t="shared" si="79"/>
        <v>1.6717683070402813</v>
      </c>
      <c r="M194" s="272">
        <f t="shared" si="79"/>
        <v>8.7417448731317222</v>
      </c>
      <c r="N194" s="270">
        <f t="shared" si="79"/>
        <v>-3.2742440041710097</v>
      </c>
      <c r="O194" s="271">
        <f t="shared" si="79"/>
        <v>-2.5985401459853961</v>
      </c>
      <c r="P194" s="271">
        <f t="shared" si="79"/>
        <v>-1.5584927993687074</v>
      </c>
      <c r="Q194" s="271">
        <f t="shared" si="79"/>
        <v>-1.1525163273146433</v>
      </c>
      <c r="R194" s="271">
        <f t="shared" si="79"/>
        <v>-0.57509400575095526</v>
      </c>
      <c r="S194" s="271">
        <f t="shared" si="79"/>
        <v>-1.0720802919708063</v>
      </c>
      <c r="T194" s="271">
        <f t="shared" si="79"/>
        <v>2.2778756607098103</v>
      </c>
      <c r="U194" s="271">
        <f t="shared" si="79"/>
        <v>3.2613759900605714</v>
      </c>
      <c r="V194" s="271">
        <f t="shared" si="79"/>
        <v>4.2883211678831969</v>
      </c>
      <c r="W194" s="272">
        <f t="shared" si="79"/>
        <v>6.3607924921793568</v>
      </c>
      <c r="X194" s="273">
        <f t="shared" si="79"/>
        <v>1.0727832636502512</v>
      </c>
      <c r="Z194" s="227"/>
      <c r="AA194" s="227"/>
    </row>
    <row r="195" spans="1:27" s="399" customFormat="1" ht="13.5" thickBot="1" x14ac:dyDescent="0.25">
      <c r="A195" s="274" t="s">
        <v>27</v>
      </c>
      <c r="B195" s="275">
        <f>B191-B177</f>
        <v>115.81391304347835</v>
      </c>
      <c r="C195" s="276">
        <f t="shared" ref="C195:X195" si="80">C191-C177</f>
        <v>90.439268292682755</v>
      </c>
      <c r="D195" s="276">
        <f t="shared" si="80"/>
        <v>92.317142857142926</v>
      </c>
      <c r="E195" s="276">
        <f t="shared" si="80"/>
        <v>84.852857142857147</v>
      </c>
      <c r="F195" s="276">
        <f t="shared" si="80"/>
        <v>74.452380952380963</v>
      </c>
      <c r="G195" s="276">
        <f t="shared" si="80"/>
        <v>49.006363636363631</v>
      </c>
      <c r="H195" s="276">
        <f t="shared" si="80"/>
        <v>57.455471698113342</v>
      </c>
      <c r="I195" s="276">
        <f t="shared" si="80"/>
        <v>97.116666666666788</v>
      </c>
      <c r="J195" s="275">
        <f t="shared" si="80"/>
        <v>120.85941176470578</v>
      </c>
      <c r="K195" s="276">
        <f t="shared" si="80"/>
        <v>104.87272727272716</v>
      </c>
      <c r="L195" s="276">
        <f t="shared" si="80"/>
        <v>92.903225806451701</v>
      </c>
      <c r="M195" s="277">
        <f t="shared" si="80"/>
        <v>102.44190476190488</v>
      </c>
      <c r="N195" s="275">
        <f t="shared" si="80"/>
        <v>138.78285714285721</v>
      </c>
      <c r="O195" s="276">
        <f t="shared" si="80"/>
        <v>119.69411800000012</v>
      </c>
      <c r="P195" s="276">
        <f t="shared" si="80"/>
        <v>103.38864864864877</v>
      </c>
      <c r="Q195" s="276">
        <f t="shared" si="80"/>
        <v>111.13360331578929</v>
      </c>
      <c r="R195" s="276">
        <f t="shared" si="80"/>
        <v>90.731212121211911</v>
      </c>
      <c r="S195" s="276">
        <f t="shared" si="80"/>
        <v>88.072499999999991</v>
      </c>
      <c r="T195" s="276">
        <f t="shared" si="80"/>
        <v>121.38689655172425</v>
      </c>
      <c r="U195" s="276">
        <f t="shared" si="80"/>
        <v>104.46085106382975</v>
      </c>
      <c r="V195" s="276">
        <f t="shared" si="80"/>
        <v>93.039999999999964</v>
      </c>
      <c r="W195" s="277">
        <f t="shared" si="80"/>
        <v>103.36285714285714</v>
      </c>
      <c r="X195" s="278">
        <f t="shared" si="80"/>
        <v>95.317130712008293</v>
      </c>
      <c r="Z195" s="227"/>
      <c r="AA195" s="227"/>
    </row>
    <row r="196" spans="1:27" s="399" customFormat="1" x14ac:dyDescent="0.2">
      <c r="A196" s="279" t="s">
        <v>51</v>
      </c>
      <c r="B196" s="280">
        <v>290</v>
      </c>
      <c r="C196" s="281">
        <v>448</v>
      </c>
      <c r="D196" s="281">
        <v>760</v>
      </c>
      <c r="E196" s="281">
        <v>744</v>
      </c>
      <c r="F196" s="281">
        <v>550</v>
      </c>
      <c r="G196" s="281">
        <v>701</v>
      </c>
      <c r="H196" s="281">
        <v>696</v>
      </c>
      <c r="I196" s="281">
        <v>542</v>
      </c>
      <c r="J196" s="280">
        <v>215</v>
      </c>
      <c r="K196" s="281">
        <v>721</v>
      </c>
      <c r="L196" s="281">
        <v>827</v>
      </c>
      <c r="M196" s="282">
        <v>551</v>
      </c>
      <c r="N196" s="280">
        <v>466</v>
      </c>
      <c r="O196" s="281">
        <v>657</v>
      </c>
      <c r="P196" s="281">
        <v>488</v>
      </c>
      <c r="Q196" s="281">
        <v>488</v>
      </c>
      <c r="R196" s="281">
        <v>422</v>
      </c>
      <c r="S196" s="281">
        <v>422</v>
      </c>
      <c r="T196" s="281">
        <v>753</v>
      </c>
      <c r="U196" s="281">
        <v>622</v>
      </c>
      <c r="V196" s="281">
        <v>417</v>
      </c>
      <c r="W196" s="282">
        <v>456</v>
      </c>
      <c r="X196" s="283">
        <f>SUM(B196:W196)</f>
        <v>12236</v>
      </c>
      <c r="Y196" s="227" t="s">
        <v>56</v>
      </c>
      <c r="Z196" s="284">
        <f>X182-X196</f>
        <v>6</v>
      </c>
      <c r="AA196" s="285">
        <f>Z196/X182</f>
        <v>4.9011599411860802E-4</v>
      </c>
    </row>
    <row r="197" spans="1:27" s="399" customFormat="1" x14ac:dyDescent="0.2">
      <c r="A197" s="286" t="s">
        <v>28</v>
      </c>
      <c r="B197" s="322">
        <v>61.5</v>
      </c>
      <c r="C197" s="242">
        <v>60.5</v>
      </c>
      <c r="D197" s="242">
        <v>59.5</v>
      </c>
      <c r="E197" s="242">
        <v>59</v>
      </c>
      <c r="F197" s="242">
        <v>58.5</v>
      </c>
      <c r="G197" s="242">
        <v>58</v>
      </c>
      <c r="H197" s="242">
        <v>57.5</v>
      </c>
      <c r="I197" s="242">
        <v>57</v>
      </c>
      <c r="J197" s="244">
        <v>65</v>
      </c>
      <c r="K197" s="242">
        <v>63</v>
      </c>
      <c r="L197" s="242">
        <v>61</v>
      </c>
      <c r="M197" s="372">
        <v>59.5</v>
      </c>
      <c r="N197" s="244">
        <v>63</v>
      </c>
      <c r="O197" s="242">
        <v>60.5</v>
      </c>
      <c r="P197" s="242">
        <v>60.5</v>
      </c>
      <c r="Q197" s="242">
        <v>60.5</v>
      </c>
      <c r="R197" s="242">
        <v>59.5</v>
      </c>
      <c r="S197" s="242">
        <v>59.5</v>
      </c>
      <c r="T197" s="242">
        <v>58.5</v>
      </c>
      <c r="U197" s="242">
        <v>58</v>
      </c>
      <c r="V197" s="242">
        <v>57</v>
      </c>
      <c r="W197" s="372">
        <v>56.5</v>
      </c>
      <c r="X197" s="235"/>
      <c r="Y197" s="227" t="s">
        <v>57</v>
      </c>
      <c r="Z197" s="227">
        <v>56.7</v>
      </c>
      <c r="AA197" s="227"/>
    </row>
    <row r="198" spans="1:27" s="399" customFormat="1" ht="13.5" thickBot="1" x14ac:dyDescent="0.25">
      <c r="A198" s="287" t="s">
        <v>26</v>
      </c>
      <c r="B198" s="374">
        <f>B197-B183</f>
        <v>2.5</v>
      </c>
      <c r="C198" s="386">
        <f t="shared" ref="C198:W198" si="81">C197-C183</f>
        <v>3</v>
      </c>
      <c r="D198" s="386">
        <f t="shared" si="81"/>
        <v>3</v>
      </c>
      <c r="E198" s="386">
        <f t="shared" si="81"/>
        <v>3</v>
      </c>
      <c r="F198" s="386">
        <f t="shared" si="81"/>
        <v>3</v>
      </c>
      <c r="G198" s="386">
        <f t="shared" si="81"/>
        <v>3</v>
      </c>
      <c r="H198" s="386">
        <f t="shared" si="81"/>
        <v>3</v>
      </c>
      <c r="I198" s="386">
        <f t="shared" si="81"/>
        <v>3</v>
      </c>
      <c r="J198" s="374">
        <f t="shared" si="81"/>
        <v>3</v>
      </c>
      <c r="K198" s="386">
        <f t="shared" si="81"/>
        <v>3</v>
      </c>
      <c r="L198" s="386">
        <f t="shared" si="81"/>
        <v>3</v>
      </c>
      <c r="M198" s="387">
        <f t="shared" si="81"/>
        <v>3</v>
      </c>
      <c r="N198" s="374">
        <f t="shared" si="81"/>
        <v>2.5</v>
      </c>
      <c r="O198" s="386">
        <f t="shared" si="81"/>
        <v>2.5</v>
      </c>
      <c r="P198" s="386">
        <f t="shared" si="81"/>
        <v>3</v>
      </c>
      <c r="Q198" s="386">
        <f t="shared" si="81"/>
        <v>3</v>
      </c>
      <c r="R198" s="386">
        <f t="shared" si="81"/>
        <v>3</v>
      </c>
      <c r="S198" s="386">
        <f t="shared" si="81"/>
        <v>3</v>
      </c>
      <c r="T198" s="386">
        <f t="shared" si="81"/>
        <v>2.5</v>
      </c>
      <c r="U198" s="386">
        <f t="shared" si="81"/>
        <v>2.5</v>
      </c>
      <c r="V198" s="386">
        <f t="shared" si="81"/>
        <v>3</v>
      </c>
      <c r="W198" s="387">
        <f t="shared" si="81"/>
        <v>2.5</v>
      </c>
      <c r="X198" s="236"/>
      <c r="Y198" s="227" t="s">
        <v>26</v>
      </c>
      <c r="Z198" s="227">
        <f>Z197-Z183</f>
        <v>2.990000000000002</v>
      </c>
      <c r="AA198" s="227"/>
    </row>
    <row r="199" spans="1:27" x14ac:dyDescent="0.2">
      <c r="V199" s="239">
        <v>57</v>
      </c>
    </row>
    <row r="200" spans="1:27" ht="13.5" thickBot="1" x14ac:dyDescent="0.25"/>
    <row r="201" spans="1:27" s="401" customFormat="1" ht="13.5" thickBot="1" x14ac:dyDescent="0.25">
      <c r="A201" s="247" t="s">
        <v>94</v>
      </c>
      <c r="B201" s="506" t="s">
        <v>53</v>
      </c>
      <c r="C201" s="507"/>
      <c r="D201" s="507"/>
      <c r="E201" s="507"/>
      <c r="F201" s="507"/>
      <c r="G201" s="507"/>
      <c r="H201" s="507"/>
      <c r="I201" s="508"/>
      <c r="J201" s="506" t="s">
        <v>75</v>
      </c>
      <c r="K201" s="507"/>
      <c r="L201" s="507"/>
      <c r="M201" s="508"/>
      <c r="N201" s="506" t="s">
        <v>63</v>
      </c>
      <c r="O201" s="507"/>
      <c r="P201" s="507"/>
      <c r="Q201" s="507"/>
      <c r="R201" s="507"/>
      <c r="S201" s="507"/>
      <c r="T201" s="507"/>
      <c r="U201" s="507"/>
      <c r="V201" s="507"/>
      <c r="W201" s="508"/>
      <c r="X201" s="292" t="s">
        <v>55</v>
      </c>
    </row>
    <row r="202" spans="1:27" s="401" customFormat="1" x14ac:dyDescent="0.2">
      <c r="A202" s="248" t="s">
        <v>54</v>
      </c>
      <c r="B202" s="314">
        <v>1</v>
      </c>
      <c r="C202" s="251">
        <v>2</v>
      </c>
      <c r="D202" s="251">
        <v>3</v>
      </c>
      <c r="E202" s="251">
        <v>4</v>
      </c>
      <c r="F202" s="251">
        <v>5</v>
      </c>
      <c r="G202" s="251">
        <v>6</v>
      </c>
      <c r="H202" s="251">
        <v>7</v>
      </c>
      <c r="I202" s="251">
        <v>8</v>
      </c>
      <c r="J202" s="314">
        <v>1</v>
      </c>
      <c r="K202" s="251">
        <v>2</v>
      </c>
      <c r="L202" s="251">
        <v>3</v>
      </c>
      <c r="M202" s="371">
        <v>4</v>
      </c>
      <c r="N202" s="314">
        <v>1</v>
      </c>
      <c r="O202" s="251">
        <v>2</v>
      </c>
      <c r="P202" s="251">
        <v>3</v>
      </c>
      <c r="Q202" s="251">
        <v>4</v>
      </c>
      <c r="R202" s="251">
        <v>5</v>
      </c>
      <c r="S202" s="251">
        <v>6</v>
      </c>
      <c r="T202" s="251">
        <v>7</v>
      </c>
      <c r="U202" s="251">
        <v>8</v>
      </c>
      <c r="V202" s="251">
        <v>9</v>
      </c>
      <c r="W202" s="371">
        <v>10</v>
      </c>
      <c r="X202" s="291"/>
    </row>
    <row r="203" spans="1:27" s="401" customFormat="1" x14ac:dyDescent="0.2">
      <c r="A203" s="248" t="s">
        <v>2</v>
      </c>
      <c r="B203" s="352">
        <v>1</v>
      </c>
      <c r="C203" s="353">
        <v>2</v>
      </c>
      <c r="D203" s="354">
        <v>3</v>
      </c>
      <c r="E203" s="355">
        <v>4</v>
      </c>
      <c r="F203" s="356">
        <v>5</v>
      </c>
      <c r="G203" s="357">
        <v>6</v>
      </c>
      <c r="H203" s="358">
        <v>7</v>
      </c>
      <c r="I203" s="376">
        <v>8</v>
      </c>
      <c r="J203" s="352">
        <v>1</v>
      </c>
      <c r="K203" s="353">
        <v>2</v>
      </c>
      <c r="L203" s="354">
        <v>3</v>
      </c>
      <c r="M203" s="355">
        <v>4</v>
      </c>
      <c r="N203" s="352">
        <v>1</v>
      </c>
      <c r="O203" s="353">
        <v>2</v>
      </c>
      <c r="P203" s="354">
        <v>3</v>
      </c>
      <c r="Q203" s="354">
        <v>3</v>
      </c>
      <c r="R203" s="355">
        <v>4</v>
      </c>
      <c r="S203" s="355">
        <v>4</v>
      </c>
      <c r="T203" s="356">
        <v>5</v>
      </c>
      <c r="U203" s="357">
        <v>6</v>
      </c>
      <c r="V203" s="358">
        <v>7</v>
      </c>
      <c r="W203" s="376">
        <v>8</v>
      </c>
      <c r="X203" s="226" t="s">
        <v>0</v>
      </c>
    </row>
    <row r="204" spans="1:27" s="401" customFormat="1" x14ac:dyDescent="0.2">
      <c r="A204" s="252" t="s">
        <v>3</v>
      </c>
      <c r="B204" s="253">
        <v>1480</v>
      </c>
      <c r="C204" s="254">
        <v>1480</v>
      </c>
      <c r="D204" s="254">
        <v>1480</v>
      </c>
      <c r="E204" s="254">
        <v>1480</v>
      </c>
      <c r="F204" s="254">
        <v>1480</v>
      </c>
      <c r="G204" s="254">
        <v>1480</v>
      </c>
      <c r="H204" s="254">
        <v>1480</v>
      </c>
      <c r="I204" s="254">
        <v>1480</v>
      </c>
      <c r="J204" s="253">
        <v>1480</v>
      </c>
      <c r="K204" s="254">
        <v>1480</v>
      </c>
      <c r="L204" s="254">
        <v>1480</v>
      </c>
      <c r="M204" s="255">
        <v>1480</v>
      </c>
      <c r="N204" s="253">
        <v>1480</v>
      </c>
      <c r="O204" s="254">
        <v>1480</v>
      </c>
      <c r="P204" s="254">
        <v>1480</v>
      </c>
      <c r="Q204" s="254">
        <v>1480</v>
      </c>
      <c r="R204" s="254">
        <v>1480</v>
      </c>
      <c r="S204" s="254">
        <v>1480</v>
      </c>
      <c r="T204" s="254">
        <v>1480</v>
      </c>
      <c r="U204" s="254">
        <v>1480</v>
      </c>
      <c r="V204" s="254">
        <v>1480</v>
      </c>
      <c r="W204" s="255">
        <v>1480</v>
      </c>
      <c r="X204" s="256">
        <v>1480</v>
      </c>
    </row>
    <row r="205" spans="1:27" s="401" customFormat="1" x14ac:dyDescent="0.2">
      <c r="A205" s="257" t="s">
        <v>6</v>
      </c>
      <c r="B205" s="258">
        <v>1419.090909090909</v>
      </c>
      <c r="C205" s="259">
        <v>1415.5263157894738</v>
      </c>
      <c r="D205" s="259">
        <v>1452.6315789473683</v>
      </c>
      <c r="E205" s="259">
        <v>1447.6470588235295</v>
      </c>
      <c r="F205" s="259">
        <v>1490.7142857142858</v>
      </c>
      <c r="G205" s="259">
        <v>1506.851851851852</v>
      </c>
      <c r="H205" s="259">
        <v>1512.6415094339623</v>
      </c>
      <c r="I205" s="259">
        <v>1535.6097560975609</v>
      </c>
      <c r="J205" s="258">
        <v>1454.7058823529412</v>
      </c>
      <c r="K205" s="259">
        <v>1456.9230769230769</v>
      </c>
      <c r="L205" s="259">
        <v>1474.2372881355932</v>
      </c>
      <c r="M205" s="260">
        <v>1544</v>
      </c>
      <c r="N205" s="258">
        <v>1409.1428571428571</v>
      </c>
      <c r="O205" s="259">
        <v>1433.8775510204082</v>
      </c>
      <c r="P205" s="259">
        <v>1455.7894736842106</v>
      </c>
      <c r="Q205" s="259">
        <v>1457.5</v>
      </c>
      <c r="R205" s="259">
        <v>1471.5625</v>
      </c>
      <c r="S205" s="259">
        <v>1490.6060606060605</v>
      </c>
      <c r="T205" s="259">
        <v>1499.6296296296296</v>
      </c>
      <c r="U205" s="259">
        <v>1531.1111111111111</v>
      </c>
      <c r="V205" s="259">
        <v>1530.9375</v>
      </c>
      <c r="W205" s="260">
        <v>1549.4117647058824</v>
      </c>
      <c r="X205" s="261">
        <v>1480.4714912280701</v>
      </c>
    </row>
    <row r="206" spans="1:27" s="401" customFormat="1" x14ac:dyDescent="0.2">
      <c r="A206" s="248" t="s">
        <v>7</v>
      </c>
      <c r="B206" s="262">
        <v>95.454545454545453</v>
      </c>
      <c r="C206" s="263">
        <v>100</v>
      </c>
      <c r="D206" s="263">
        <v>100</v>
      </c>
      <c r="E206" s="263">
        <v>100</v>
      </c>
      <c r="F206" s="263">
        <v>100</v>
      </c>
      <c r="G206" s="263">
        <v>100</v>
      </c>
      <c r="H206" s="263">
        <v>100</v>
      </c>
      <c r="I206" s="263">
        <v>100</v>
      </c>
      <c r="J206" s="262">
        <v>94.117647058823536</v>
      </c>
      <c r="K206" s="263">
        <v>100</v>
      </c>
      <c r="L206" s="263">
        <v>100</v>
      </c>
      <c r="M206" s="264">
        <v>97.5</v>
      </c>
      <c r="N206" s="262">
        <v>91.428571428571431</v>
      </c>
      <c r="O206" s="263">
        <v>100</v>
      </c>
      <c r="P206" s="263">
        <v>100</v>
      </c>
      <c r="Q206" s="263">
        <v>100</v>
      </c>
      <c r="R206" s="263">
        <v>100</v>
      </c>
      <c r="S206" s="263">
        <v>100</v>
      </c>
      <c r="T206" s="263">
        <v>100</v>
      </c>
      <c r="U206" s="263">
        <v>100</v>
      </c>
      <c r="V206" s="263">
        <v>100</v>
      </c>
      <c r="W206" s="264">
        <v>97.058823529411768</v>
      </c>
      <c r="X206" s="265">
        <v>95.504385964912274</v>
      </c>
      <c r="Z206" s="227"/>
      <c r="AA206" s="227"/>
    </row>
    <row r="207" spans="1:27" s="401" customFormat="1" x14ac:dyDescent="0.2">
      <c r="A207" s="248" t="s">
        <v>8</v>
      </c>
      <c r="B207" s="266">
        <v>5.7480694960731049E-2</v>
      </c>
      <c r="C207" s="267">
        <v>3.3790822060659871E-2</v>
      </c>
      <c r="D207" s="267">
        <v>3.1888174964766626E-2</v>
      </c>
      <c r="E207" s="267">
        <v>3.5185287526678842E-2</v>
      </c>
      <c r="F207" s="267">
        <v>2.7751129235551297E-2</v>
      </c>
      <c r="G207" s="267">
        <v>3.7969115058931691E-2</v>
      </c>
      <c r="H207" s="267">
        <v>3.874340271563681E-2</v>
      </c>
      <c r="I207" s="267">
        <v>4.4261729674640045E-2</v>
      </c>
      <c r="J207" s="266">
        <v>5.9561512784542962E-2</v>
      </c>
      <c r="K207" s="267">
        <v>3.9418809830898155E-2</v>
      </c>
      <c r="L207" s="267">
        <v>3.1698090660456715E-2</v>
      </c>
      <c r="M207" s="268">
        <v>3.7228258712953148E-2</v>
      </c>
      <c r="N207" s="266">
        <v>5.300703145750419E-2</v>
      </c>
      <c r="O207" s="267">
        <v>4.5825796822695108E-2</v>
      </c>
      <c r="P207" s="267">
        <v>3.9479988553582354E-2</v>
      </c>
      <c r="Q207" s="267">
        <v>3.4319608229751677E-2</v>
      </c>
      <c r="R207" s="267">
        <v>3.2238773457542058E-2</v>
      </c>
      <c r="S207" s="267">
        <v>3.0225831731549319E-2</v>
      </c>
      <c r="T207" s="267">
        <v>2.9985803889230393E-2</v>
      </c>
      <c r="U207" s="267">
        <v>3.4096592178843164E-2</v>
      </c>
      <c r="V207" s="267">
        <v>3.4654700624756909E-2</v>
      </c>
      <c r="W207" s="268">
        <v>4.2608922844641579E-2</v>
      </c>
      <c r="X207" s="269">
        <v>4.683733187045401E-2</v>
      </c>
      <c r="Z207" s="227"/>
      <c r="AA207" s="227"/>
    </row>
    <row r="208" spans="1:27" s="401" customFormat="1" x14ac:dyDescent="0.2">
      <c r="A208" s="257" t="s">
        <v>1</v>
      </c>
      <c r="B208" s="270">
        <f>B205/B204*100-100</f>
        <v>-4.1154791154791326</v>
      </c>
      <c r="C208" s="271">
        <f t="shared" ref="C208:E208" si="82">C205/C204*100-100</f>
        <v>-4.3563300142247385</v>
      </c>
      <c r="D208" s="271">
        <f t="shared" si="82"/>
        <v>-1.8492176386913286</v>
      </c>
      <c r="E208" s="271">
        <f t="shared" si="82"/>
        <v>-2.1860095389506995</v>
      </c>
      <c r="F208" s="271">
        <f>F205/F204*100-100</f>
        <v>0.7239382239382337</v>
      </c>
      <c r="G208" s="271">
        <f t="shared" ref="G208:X208" si="83">G205/G204*100-100</f>
        <v>1.8143143143143163</v>
      </c>
      <c r="H208" s="271">
        <f t="shared" si="83"/>
        <v>2.2055073941866397</v>
      </c>
      <c r="I208" s="271">
        <f t="shared" si="83"/>
        <v>3.7574159525378832</v>
      </c>
      <c r="J208" s="270">
        <f t="shared" si="83"/>
        <v>-1.7090620031796533</v>
      </c>
      <c r="K208" s="271">
        <f t="shared" si="83"/>
        <v>-1.5592515592515639</v>
      </c>
      <c r="L208" s="271">
        <f t="shared" si="83"/>
        <v>-0.38937242327072852</v>
      </c>
      <c r="M208" s="272">
        <f t="shared" si="83"/>
        <v>4.3243243243243228</v>
      </c>
      <c r="N208" s="270">
        <f t="shared" si="83"/>
        <v>-4.7876447876447799</v>
      </c>
      <c r="O208" s="271">
        <f t="shared" si="83"/>
        <v>-3.1163816878102608</v>
      </c>
      <c r="P208" s="271">
        <f t="shared" si="83"/>
        <v>-1.6358463726884622</v>
      </c>
      <c r="Q208" s="271">
        <f t="shared" si="83"/>
        <v>-1.5202702702702737</v>
      </c>
      <c r="R208" s="271">
        <f t="shared" si="83"/>
        <v>-0.57010135135135442</v>
      </c>
      <c r="S208" s="271">
        <f t="shared" si="83"/>
        <v>0.71662571662571395</v>
      </c>
      <c r="T208" s="271">
        <f t="shared" si="83"/>
        <v>1.3263263263263241</v>
      </c>
      <c r="U208" s="271">
        <f t="shared" si="83"/>
        <v>3.4534534534534487</v>
      </c>
      <c r="V208" s="271">
        <f t="shared" si="83"/>
        <v>3.4417229729729826</v>
      </c>
      <c r="W208" s="272">
        <f t="shared" si="83"/>
        <v>4.6899841017488058</v>
      </c>
      <c r="X208" s="273">
        <f t="shared" si="83"/>
        <v>3.1857515410152359E-2</v>
      </c>
      <c r="Z208" s="227"/>
      <c r="AA208" s="227"/>
    </row>
    <row r="209" spans="1:28" s="401" customFormat="1" ht="13.5" thickBot="1" x14ac:dyDescent="0.25">
      <c r="A209" s="274" t="s">
        <v>27</v>
      </c>
      <c r="B209" s="275">
        <f>B205-B191</f>
        <v>116.91699604743076</v>
      </c>
      <c r="C209" s="276">
        <f t="shared" ref="C209:X209" si="84">C205-C191</f>
        <v>78.697047496790901</v>
      </c>
      <c r="D209" s="276">
        <f t="shared" si="84"/>
        <v>91.024436090225436</v>
      </c>
      <c r="E209" s="276">
        <f t="shared" si="84"/>
        <v>75.504201680672395</v>
      </c>
      <c r="F209" s="276">
        <f t="shared" si="84"/>
        <v>104.76190476190482</v>
      </c>
      <c r="G209" s="276">
        <f t="shared" si="84"/>
        <v>107.21548821548822</v>
      </c>
      <c r="H209" s="276">
        <f t="shared" si="84"/>
        <v>90.566037735849022</v>
      </c>
      <c r="I209" s="276">
        <f t="shared" si="84"/>
        <v>43.943089430894133</v>
      </c>
      <c r="J209" s="275">
        <f t="shared" si="84"/>
        <v>181.17647058823536</v>
      </c>
      <c r="K209" s="276">
        <f t="shared" si="84"/>
        <v>109.65034965034965</v>
      </c>
      <c r="L209" s="276">
        <f t="shared" si="84"/>
        <v>81.334062329141489</v>
      </c>
      <c r="M209" s="277">
        <f t="shared" si="84"/>
        <v>54.238095238095184</v>
      </c>
      <c r="N209" s="275">
        <f t="shared" si="84"/>
        <v>84</v>
      </c>
      <c r="O209" s="276">
        <f t="shared" si="84"/>
        <v>99.4775510204081</v>
      </c>
      <c r="P209" s="276">
        <f t="shared" si="84"/>
        <v>107.14082503556187</v>
      </c>
      <c r="Q209" s="276">
        <f t="shared" si="84"/>
        <v>103.28947368421063</v>
      </c>
      <c r="R209" s="276">
        <f t="shared" si="84"/>
        <v>109.44128787878799</v>
      </c>
      <c r="S209" s="276">
        <f t="shared" si="84"/>
        <v>135.29356060606051</v>
      </c>
      <c r="T209" s="276">
        <f t="shared" si="84"/>
        <v>98.422733077905377</v>
      </c>
      <c r="U209" s="276">
        <f t="shared" si="84"/>
        <v>116.43026004728131</v>
      </c>
      <c r="V209" s="276">
        <f t="shared" si="84"/>
        <v>102.1875</v>
      </c>
      <c r="W209" s="277">
        <f t="shared" si="84"/>
        <v>92.268907563025323</v>
      </c>
      <c r="X209" s="278">
        <f t="shared" si="84"/>
        <v>95.774360516061734</v>
      </c>
      <c r="Z209" s="227"/>
      <c r="AA209" s="227"/>
    </row>
    <row r="210" spans="1:28" s="401" customFormat="1" x14ac:dyDescent="0.2">
      <c r="A210" s="279" t="s">
        <v>51</v>
      </c>
      <c r="B210" s="280">
        <v>290</v>
      </c>
      <c r="C210" s="281">
        <v>448</v>
      </c>
      <c r="D210" s="281">
        <v>760</v>
      </c>
      <c r="E210" s="281">
        <v>743</v>
      </c>
      <c r="F210" s="281">
        <v>550</v>
      </c>
      <c r="G210" s="281">
        <v>701</v>
      </c>
      <c r="H210" s="281">
        <v>696</v>
      </c>
      <c r="I210" s="281">
        <v>542</v>
      </c>
      <c r="J210" s="280">
        <v>214</v>
      </c>
      <c r="K210" s="281">
        <v>721</v>
      </c>
      <c r="L210" s="281">
        <v>827</v>
      </c>
      <c r="M210" s="282">
        <v>551</v>
      </c>
      <c r="N210" s="280">
        <v>464</v>
      </c>
      <c r="O210" s="281">
        <v>657</v>
      </c>
      <c r="P210" s="281">
        <v>488</v>
      </c>
      <c r="Q210" s="281">
        <v>488</v>
      </c>
      <c r="R210" s="281">
        <v>422</v>
      </c>
      <c r="S210" s="281">
        <v>422</v>
      </c>
      <c r="T210" s="281">
        <v>753</v>
      </c>
      <c r="U210" s="281">
        <v>622</v>
      </c>
      <c r="V210" s="281">
        <v>417</v>
      </c>
      <c r="W210" s="282">
        <v>455</v>
      </c>
      <c r="X210" s="283">
        <f>SUM(B210:W210)</f>
        <v>12231</v>
      </c>
      <c r="Y210" s="227" t="s">
        <v>56</v>
      </c>
      <c r="Z210" s="284">
        <f>X196-X210</f>
        <v>5</v>
      </c>
      <c r="AA210" s="285">
        <f>Z210/X196</f>
        <v>4.0863027133050016E-4</v>
      </c>
    </row>
    <row r="211" spans="1:28" s="401" customFormat="1" x14ac:dyDescent="0.2">
      <c r="A211" s="286" t="s">
        <v>28</v>
      </c>
      <c r="B211" s="322">
        <v>66</v>
      </c>
      <c r="C211" s="242">
        <v>65.5</v>
      </c>
      <c r="D211" s="242">
        <v>64.5</v>
      </c>
      <c r="E211" s="242">
        <v>64</v>
      </c>
      <c r="F211" s="242">
        <v>63.5</v>
      </c>
      <c r="G211" s="242">
        <v>63</v>
      </c>
      <c r="H211" s="242">
        <v>62.5</v>
      </c>
      <c r="I211" s="242">
        <v>62.5</v>
      </c>
      <c r="J211" s="244">
        <v>69.5</v>
      </c>
      <c r="K211" s="242">
        <v>68</v>
      </c>
      <c r="L211" s="242">
        <v>66</v>
      </c>
      <c r="M211" s="372">
        <v>65</v>
      </c>
      <c r="N211" s="244">
        <v>68</v>
      </c>
      <c r="O211" s="242">
        <v>65.5</v>
      </c>
      <c r="P211" s="242">
        <v>65.5</v>
      </c>
      <c r="Q211" s="242">
        <v>65.5</v>
      </c>
      <c r="R211" s="242">
        <v>64.5</v>
      </c>
      <c r="S211" s="242">
        <v>64.5</v>
      </c>
      <c r="T211" s="242">
        <v>63.5</v>
      </c>
      <c r="U211" s="242">
        <v>63</v>
      </c>
      <c r="V211" s="242">
        <v>62</v>
      </c>
      <c r="W211" s="372">
        <v>61.5</v>
      </c>
      <c r="X211" s="235"/>
      <c r="Y211" s="227" t="s">
        <v>57</v>
      </c>
      <c r="Z211" s="227">
        <v>59.56</v>
      </c>
      <c r="AA211" s="227"/>
    </row>
    <row r="212" spans="1:28" s="401" customFormat="1" ht="13.5" thickBot="1" x14ac:dyDescent="0.25">
      <c r="A212" s="287" t="s">
        <v>26</v>
      </c>
      <c r="B212" s="374">
        <f>B211-B197</f>
        <v>4.5</v>
      </c>
      <c r="C212" s="386">
        <f t="shared" ref="C212:W212" si="85">C211-C197</f>
        <v>5</v>
      </c>
      <c r="D212" s="386">
        <f t="shared" si="85"/>
        <v>5</v>
      </c>
      <c r="E212" s="386">
        <f t="shared" si="85"/>
        <v>5</v>
      </c>
      <c r="F212" s="386">
        <f t="shared" si="85"/>
        <v>5</v>
      </c>
      <c r="G212" s="386">
        <f t="shared" si="85"/>
        <v>5</v>
      </c>
      <c r="H212" s="386">
        <f t="shared" si="85"/>
        <v>5</v>
      </c>
      <c r="I212" s="386">
        <f t="shared" si="85"/>
        <v>5.5</v>
      </c>
      <c r="J212" s="374">
        <f t="shared" si="85"/>
        <v>4.5</v>
      </c>
      <c r="K212" s="386">
        <f t="shared" si="85"/>
        <v>5</v>
      </c>
      <c r="L212" s="386">
        <f t="shared" si="85"/>
        <v>5</v>
      </c>
      <c r="M212" s="387">
        <f t="shared" si="85"/>
        <v>5.5</v>
      </c>
      <c r="N212" s="374">
        <f t="shared" si="85"/>
        <v>5</v>
      </c>
      <c r="O212" s="386">
        <f t="shared" si="85"/>
        <v>5</v>
      </c>
      <c r="P212" s="386">
        <f t="shared" si="85"/>
        <v>5</v>
      </c>
      <c r="Q212" s="386">
        <f t="shared" si="85"/>
        <v>5</v>
      </c>
      <c r="R212" s="386">
        <f t="shared" si="85"/>
        <v>5</v>
      </c>
      <c r="S212" s="386">
        <f t="shared" si="85"/>
        <v>5</v>
      </c>
      <c r="T212" s="386">
        <f t="shared" si="85"/>
        <v>5</v>
      </c>
      <c r="U212" s="386">
        <f t="shared" si="85"/>
        <v>5</v>
      </c>
      <c r="V212" s="386">
        <f t="shared" si="85"/>
        <v>5</v>
      </c>
      <c r="W212" s="387">
        <f t="shared" si="85"/>
        <v>5</v>
      </c>
      <c r="X212" s="236"/>
      <c r="Y212" s="227" t="s">
        <v>26</v>
      </c>
      <c r="Z212" s="227">
        <f>Z211-Z197</f>
        <v>2.8599999999999994</v>
      </c>
      <c r="AA212" s="227"/>
    </row>
    <row r="213" spans="1:28" x14ac:dyDescent="0.2">
      <c r="C213" s="402"/>
      <c r="D213" s="402"/>
      <c r="E213" s="402"/>
      <c r="F213" s="402"/>
      <c r="G213" s="402"/>
      <c r="H213" s="402"/>
      <c r="I213" s="402"/>
      <c r="J213" s="402"/>
      <c r="K213" s="402"/>
      <c r="L213" s="402"/>
      <c r="M213" s="402"/>
      <c r="N213" s="402"/>
      <c r="O213" s="402"/>
      <c r="P213" s="402"/>
      <c r="Q213" s="402"/>
      <c r="R213" s="402"/>
      <c r="S213" s="402"/>
      <c r="T213" s="402"/>
      <c r="U213" s="402"/>
      <c r="V213" s="402"/>
      <c r="W213" s="402"/>
    </row>
    <row r="214" spans="1:28" ht="13.5" thickBot="1" x14ac:dyDescent="0.25"/>
    <row r="215" spans="1:28" s="406" customFormat="1" ht="13.5" thickBot="1" x14ac:dyDescent="0.25">
      <c r="A215" s="247" t="s">
        <v>97</v>
      </c>
      <c r="B215" s="506" t="s">
        <v>53</v>
      </c>
      <c r="C215" s="507"/>
      <c r="D215" s="507"/>
      <c r="E215" s="507"/>
      <c r="F215" s="507"/>
      <c r="G215" s="507"/>
      <c r="H215" s="507"/>
      <c r="I215" s="508"/>
      <c r="J215" s="506" t="s">
        <v>75</v>
      </c>
      <c r="K215" s="507"/>
      <c r="L215" s="507"/>
      <c r="M215" s="508"/>
      <c r="N215" s="506" t="s">
        <v>63</v>
      </c>
      <c r="O215" s="507"/>
      <c r="P215" s="507"/>
      <c r="Q215" s="507"/>
      <c r="R215" s="507"/>
      <c r="S215" s="507"/>
      <c r="T215" s="507"/>
      <c r="U215" s="507"/>
      <c r="V215" s="507"/>
      <c r="W215" s="508"/>
      <c r="X215" s="292" t="s">
        <v>55</v>
      </c>
    </row>
    <row r="216" spans="1:28" s="406" customFormat="1" x14ac:dyDescent="0.2">
      <c r="A216" s="248" t="s">
        <v>54</v>
      </c>
      <c r="B216" s="314">
        <v>1</v>
      </c>
      <c r="C216" s="251">
        <v>2</v>
      </c>
      <c r="D216" s="251">
        <v>3</v>
      </c>
      <c r="E216" s="251">
        <v>4</v>
      </c>
      <c r="F216" s="251">
        <v>5</v>
      </c>
      <c r="G216" s="251">
        <v>6</v>
      </c>
      <c r="H216" s="251">
        <v>7</v>
      </c>
      <c r="I216" s="251">
        <v>8</v>
      </c>
      <c r="J216" s="314">
        <v>1</v>
      </c>
      <c r="K216" s="251">
        <v>2</v>
      </c>
      <c r="L216" s="251">
        <v>3</v>
      </c>
      <c r="M216" s="371">
        <v>4</v>
      </c>
      <c r="N216" s="314">
        <v>1</v>
      </c>
      <c r="O216" s="251">
        <v>2</v>
      </c>
      <c r="P216" s="251">
        <v>3</v>
      </c>
      <c r="Q216" s="251">
        <v>4</v>
      </c>
      <c r="R216" s="251">
        <v>5</v>
      </c>
      <c r="S216" s="251">
        <v>6</v>
      </c>
      <c r="T216" s="251">
        <v>7</v>
      </c>
      <c r="U216" s="251">
        <v>8</v>
      </c>
      <c r="V216" s="251">
        <v>9</v>
      </c>
      <c r="W216" s="371">
        <v>10</v>
      </c>
      <c r="X216" s="291"/>
    </row>
    <row r="217" spans="1:28" s="406" customFormat="1" x14ac:dyDescent="0.2">
      <c r="A217" s="248" t="s">
        <v>2</v>
      </c>
      <c r="B217" s="352">
        <v>1</v>
      </c>
      <c r="C217" s="353">
        <v>2</v>
      </c>
      <c r="D217" s="354">
        <v>3</v>
      </c>
      <c r="E217" s="355">
        <v>4</v>
      </c>
      <c r="F217" s="356">
        <v>5</v>
      </c>
      <c r="G217" s="357">
        <v>6</v>
      </c>
      <c r="H217" s="358">
        <v>7</v>
      </c>
      <c r="I217" s="376">
        <v>8</v>
      </c>
      <c r="J217" s="352">
        <v>1</v>
      </c>
      <c r="K217" s="353">
        <v>2</v>
      </c>
      <c r="L217" s="354">
        <v>3</v>
      </c>
      <c r="M217" s="355">
        <v>4</v>
      </c>
      <c r="N217" s="352">
        <v>1</v>
      </c>
      <c r="O217" s="353">
        <v>2</v>
      </c>
      <c r="P217" s="354">
        <v>3</v>
      </c>
      <c r="Q217" s="354">
        <v>3</v>
      </c>
      <c r="R217" s="355">
        <v>4</v>
      </c>
      <c r="S217" s="355">
        <v>4</v>
      </c>
      <c r="T217" s="356">
        <v>5</v>
      </c>
      <c r="U217" s="357">
        <v>6</v>
      </c>
      <c r="V217" s="358">
        <v>7</v>
      </c>
      <c r="W217" s="376">
        <v>8</v>
      </c>
      <c r="X217" s="226" t="s">
        <v>0</v>
      </c>
    </row>
    <row r="218" spans="1:28" s="406" customFormat="1" x14ac:dyDescent="0.2">
      <c r="A218" s="252" t="s">
        <v>3</v>
      </c>
      <c r="B218" s="253">
        <v>1590</v>
      </c>
      <c r="C218" s="254">
        <v>1590</v>
      </c>
      <c r="D218" s="254">
        <v>1590</v>
      </c>
      <c r="E218" s="254">
        <v>1590</v>
      </c>
      <c r="F218" s="254">
        <v>1590</v>
      </c>
      <c r="G218" s="254">
        <v>1590</v>
      </c>
      <c r="H218" s="254">
        <v>1590</v>
      </c>
      <c r="I218" s="254">
        <v>1590</v>
      </c>
      <c r="J218" s="253">
        <v>1590</v>
      </c>
      <c r="K218" s="254">
        <v>1590</v>
      </c>
      <c r="L218" s="254">
        <v>1590</v>
      </c>
      <c r="M218" s="255">
        <v>1590</v>
      </c>
      <c r="N218" s="253">
        <v>1590</v>
      </c>
      <c r="O218" s="254">
        <v>1590</v>
      </c>
      <c r="P218" s="254">
        <v>1590</v>
      </c>
      <c r="Q218" s="254">
        <v>1590</v>
      </c>
      <c r="R218" s="254">
        <v>1590</v>
      </c>
      <c r="S218" s="254">
        <v>1590</v>
      </c>
      <c r="T218" s="254">
        <v>1590</v>
      </c>
      <c r="U218" s="254">
        <v>1590</v>
      </c>
      <c r="V218" s="254">
        <v>1590</v>
      </c>
      <c r="W218" s="255">
        <v>1590</v>
      </c>
      <c r="X218" s="256">
        <v>1590</v>
      </c>
    </row>
    <row r="219" spans="1:28" s="406" customFormat="1" x14ac:dyDescent="0.2">
      <c r="A219" s="257" t="s">
        <v>6</v>
      </c>
      <c r="B219" s="258">
        <v>1522.8205128205129</v>
      </c>
      <c r="C219" s="259">
        <v>1554.5714285714287</v>
      </c>
      <c r="D219" s="259">
        <v>1583</v>
      </c>
      <c r="E219" s="259">
        <v>1609.1525423728813</v>
      </c>
      <c r="F219" s="259">
        <v>1614.3333333333333</v>
      </c>
      <c r="G219" s="259">
        <v>1611.7647058823529</v>
      </c>
      <c r="H219" s="259">
        <v>1652.2857142857142</v>
      </c>
      <c r="I219" s="259">
        <v>1670</v>
      </c>
      <c r="J219" s="258">
        <v>1595.3333333333333</v>
      </c>
      <c r="K219" s="259">
        <v>1599.8113207547169</v>
      </c>
      <c r="L219" s="259">
        <v>1623.3333333333333</v>
      </c>
      <c r="M219" s="260">
        <v>1731.5</v>
      </c>
      <c r="N219" s="258">
        <v>1530</v>
      </c>
      <c r="O219" s="259">
        <v>1558.5416666666667</v>
      </c>
      <c r="P219" s="259">
        <v>1596.6666666666667</v>
      </c>
      <c r="Q219" s="259">
        <v>1576.9444444444443</v>
      </c>
      <c r="R219" s="259">
        <v>1600.6451612903227</v>
      </c>
      <c r="S219" s="259">
        <v>1602.5</v>
      </c>
      <c r="T219" s="259">
        <v>1620.6896551724137</v>
      </c>
      <c r="U219" s="259">
        <v>1635</v>
      </c>
      <c r="V219" s="259">
        <v>1646.1290322580646</v>
      </c>
      <c r="W219" s="260">
        <v>1672.8571428571429</v>
      </c>
      <c r="X219" s="261">
        <v>1609.8791208791208</v>
      </c>
    </row>
    <row r="220" spans="1:28" s="406" customFormat="1" x14ac:dyDescent="0.2">
      <c r="A220" s="248" t="s">
        <v>7</v>
      </c>
      <c r="B220" s="262">
        <v>97.435897435897431</v>
      </c>
      <c r="C220" s="263">
        <v>100</v>
      </c>
      <c r="D220" s="263">
        <v>98</v>
      </c>
      <c r="E220" s="263">
        <v>100</v>
      </c>
      <c r="F220" s="263">
        <v>100</v>
      </c>
      <c r="G220" s="263">
        <v>100</v>
      </c>
      <c r="H220" s="263">
        <v>100</v>
      </c>
      <c r="I220" s="263">
        <v>100</v>
      </c>
      <c r="J220" s="262">
        <v>73.333333333333329</v>
      </c>
      <c r="K220" s="263">
        <v>94.339622641509436</v>
      </c>
      <c r="L220" s="263">
        <v>95</v>
      </c>
      <c r="M220" s="264">
        <v>95</v>
      </c>
      <c r="N220" s="262">
        <v>94.444444444444443</v>
      </c>
      <c r="O220" s="263">
        <v>97.916666666666671</v>
      </c>
      <c r="P220" s="263">
        <v>100</v>
      </c>
      <c r="Q220" s="263">
        <v>100</v>
      </c>
      <c r="R220" s="263">
        <v>100</v>
      </c>
      <c r="S220" s="263">
        <v>100</v>
      </c>
      <c r="T220" s="263">
        <v>100</v>
      </c>
      <c r="U220" s="263">
        <v>100</v>
      </c>
      <c r="V220" s="263">
        <v>100</v>
      </c>
      <c r="W220" s="264">
        <v>97.142857142857139</v>
      </c>
      <c r="X220" s="265">
        <v>94.505494505494511</v>
      </c>
      <c r="Z220" s="227"/>
      <c r="AA220" s="227"/>
    </row>
    <row r="221" spans="1:28" s="406" customFormat="1" x14ac:dyDescent="0.2">
      <c r="A221" s="248" t="s">
        <v>8</v>
      </c>
      <c r="B221" s="266">
        <v>3.8173306974452183E-2</v>
      </c>
      <c r="C221" s="267">
        <v>2.3739488906402206E-2</v>
      </c>
      <c r="D221" s="267">
        <v>3.338524387043288E-2</v>
      </c>
      <c r="E221" s="267">
        <v>2.1778042056178393E-2</v>
      </c>
      <c r="F221" s="267">
        <v>3.0731389673583132E-2</v>
      </c>
      <c r="G221" s="267">
        <v>2.7684352216805694E-2</v>
      </c>
      <c r="H221" s="267">
        <v>2.695343976261402E-2</v>
      </c>
      <c r="I221" s="267">
        <v>3.3381245383682062E-2</v>
      </c>
      <c r="J221" s="266">
        <v>6.6607855022041182E-2</v>
      </c>
      <c r="K221" s="267">
        <v>5.3557816379629787E-2</v>
      </c>
      <c r="L221" s="267">
        <v>5.2628460936208682E-2</v>
      </c>
      <c r="M221" s="268">
        <v>5.2115037514392261E-2</v>
      </c>
      <c r="N221" s="266">
        <v>5.4900231670388461E-2</v>
      </c>
      <c r="O221" s="267">
        <v>5.2470121617681532E-2</v>
      </c>
      <c r="P221" s="267">
        <v>4.8759794213472492E-2</v>
      </c>
      <c r="Q221" s="267">
        <v>5.0682984225916321E-2</v>
      </c>
      <c r="R221" s="267">
        <v>4.5216802255294085E-2</v>
      </c>
      <c r="S221" s="267">
        <v>4.4482300871710616E-2</v>
      </c>
      <c r="T221" s="267">
        <v>3.7424437224686691E-2</v>
      </c>
      <c r="U221" s="267">
        <v>4.3481750787443756E-2</v>
      </c>
      <c r="V221" s="267">
        <v>4.0168145719205108E-2</v>
      </c>
      <c r="W221" s="268">
        <v>5.3324999598061355E-2</v>
      </c>
      <c r="X221" s="269">
        <v>5.1336186826574884E-2</v>
      </c>
      <c r="Z221" s="227"/>
      <c r="AA221" s="227"/>
    </row>
    <row r="222" spans="1:28" s="406" customFormat="1" x14ac:dyDescent="0.2">
      <c r="A222" s="257" t="s">
        <v>1</v>
      </c>
      <c r="B222" s="270">
        <f>B219/B218*100-100</f>
        <v>-4.2251249798419508</v>
      </c>
      <c r="C222" s="271">
        <f t="shared" ref="C222:E222" si="86">C219/C218*100-100</f>
        <v>-2.228212039532778</v>
      </c>
      <c r="D222" s="271">
        <f t="shared" si="86"/>
        <v>-0.4402515723270426</v>
      </c>
      <c r="E222" s="271">
        <f t="shared" si="86"/>
        <v>1.2045624133887571</v>
      </c>
      <c r="F222" s="271">
        <f>F219/F218*100-100</f>
        <v>1.5303983228511555</v>
      </c>
      <c r="G222" s="271">
        <f t="shared" ref="G222:X222" si="87">G219/G218*100-100</f>
        <v>1.3688494265630737</v>
      </c>
      <c r="H222" s="271">
        <f t="shared" si="87"/>
        <v>3.9173405211140988</v>
      </c>
      <c r="I222" s="271">
        <f t="shared" si="87"/>
        <v>5.0314465408804949</v>
      </c>
      <c r="J222" s="270">
        <f t="shared" si="87"/>
        <v>0.33542976939202163</v>
      </c>
      <c r="K222" s="271">
        <f t="shared" si="87"/>
        <v>0.61706419840987792</v>
      </c>
      <c r="L222" s="271">
        <f t="shared" si="87"/>
        <v>2.0964360587002062</v>
      </c>
      <c r="M222" s="272">
        <f t="shared" si="87"/>
        <v>8.8993710691823935</v>
      </c>
      <c r="N222" s="270">
        <f t="shared" si="87"/>
        <v>-3.7735849056603712</v>
      </c>
      <c r="O222" s="271">
        <f t="shared" si="87"/>
        <v>-1.9785115303983218</v>
      </c>
      <c r="P222" s="271">
        <f t="shared" si="87"/>
        <v>0.41928721174005545</v>
      </c>
      <c r="Q222" s="271">
        <f t="shared" si="87"/>
        <v>-0.82110412299091706</v>
      </c>
      <c r="R222" s="271">
        <f t="shared" si="87"/>
        <v>0.66950699939137337</v>
      </c>
      <c r="S222" s="271">
        <f t="shared" si="87"/>
        <v>0.786163522012572</v>
      </c>
      <c r="T222" s="271">
        <f t="shared" si="87"/>
        <v>1.9301669919756961</v>
      </c>
      <c r="U222" s="271">
        <f t="shared" si="87"/>
        <v>2.8301886792452962</v>
      </c>
      <c r="V222" s="271">
        <f t="shared" si="87"/>
        <v>3.5301278149726159</v>
      </c>
      <c r="W222" s="272">
        <f t="shared" si="87"/>
        <v>5.2111410601976615</v>
      </c>
      <c r="X222" s="273">
        <f t="shared" si="87"/>
        <v>1.2502591747874732</v>
      </c>
      <c r="Z222" s="227"/>
      <c r="AA222" s="227"/>
    </row>
    <row r="223" spans="1:28" s="406" customFormat="1" ht="13.5" thickBot="1" x14ac:dyDescent="0.25">
      <c r="A223" s="274" t="s">
        <v>27</v>
      </c>
      <c r="B223" s="275">
        <f>B219-B205</f>
        <v>103.72960372960392</v>
      </c>
      <c r="C223" s="276">
        <f t="shared" ref="C223:X223" si="88">C219-C205</f>
        <v>139.04511278195491</v>
      </c>
      <c r="D223" s="276">
        <f t="shared" si="88"/>
        <v>130.36842105263167</v>
      </c>
      <c r="E223" s="276">
        <f t="shared" si="88"/>
        <v>161.50548354935177</v>
      </c>
      <c r="F223" s="276">
        <f t="shared" si="88"/>
        <v>123.61904761904748</v>
      </c>
      <c r="G223" s="276">
        <f t="shared" si="88"/>
        <v>104.91285403050097</v>
      </c>
      <c r="H223" s="276">
        <f t="shared" si="88"/>
        <v>139.64420485175197</v>
      </c>
      <c r="I223" s="276">
        <f t="shared" si="88"/>
        <v>134.39024390243912</v>
      </c>
      <c r="J223" s="275">
        <f t="shared" si="88"/>
        <v>140.62745098039204</v>
      </c>
      <c r="K223" s="276">
        <f t="shared" si="88"/>
        <v>142.88824383164001</v>
      </c>
      <c r="L223" s="276">
        <f t="shared" si="88"/>
        <v>149.09604519774007</v>
      </c>
      <c r="M223" s="277">
        <f t="shared" si="88"/>
        <v>187.5</v>
      </c>
      <c r="N223" s="275">
        <f t="shared" si="88"/>
        <v>120.85714285714289</v>
      </c>
      <c r="O223" s="276">
        <f t="shared" si="88"/>
        <v>124.66411564625855</v>
      </c>
      <c r="P223" s="276">
        <f t="shared" si="88"/>
        <v>140.87719298245611</v>
      </c>
      <c r="Q223" s="276">
        <f t="shared" si="88"/>
        <v>119.44444444444434</v>
      </c>
      <c r="R223" s="276">
        <f t="shared" si="88"/>
        <v>129.08266129032268</v>
      </c>
      <c r="S223" s="276">
        <f t="shared" si="88"/>
        <v>111.89393939393949</v>
      </c>
      <c r="T223" s="276">
        <f t="shared" si="88"/>
        <v>121.06002554278416</v>
      </c>
      <c r="U223" s="276">
        <f t="shared" si="88"/>
        <v>103.88888888888891</v>
      </c>
      <c r="V223" s="276">
        <f t="shared" si="88"/>
        <v>115.19153225806463</v>
      </c>
      <c r="W223" s="277">
        <f t="shared" si="88"/>
        <v>123.44537815126046</v>
      </c>
      <c r="X223" s="278">
        <f t="shared" si="88"/>
        <v>129.40762965105068</v>
      </c>
      <c r="Z223" s="227"/>
      <c r="AA223" s="227"/>
    </row>
    <row r="224" spans="1:28" s="406" customFormat="1" x14ac:dyDescent="0.2">
      <c r="A224" s="279" t="s">
        <v>51</v>
      </c>
      <c r="B224" s="280">
        <v>555</v>
      </c>
      <c r="C224" s="281">
        <v>453</v>
      </c>
      <c r="D224" s="281">
        <v>680</v>
      </c>
      <c r="E224" s="281">
        <v>799</v>
      </c>
      <c r="F224" s="281">
        <v>778</v>
      </c>
      <c r="G224" s="281">
        <v>472</v>
      </c>
      <c r="H224" s="281">
        <v>452</v>
      </c>
      <c r="I224" s="281">
        <v>538</v>
      </c>
      <c r="J224" s="280">
        <v>214</v>
      </c>
      <c r="K224" s="281">
        <v>720</v>
      </c>
      <c r="L224" s="281">
        <v>827</v>
      </c>
      <c r="M224" s="282">
        <v>551</v>
      </c>
      <c r="N224" s="280">
        <v>463</v>
      </c>
      <c r="O224" s="281">
        <v>657</v>
      </c>
      <c r="P224" s="281">
        <v>488</v>
      </c>
      <c r="Q224" s="281">
        <v>488</v>
      </c>
      <c r="R224" s="281">
        <v>422</v>
      </c>
      <c r="S224" s="281">
        <v>422</v>
      </c>
      <c r="T224" s="281">
        <v>753</v>
      </c>
      <c r="U224" s="281">
        <v>622</v>
      </c>
      <c r="V224" s="281">
        <v>417</v>
      </c>
      <c r="W224" s="282">
        <v>455</v>
      </c>
      <c r="X224" s="283">
        <f>SUM(B224:W224)</f>
        <v>12226</v>
      </c>
      <c r="Y224" s="227" t="s">
        <v>56</v>
      </c>
      <c r="Z224" s="284">
        <f>X210-X224</f>
        <v>5</v>
      </c>
      <c r="AA224" s="285">
        <f>Z224/X210</f>
        <v>4.0879731828959203E-4</v>
      </c>
      <c r="AB224" s="378" t="s">
        <v>98</v>
      </c>
    </row>
    <row r="225" spans="1:28" s="406" customFormat="1" x14ac:dyDescent="0.2">
      <c r="A225" s="286" t="s">
        <v>28</v>
      </c>
      <c r="B225" s="322">
        <v>72</v>
      </c>
      <c r="C225" s="242">
        <v>71.5</v>
      </c>
      <c r="D225" s="242">
        <v>70.5</v>
      </c>
      <c r="E225" s="242">
        <v>70</v>
      </c>
      <c r="F225" s="242">
        <v>69.5</v>
      </c>
      <c r="G225" s="242">
        <v>69</v>
      </c>
      <c r="H225" s="242">
        <v>68.5</v>
      </c>
      <c r="I225" s="242">
        <v>68.5</v>
      </c>
      <c r="J225" s="244">
        <v>75.5</v>
      </c>
      <c r="K225" s="242">
        <v>74</v>
      </c>
      <c r="L225" s="242">
        <v>72</v>
      </c>
      <c r="M225" s="372">
        <v>71</v>
      </c>
      <c r="N225" s="244">
        <v>74</v>
      </c>
      <c r="O225" s="242">
        <v>71.5</v>
      </c>
      <c r="P225" s="242">
        <v>71.5</v>
      </c>
      <c r="Q225" s="242">
        <v>71.5</v>
      </c>
      <c r="R225" s="242">
        <v>70.5</v>
      </c>
      <c r="S225" s="242">
        <v>70.5</v>
      </c>
      <c r="T225" s="242">
        <v>69.5</v>
      </c>
      <c r="U225" s="242">
        <v>69</v>
      </c>
      <c r="V225" s="242">
        <v>68</v>
      </c>
      <c r="W225" s="372">
        <v>67.5</v>
      </c>
      <c r="X225" s="235"/>
      <c r="Y225" s="227" t="s">
        <v>57</v>
      </c>
      <c r="Z225" s="227">
        <v>64.58</v>
      </c>
      <c r="AA225" s="227"/>
      <c r="AB225" s="411" t="s">
        <v>99</v>
      </c>
    </row>
    <row r="226" spans="1:28" s="406" customFormat="1" ht="13.5" thickBot="1" x14ac:dyDescent="0.25">
      <c r="A226" s="287" t="s">
        <v>26</v>
      </c>
      <c r="B226" s="374">
        <f>B225-B211</f>
        <v>6</v>
      </c>
      <c r="C226" s="386">
        <f t="shared" ref="C226:W226" si="89">C225-C211</f>
        <v>6</v>
      </c>
      <c r="D226" s="386">
        <f t="shared" si="89"/>
        <v>6</v>
      </c>
      <c r="E226" s="386">
        <f t="shared" si="89"/>
        <v>6</v>
      </c>
      <c r="F226" s="386">
        <f t="shared" si="89"/>
        <v>6</v>
      </c>
      <c r="G226" s="386">
        <f t="shared" si="89"/>
        <v>6</v>
      </c>
      <c r="H226" s="386">
        <f t="shared" si="89"/>
        <v>6</v>
      </c>
      <c r="I226" s="386">
        <f t="shared" si="89"/>
        <v>6</v>
      </c>
      <c r="J226" s="374">
        <f t="shared" si="89"/>
        <v>6</v>
      </c>
      <c r="K226" s="386">
        <f t="shared" si="89"/>
        <v>6</v>
      </c>
      <c r="L226" s="386">
        <f t="shared" si="89"/>
        <v>6</v>
      </c>
      <c r="M226" s="387">
        <f t="shared" si="89"/>
        <v>6</v>
      </c>
      <c r="N226" s="374">
        <f t="shared" si="89"/>
        <v>6</v>
      </c>
      <c r="O226" s="386">
        <f t="shared" si="89"/>
        <v>6</v>
      </c>
      <c r="P226" s="386">
        <f t="shared" si="89"/>
        <v>6</v>
      </c>
      <c r="Q226" s="386">
        <f t="shared" si="89"/>
        <v>6</v>
      </c>
      <c r="R226" s="386">
        <f t="shared" si="89"/>
        <v>6</v>
      </c>
      <c r="S226" s="386">
        <f t="shared" si="89"/>
        <v>6</v>
      </c>
      <c r="T226" s="386">
        <f t="shared" si="89"/>
        <v>6</v>
      </c>
      <c r="U226" s="386">
        <f t="shared" si="89"/>
        <v>6</v>
      </c>
      <c r="V226" s="386">
        <f t="shared" si="89"/>
        <v>6</v>
      </c>
      <c r="W226" s="387">
        <f t="shared" si="89"/>
        <v>6</v>
      </c>
      <c r="X226" s="236"/>
      <c r="Y226" s="227" t="s">
        <v>26</v>
      </c>
      <c r="Z226" s="227">
        <f>Z225-Z211</f>
        <v>5.019999999999996</v>
      </c>
      <c r="AA226" s="227"/>
    </row>
    <row r="227" spans="1:28" s="410" customFormat="1" x14ac:dyDescent="0.2">
      <c r="A227" s="246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227"/>
      <c r="Y227" s="227"/>
      <c r="Z227" s="227"/>
      <c r="AA227" s="227"/>
    </row>
    <row r="228" spans="1:28" x14ac:dyDescent="0.2">
      <c r="C228" s="407"/>
      <c r="D228" s="407"/>
      <c r="E228" s="407"/>
      <c r="F228" s="407"/>
      <c r="G228" s="407"/>
      <c r="H228" s="407"/>
      <c r="I228" s="407"/>
      <c r="J228" s="407"/>
      <c r="K228" s="407"/>
      <c r="L228" s="407"/>
      <c r="M228" s="407"/>
      <c r="N228" s="407">
        <v>1604</v>
      </c>
      <c r="O228" s="410">
        <v>1604</v>
      </c>
      <c r="P228" s="410">
        <v>1604</v>
      </c>
      <c r="Q228" s="410">
        <v>1604</v>
      </c>
      <c r="R228" s="410">
        <v>1604</v>
      </c>
      <c r="S228" s="410">
        <v>1604</v>
      </c>
      <c r="T228" s="410">
        <v>1604</v>
      </c>
      <c r="U228" s="410">
        <v>1604</v>
      </c>
      <c r="V228" s="407"/>
      <c r="W228" s="407"/>
    </row>
    <row r="229" spans="1:28" ht="13.5" thickBot="1" x14ac:dyDescent="0.25">
      <c r="N229" s="332">
        <v>73.5</v>
      </c>
      <c r="O229" s="332">
        <v>72.5</v>
      </c>
      <c r="P229" s="239">
        <v>71.5</v>
      </c>
      <c r="Q229" s="239">
        <v>70.5</v>
      </c>
      <c r="R229" s="239">
        <v>70</v>
      </c>
      <c r="S229" s="239">
        <v>69.5</v>
      </c>
      <c r="T229" s="239">
        <v>68.5</v>
      </c>
      <c r="U229" s="239">
        <v>67.5</v>
      </c>
    </row>
    <row r="230" spans="1:28" s="410" customFormat="1" ht="13.5" thickBot="1" x14ac:dyDescent="0.25">
      <c r="A230" s="247" t="s">
        <v>100</v>
      </c>
      <c r="B230" s="506" t="s">
        <v>53</v>
      </c>
      <c r="C230" s="507"/>
      <c r="D230" s="507"/>
      <c r="E230" s="507"/>
      <c r="F230" s="507"/>
      <c r="G230" s="507"/>
      <c r="H230" s="507"/>
      <c r="I230" s="508"/>
      <c r="J230" s="506" t="s">
        <v>75</v>
      </c>
      <c r="K230" s="507"/>
      <c r="L230" s="507"/>
      <c r="M230" s="508"/>
      <c r="N230" s="506" t="s">
        <v>63</v>
      </c>
      <c r="O230" s="507"/>
      <c r="P230" s="507"/>
      <c r="Q230" s="507"/>
      <c r="R230" s="507"/>
      <c r="S230" s="507"/>
      <c r="T230" s="507"/>
      <c r="U230" s="508"/>
      <c r="V230" s="292" t="s">
        <v>55</v>
      </c>
    </row>
    <row r="231" spans="1:28" s="410" customFormat="1" x14ac:dyDescent="0.2">
      <c r="A231" s="248" t="s">
        <v>54</v>
      </c>
      <c r="B231" s="314">
        <v>1</v>
      </c>
      <c r="C231" s="251">
        <v>2</v>
      </c>
      <c r="D231" s="251">
        <v>3</v>
      </c>
      <c r="E231" s="251">
        <v>4</v>
      </c>
      <c r="F231" s="251">
        <v>5</v>
      </c>
      <c r="G231" s="251">
        <v>6</v>
      </c>
      <c r="H231" s="251">
        <v>7</v>
      </c>
      <c r="I231" s="251">
        <v>8</v>
      </c>
      <c r="J231" s="314">
        <v>1</v>
      </c>
      <c r="K231" s="251">
        <v>2</v>
      </c>
      <c r="L231" s="251">
        <v>3</v>
      </c>
      <c r="M231" s="371">
        <v>4</v>
      </c>
      <c r="N231" s="314">
        <v>1</v>
      </c>
      <c r="O231" s="251">
        <v>2</v>
      </c>
      <c r="P231" s="251">
        <v>3</v>
      </c>
      <c r="Q231" s="251">
        <v>4</v>
      </c>
      <c r="R231" s="251">
        <v>5</v>
      </c>
      <c r="S231" s="251">
        <v>6</v>
      </c>
      <c r="T231" s="251">
        <v>7</v>
      </c>
      <c r="U231" s="251">
        <v>8</v>
      </c>
      <c r="V231" s="291"/>
    </row>
    <row r="232" spans="1:28" s="410" customFormat="1" x14ac:dyDescent="0.2">
      <c r="A232" s="248" t="s">
        <v>2</v>
      </c>
      <c r="B232" s="352">
        <v>1</v>
      </c>
      <c r="C232" s="353">
        <v>2</v>
      </c>
      <c r="D232" s="354">
        <v>3</v>
      </c>
      <c r="E232" s="355">
        <v>4</v>
      </c>
      <c r="F232" s="356">
        <v>5</v>
      </c>
      <c r="G232" s="357">
        <v>6</v>
      </c>
      <c r="H232" s="358">
        <v>7</v>
      </c>
      <c r="I232" s="376">
        <v>8</v>
      </c>
      <c r="J232" s="352">
        <v>1</v>
      </c>
      <c r="K232" s="353">
        <v>2</v>
      </c>
      <c r="L232" s="354">
        <v>3</v>
      </c>
      <c r="M232" s="355">
        <v>4</v>
      </c>
      <c r="N232" s="352">
        <v>1</v>
      </c>
      <c r="O232" s="353">
        <v>2</v>
      </c>
      <c r="P232" s="354">
        <v>3</v>
      </c>
      <c r="Q232" s="355">
        <v>4</v>
      </c>
      <c r="R232" s="356">
        <v>5</v>
      </c>
      <c r="S232" s="357">
        <v>6</v>
      </c>
      <c r="T232" s="358">
        <v>7</v>
      </c>
      <c r="U232" s="376">
        <v>8</v>
      </c>
      <c r="V232" s="226" t="s">
        <v>0</v>
      </c>
    </row>
    <row r="233" spans="1:28" s="410" customFormat="1" x14ac:dyDescent="0.2">
      <c r="A233" s="252" t="s">
        <v>3</v>
      </c>
      <c r="B233" s="253">
        <v>1710</v>
      </c>
      <c r="C233" s="254">
        <v>1710</v>
      </c>
      <c r="D233" s="254">
        <v>1710</v>
      </c>
      <c r="E233" s="254">
        <v>1710</v>
      </c>
      <c r="F233" s="254">
        <v>1710</v>
      </c>
      <c r="G233" s="254">
        <v>1710</v>
      </c>
      <c r="H233" s="254">
        <v>1710</v>
      </c>
      <c r="I233" s="254">
        <v>1710</v>
      </c>
      <c r="J233" s="253">
        <v>1710</v>
      </c>
      <c r="K233" s="254">
        <v>1710</v>
      </c>
      <c r="L233" s="254">
        <v>1710</v>
      </c>
      <c r="M233" s="255">
        <v>1710</v>
      </c>
      <c r="N233" s="253">
        <v>1710</v>
      </c>
      <c r="O233" s="254">
        <v>1710</v>
      </c>
      <c r="P233" s="254">
        <v>1710</v>
      </c>
      <c r="Q233" s="254">
        <v>1710</v>
      </c>
      <c r="R233" s="254">
        <v>1710</v>
      </c>
      <c r="S233" s="254">
        <v>1710</v>
      </c>
      <c r="T233" s="254">
        <v>1710</v>
      </c>
      <c r="U233" s="254">
        <v>1710</v>
      </c>
      <c r="V233" s="256">
        <v>1710</v>
      </c>
    </row>
    <row r="234" spans="1:28" s="410" customFormat="1" x14ac:dyDescent="0.2">
      <c r="A234" s="257" t="s">
        <v>6</v>
      </c>
      <c r="B234" s="258">
        <v>1617.8125</v>
      </c>
      <c r="C234" s="259">
        <v>1671.7647058823529</v>
      </c>
      <c r="D234" s="259">
        <v>1664.5098039215686</v>
      </c>
      <c r="E234" s="259">
        <v>1678.7931034482758</v>
      </c>
      <c r="F234" s="259">
        <v>1710.5172413793102</v>
      </c>
      <c r="G234" s="259">
        <v>1716</v>
      </c>
      <c r="H234" s="259">
        <v>1706.1764705882354</v>
      </c>
      <c r="I234" s="259">
        <v>1712.051282051282</v>
      </c>
      <c r="J234" s="258">
        <v>1633.8709677419354</v>
      </c>
      <c r="K234" s="259">
        <v>1697.090909090909</v>
      </c>
      <c r="L234" s="259">
        <v>1772.9411764705883</v>
      </c>
      <c r="M234" s="260">
        <v>1855.2777777777778</v>
      </c>
      <c r="N234" s="258">
        <v>1613.6585365853659</v>
      </c>
      <c r="O234" s="259">
        <v>1672.8070175438597</v>
      </c>
      <c r="P234" s="259">
        <v>1672.2058823529412</v>
      </c>
      <c r="Q234" s="259">
        <v>1715.0847457627119</v>
      </c>
      <c r="R234" s="259">
        <v>1731.25</v>
      </c>
      <c r="S234" s="259">
        <v>1721.0869565217392</v>
      </c>
      <c r="T234" s="259">
        <v>1739.4736842105262</v>
      </c>
      <c r="U234" s="259">
        <v>1800</v>
      </c>
      <c r="V234" s="261">
        <v>1703.2632743362831</v>
      </c>
    </row>
    <row r="235" spans="1:28" s="410" customFormat="1" x14ac:dyDescent="0.2">
      <c r="A235" s="248" t="s">
        <v>7</v>
      </c>
      <c r="B235" s="262">
        <v>93.75</v>
      </c>
      <c r="C235" s="263">
        <v>97.058823529411768</v>
      </c>
      <c r="D235" s="263">
        <v>100</v>
      </c>
      <c r="E235" s="263">
        <v>100</v>
      </c>
      <c r="F235" s="263">
        <v>100</v>
      </c>
      <c r="G235" s="263">
        <v>100</v>
      </c>
      <c r="H235" s="263">
        <v>100</v>
      </c>
      <c r="I235" s="263">
        <v>97.435897435897431</v>
      </c>
      <c r="J235" s="262">
        <v>100</v>
      </c>
      <c r="K235" s="263">
        <v>100</v>
      </c>
      <c r="L235" s="263">
        <v>100</v>
      </c>
      <c r="M235" s="264">
        <v>100</v>
      </c>
      <c r="N235" s="262">
        <v>100</v>
      </c>
      <c r="O235" s="263">
        <v>100</v>
      </c>
      <c r="P235" s="263">
        <v>98.529411764705884</v>
      </c>
      <c r="Q235" s="263">
        <v>100</v>
      </c>
      <c r="R235" s="263">
        <v>100</v>
      </c>
      <c r="S235" s="263">
        <v>100</v>
      </c>
      <c r="T235" s="263">
        <v>100</v>
      </c>
      <c r="U235" s="263">
        <v>100</v>
      </c>
      <c r="V235" s="265">
        <v>96.128318584070797</v>
      </c>
      <c r="X235" s="227"/>
      <c r="Y235" s="227"/>
    </row>
    <row r="236" spans="1:28" s="410" customFormat="1" x14ac:dyDescent="0.2">
      <c r="A236" s="248" t="s">
        <v>8</v>
      </c>
      <c r="B236" s="266">
        <v>4.3836724754044168E-2</v>
      </c>
      <c r="C236" s="267">
        <v>4.4325200267283704E-2</v>
      </c>
      <c r="D236" s="267">
        <v>2.8733904902607448E-2</v>
      </c>
      <c r="E236" s="267">
        <v>2.6247500019452818E-2</v>
      </c>
      <c r="F236" s="267">
        <v>2.8046194312654614E-2</v>
      </c>
      <c r="G236" s="267">
        <v>2.968843174209573E-2</v>
      </c>
      <c r="H236" s="267">
        <v>3.6436708323814966E-2</v>
      </c>
      <c r="I236" s="267">
        <v>4.3452299669405656E-2</v>
      </c>
      <c r="J236" s="266">
        <v>3.9009955491343715E-2</v>
      </c>
      <c r="K236" s="267">
        <v>3.3117430941528817E-2</v>
      </c>
      <c r="L236" s="267">
        <v>3.2416600366488697E-2</v>
      </c>
      <c r="M236" s="268">
        <v>3.5080903775937193E-2</v>
      </c>
      <c r="N236" s="266">
        <v>4.4219206237903673E-2</v>
      </c>
      <c r="O236" s="267">
        <v>3.2776297768814563E-2</v>
      </c>
      <c r="P236" s="267">
        <v>3.1988417198721815E-2</v>
      </c>
      <c r="Q236" s="267">
        <v>2.8652142136612251E-2</v>
      </c>
      <c r="R236" s="267">
        <v>3.0331048765868035E-2</v>
      </c>
      <c r="S236" s="267">
        <v>2.5245984505928819E-2</v>
      </c>
      <c r="T236" s="267">
        <v>3.8382525588863653E-2</v>
      </c>
      <c r="U236" s="267">
        <v>3.471222078180735E-2</v>
      </c>
      <c r="V236" s="269">
        <v>4.5436418516486783E-2</v>
      </c>
      <c r="X236" s="227"/>
      <c r="Y236" s="227"/>
    </row>
    <row r="237" spans="1:28" s="410" customFormat="1" x14ac:dyDescent="0.2">
      <c r="A237" s="257" t="s">
        <v>1</v>
      </c>
      <c r="B237" s="270">
        <f>B234/B233*100-100</f>
        <v>-5.3910818713450226</v>
      </c>
      <c r="C237" s="271">
        <f t="shared" ref="C237:E237" si="90">C234/C233*100-100</f>
        <v>-2.2359821121431054</v>
      </c>
      <c r="D237" s="271">
        <f t="shared" si="90"/>
        <v>-2.6602453847035861</v>
      </c>
      <c r="E237" s="271">
        <f t="shared" si="90"/>
        <v>-1.8249647106271425</v>
      </c>
      <c r="F237" s="271">
        <f>F234/F233*100-100</f>
        <v>3.0248033877782632E-2</v>
      </c>
      <c r="G237" s="271">
        <f t="shared" ref="G237:V237" si="91">G234/G233*100-100</f>
        <v>0.3508771929824519</v>
      </c>
      <c r="H237" s="271">
        <f t="shared" si="91"/>
        <v>-0.22359821121430912</v>
      </c>
      <c r="I237" s="271">
        <f t="shared" si="91"/>
        <v>0.11995801469484491</v>
      </c>
      <c r="J237" s="270">
        <f t="shared" si="91"/>
        <v>-4.4519901905300969</v>
      </c>
      <c r="K237" s="271">
        <f t="shared" si="91"/>
        <v>-0.75491759702286743</v>
      </c>
      <c r="L237" s="271">
        <f t="shared" si="91"/>
        <v>3.6807705538355719</v>
      </c>
      <c r="M237" s="272">
        <f t="shared" si="91"/>
        <v>8.4957764782326279</v>
      </c>
      <c r="N237" s="270">
        <f t="shared" si="91"/>
        <v>-5.6340037084581382</v>
      </c>
      <c r="O237" s="271">
        <f t="shared" si="91"/>
        <v>-2.1750282138093695</v>
      </c>
      <c r="P237" s="271">
        <f t="shared" si="91"/>
        <v>-2.210182318541456</v>
      </c>
      <c r="Q237" s="271">
        <f t="shared" si="91"/>
        <v>0.29735355337496117</v>
      </c>
      <c r="R237" s="271">
        <f t="shared" si="91"/>
        <v>1.2426900584795249</v>
      </c>
      <c r="S237" s="271">
        <f t="shared" si="91"/>
        <v>0.64836003051107127</v>
      </c>
      <c r="T237" s="271">
        <f t="shared" si="91"/>
        <v>1.7236072637734736</v>
      </c>
      <c r="U237" s="271">
        <f t="shared" si="91"/>
        <v>5.2631578947368354</v>
      </c>
      <c r="V237" s="273">
        <f t="shared" si="91"/>
        <v>-0.39396056512964606</v>
      </c>
      <c r="X237" s="227"/>
      <c r="Y237" s="227"/>
    </row>
    <row r="238" spans="1:28" s="410" customFormat="1" ht="13.5" thickBot="1" x14ac:dyDescent="0.25">
      <c r="A238" s="274" t="s">
        <v>27</v>
      </c>
      <c r="B238" s="275">
        <f>B234-B219</f>
        <v>94.991987179487069</v>
      </c>
      <c r="C238" s="276">
        <f t="shared" ref="C238:M238" si="92">C234-C219</f>
        <v>117.19327731092426</v>
      </c>
      <c r="D238" s="276">
        <f t="shared" si="92"/>
        <v>81.509803921568619</v>
      </c>
      <c r="E238" s="276">
        <f t="shared" si="92"/>
        <v>69.640561075394544</v>
      </c>
      <c r="F238" s="276">
        <f t="shared" si="92"/>
        <v>96.183908045976978</v>
      </c>
      <c r="G238" s="276">
        <f t="shared" si="92"/>
        <v>104.23529411764707</v>
      </c>
      <c r="H238" s="276">
        <f t="shared" si="92"/>
        <v>53.89075630252114</v>
      </c>
      <c r="I238" s="276">
        <f t="shared" si="92"/>
        <v>42.051282051281987</v>
      </c>
      <c r="J238" s="275">
        <f t="shared" si="92"/>
        <v>38.537634408602116</v>
      </c>
      <c r="K238" s="276">
        <f t="shared" si="92"/>
        <v>97.279588336192091</v>
      </c>
      <c r="L238" s="276">
        <f t="shared" si="92"/>
        <v>149.60784313725503</v>
      </c>
      <c r="M238" s="277">
        <f t="shared" si="92"/>
        <v>123.77777777777783</v>
      </c>
      <c r="N238" s="275">
        <f>N234-N228</f>
        <v>9.6585365853659368</v>
      </c>
      <c r="O238" s="276">
        <f t="shared" ref="O238:U238" si="93">O234-O228</f>
        <v>68.807017543859729</v>
      </c>
      <c r="P238" s="276">
        <f t="shared" si="93"/>
        <v>68.205882352941217</v>
      </c>
      <c r="Q238" s="276">
        <f t="shared" si="93"/>
        <v>111.08474576271192</v>
      </c>
      <c r="R238" s="276">
        <f t="shared" si="93"/>
        <v>127.25</v>
      </c>
      <c r="S238" s="276">
        <f t="shared" si="93"/>
        <v>117.08695652173924</v>
      </c>
      <c r="T238" s="276">
        <f t="shared" si="93"/>
        <v>135.47368421052624</v>
      </c>
      <c r="U238" s="276">
        <f t="shared" si="93"/>
        <v>196</v>
      </c>
      <c r="V238" s="278">
        <f>V234-X219</f>
        <v>93.384153457162256</v>
      </c>
      <c r="X238" s="227"/>
      <c r="Y238" s="227"/>
    </row>
    <row r="239" spans="1:28" s="410" customFormat="1" x14ac:dyDescent="0.2">
      <c r="A239" s="279" t="s">
        <v>51</v>
      </c>
      <c r="B239" s="280">
        <v>554</v>
      </c>
      <c r="C239" s="281">
        <v>452</v>
      </c>
      <c r="D239" s="281">
        <v>679</v>
      </c>
      <c r="E239" s="281">
        <v>797</v>
      </c>
      <c r="F239" s="281">
        <v>774</v>
      </c>
      <c r="G239" s="281">
        <v>471</v>
      </c>
      <c r="H239" s="281">
        <v>452</v>
      </c>
      <c r="I239" s="281">
        <v>537</v>
      </c>
      <c r="J239" s="280">
        <v>390</v>
      </c>
      <c r="K239" s="281">
        <v>751</v>
      </c>
      <c r="L239" s="281">
        <v>682</v>
      </c>
      <c r="M239" s="282">
        <v>478</v>
      </c>
      <c r="N239" s="280">
        <v>543</v>
      </c>
      <c r="O239" s="281">
        <v>767</v>
      </c>
      <c r="P239" s="281">
        <v>905</v>
      </c>
      <c r="Q239" s="281">
        <v>792</v>
      </c>
      <c r="R239" s="281">
        <v>748</v>
      </c>
      <c r="S239" s="281">
        <v>613</v>
      </c>
      <c r="T239" s="281">
        <v>494</v>
      </c>
      <c r="U239" s="281">
        <v>331</v>
      </c>
      <c r="V239" s="283">
        <f>SUM(B239:U239)</f>
        <v>12210</v>
      </c>
      <c r="W239" s="227" t="s">
        <v>56</v>
      </c>
      <c r="X239" s="284">
        <f>X224-V239</f>
        <v>16</v>
      </c>
      <c r="Y239" s="285">
        <f>X239/X224</f>
        <v>1.3086864060199575E-3</v>
      </c>
    </row>
    <row r="240" spans="1:28" s="410" customFormat="1" x14ac:dyDescent="0.2">
      <c r="A240" s="286" t="s">
        <v>28</v>
      </c>
      <c r="B240" s="322">
        <v>79.5</v>
      </c>
      <c r="C240" s="242">
        <v>79</v>
      </c>
      <c r="D240" s="242">
        <v>78</v>
      </c>
      <c r="E240" s="242">
        <v>77.5</v>
      </c>
      <c r="F240" s="242">
        <v>77</v>
      </c>
      <c r="G240" s="242">
        <v>76.5</v>
      </c>
      <c r="H240" s="242">
        <v>76</v>
      </c>
      <c r="I240" s="242">
        <v>76</v>
      </c>
      <c r="J240" s="244">
        <v>83</v>
      </c>
      <c r="K240" s="242">
        <v>81.5</v>
      </c>
      <c r="L240" s="242">
        <v>79</v>
      </c>
      <c r="M240" s="372">
        <v>78</v>
      </c>
      <c r="N240" s="244">
        <v>81</v>
      </c>
      <c r="O240" s="242">
        <v>80</v>
      </c>
      <c r="P240" s="242">
        <v>79</v>
      </c>
      <c r="Q240" s="242">
        <v>77.5</v>
      </c>
      <c r="R240" s="242">
        <v>77</v>
      </c>
      <c r="S240" s="242">
        <v>76.5</v>
      </c>
      <c r="T240" s="242">
        <v>75.5</v>
      </c>
      <c r="U240" s="242">
        <v>74.5</v>
      </c>
      <c r="V240" s="235"/>
      <c r="W240" s="227" t="s">
        <v>57</v>
      </c>
      <c r="X240" s="227">
        <v>70.83</v>
      </c>
      <c r="Y240" s="227"/>
    </row>
    <row r="241" spans="1:28" s="410" customFormat="1" ht="13.5" thickBot="1" x14ac:dyDescent="0.25">
      <c r="A241" s="287" t="s">
        <v>26</v>
      </c>
      <c r="B241" s="374">
        <f>B240-B225</f>
        <v>7.5</v>
      </c>
      <c r="C241" s="386">
        <f t="shared" ref="C241:M241" si="94">C240-C225</f>
        <v>7.5</v>
      </c>
      <c r="D241" s="386">
        <f t="shared" si="94"/>
        <v>7.5</v>
      </c>
      <c r="E241" s="386">
        <f t="shared" si="94"/>
        <v>7.5</v>
      </c>
      <c r="F241" s="386">
        <f t="shared" si="94"/>
        <v>7.5</v>
      </c>
      <c r="G241" s="386">
        <f t="shared" si="94"/>
        <v>7.5</v>
      </c>
      <c r="H241" s="386">
        <f t="shared" si="94"/>
        <v>7.5</v>
      </c>
      <c r="I241" s="386">
        <f t="shared" si="94"/>
        <v>7.5</v>
      </c>
      <c r="J241" s="374">
        <f t="shared" si="94"/>
        <v>7.5</v>
      </c>
      <c r="K241" s="386">
        <f t="shared" si="94"/>
        <v>7.5</v>
      </c>
      <c r="L241" s="386">
        <f t="shared" si="94"/>
        <v>7</v>
      </c>
      <c r="M241" s="387">
        <f t="shared" si="94"/>
        <v>7</v>
      </c>
      <c r="N241" s="374">
        <f>N240-N229</f>
        <v>7.5</v>
      </c>
      <c r="O241" s="386">
        <f t="shared" ref="O241:U241" si="95">O240-O229</f>
        <v>7.5</v>
      </c>
      <c r="P241" s="386">
        <f t="shared" si="95"/>
        <v>7.5</v>
      </c>
      <c r="Q241" s="386">
        <f t="shared" si="95"/>
        <v>7</v>
      </c>
      <c r="R241" s="386">
        <f t="shared" si="95"/>
        <v>7</v>
      </c>
      <c r="S241" s="386">
        <f t="shared" si="95"/>
        <v>7</v>
      </c>
      <c r="T241" s="386">
        <f t="shared" si="95"/>
        <v>7</v>
      </c>
      <c r="U241" s="386">
        <f t="shared" si="95"/>
        <v>7</v>
      </c>
      <c r="V241" s="236"/>
      <c r="W241" s="227" t="s">
        <v>26</v>
      </c>
      <c r="X241" s="227">
        <f>X240-Z225</f>
        <v>6.25</v>
      </c>
      <c r="Y241" s="227"/>
    </row>
    <row r="242" spans="1:28" x14ac:dyDescent="0.2">
      <c r="C242" s="413"/>
      <c r="D242" s="413"/>
      <c r="E242" s="413"/>
      <c r="F242" s="413"/>
      <c r="G242" s="413"/>
      <c r="H242" s="413"/>
      <c r="I242" s="413"/>
      <c r="J242" s="413"/>
      <c r="K242" s="413">
        <v>81.5</v>
      </c>
      <c r="L242" s="413"/>
      <c r="M242" s="413"/>
      <c r="N242" s="413"/>
      <c r="O242" s="413"/>
      <c r="P242" s="413"/>
      <c r="Q242" s="413"/>
      <c r="R242" s="413"/>
      <c r="S242" s="413"/>
      <c r="T242" s="413"/>
      <c r="U242" s="413"/>
      <c r="AB242" s="410"/>
    </row>
    <row r="243" spans="1:28" ht="13.5" thickBot="1" x14ac:dyDescent="0.25"/>
    <row r="244" spans="1:28" s="414" customFormat="1" ht="13.5" thickBot="1" x14ac:dyDescent="0.25">
      <c r="A244" s="247" t="s">
        <v>102</v>
      </c>
      <c r="B244" s="506" t="s">
        <v>53</v>
      </c>
      <c r="C244" s="507"/>
      <c r="D244" s="507"/>
      <c r="E244" s="507"/>
      <c r="F244" s="507"/>
      <c r="G244" s="507"/>
      <c r="H244" s="507"/>
      <c r="I244" s="508"/>
      <c r="J244" s="506" t="s">
        <v>75</v>
      </c>
      <c r="K244" s="507"/>
      <c r="L244" s="507"/>
      <c r="M244" s="508"/>
      <c r="N244" s="506" t="s">
        <v>63</v>
      </c>
      <c r="O244" s="507"/>
      <c r="P244" s="507"/>
      <c r="Q244" s="507"/>
      <c r="R244" s="507"/>
      <c r="S244" s="507"/>
      <c r="T244" s="507"/>
      <c r="U244" s="508"/>
      <c r="V244" s="292" t="s">
        <v>55</v>
      </c>
    </row>
    <row r="245" spans="1:28" s="414" customFormat="1" x14ac:dyDescent="0.2">
      <c r="A245" s="248" t="s">
        <v>54</v>
      </c>
      <c r="B245" s="314">
        <v>1</v>
      </c>
      <c r="C245" s="251">
        <v>2</v>
      </c>
      <c r="D245" s="251">
        <v>3</v>
      </c>
      <c r="E245" s="251">
        <v>4</v>
      </c>
      <c r="F245" s="251">
        <v>5</v>
      </c>
      <c r="G245" s="251">
        <v>6</v>
      </c>
      <c r="H245" s="251">
        <v>7</v>
      </c>
      <c r="I245" s="251">
        <v>8</v>
      </c>
      <c r="J245" s="314">
        <v>1</v>
      </c>
      <c r="K245" s="251">
        <v>2</v>
      </c>
      <c r="L245" s="251">
        <v>3</v>
      </c>
      <c r="M245" s="371">
        <v>4</v>
      </c>
      <c r="N245" s="314">
        <v>1</v>
      </c>
      <c r="O245" s="251">
        <v>2</v>
      </c>
      <c r="P245" s="251">
        <v>3</v>
      </c>
      <c r="Q245" s="251">
        <v>4</v>
      </c>
      <c r="R245" s="251">
        <v>5</v>
      </c>
      <c r="S245" s="251">
        <v>6</v>
      </c>
      <c r="T245" s="251">
        <v>7</v>
      </c>
      <c r="U245" s="251">
        <v>8</v>
      </c>
      <c r="V245" s="291"/>
    </row>
    <row r="246" spans="1:28" s="414" customFormat="1" x14ac:dyDescent="0.2">
      <c r="A246" s="248" t="s">
        <v>2</v>
      </c>
      <c r="B246" s="352">
        <v>1</v>
      </c>
      <c r="C246" s="353">
        <v>2</v>
      </c>
      <c r="D246" s="354">
        <v>3</v>
      </c>
      <c r="E246" s="355">
        <v>4</v>
      </c>
      <c r="F246" s="356">
        <v>5</v>
      </c>
      <c r="G246" s="357">
        <v>6</v>
      </c>
      <c r="H246" s="358">
        <v>7</v>
      </c>
      <c r="I246" s="376">
        <v>8</v>
      </c>
      <c r="J246" s="352">
        <v>1</v>
      </c>
      <c r="K246" s="353">
        <v>2</v>
      </c>
      <c r="L246" s="354">
        <v>3</v>
      </c>
      <c r="M246" s="355">
        <v>4</v>
      </c>
      <c r="N246" s="352">
        <v>1</v>
      </c>
      <c r="O246" s="353">
        <v>2</v>
      </c>
      <c r="P246" s="354">
        <v>3</v>
      </c>
      <c r="Q246" s="355">
        <v>4</v>
      </c>
      <c r="R246" s="356">
        <v>5</v>
      </c>
      <c r="S246" s="357">
        <v>6</v>
      </c>
      <c r="T246" s="358">
        <v>7</v>
      </c>
      <c r="U246" s="376">
        <v>8</v>
      </c>
      <c r="V246" s="226" t="s">
        <v>0</v>
      </c>
    </row>
    <row r="247" spans="1:28" s="414" customFormat="1" x14ac:dyDescent="0.2">
      <c r="A247" s="252" t="s">
        <v>3</v>
      </c>
      <c r="B247" s="253">
        <v>1840</v>
      </c>
      <c r="C247" s="254">
        <v>1840</v>
      </c>
      <c r="D247" s="254">
        <v>1840</v>
      </c>
      <c r="E247" s="254">
        <v>1840</v>
      </c>
      <c r="F247" s="254">
        <v>1840</v>
      </c>
      <c r="G247" s="254">
        <v>1840</v>
      </c>
      <c r="H247" s="254">
        <v>1840</v>
      </c>
      <c r="I247" s="254">
        <v>1840</v>
      </c>
      <c r="J247" s="253">
        <v>1840</v>
      </c>
      <c r="K247" s="254">
        <v>1840</v>
      </c>
      <c r="L247" s="254">
        <v>1840</v>
      </c>
      <c r="M247" s="255">
        <v>1840</v>
      </c>
      <c r="N247" s="253">
        <v>1840</v>
      </c>
      <c r="O247" s="254">
        <v>1840</v>
      </c>
      <c r="P247" s="254">
        <v>1840</v>
      </c>
      <c r="Q247" s="254">
        <v>1840</v>
      </c>
      <c r="R247" s="254">
        <v>1840</v>
      </c>
      <c r="S247" s="254">
        <v>1840</v>
      </c>
      <c r="T247" s="254">
        <v>1840</v>
      </c>
      <c r="U247" s="254">
        <v>1840</v>
      </c>
      <c r="V247" s="256">
        <v>1840</v>
      </c>
    </row>
    <row r="248" spans="1:28" s="414" customFormat="1" x14ac:dyDescent="0.2">
      <c r="A248" s="257" t="s">
        <v>6</v>
      </c>
      <c r="B248" s="258">
        <v>1769.8333333333333</v>
      </c>
      <c r="C248" s="259">
        <v>1799.5833333333333</v>
      </c>
      <c r="D248" s="259">
        <v>1828.4931506849316</v>
      </c>
      <c r="E248" s="259">
        <v>1824.8837209302326</v>
      </c>
      <c r="F248" s="259">
        <v>1865.1219512195121</v>
      </c>
      <c r="G248" s="259">
        <v>1907.5</v>
      </c>
      <c r="H248" s="259">
        <v>1918.6</v>
      </c>
      <c r="I248" s="259">
        <v>1960.7547169811321</v>
      </c>
      <c r="J248" s="258">
        <v>1810.6818181818182</v>
      </c>
      <c r="K248" s="259">
        <v>1836.9879518072289</v>
      </c>
      <c r="L248" s="259">
        <v>1890.4109589041095</v>
      </c>
      <c r="M248" s="260">
        <v>1964.1509433962265</v>
      </c>
      <c r="N248" s="258">
        <v>1770.3389830508474</v>
      </c>
      <c r="O248" s="259">
        <v>1777.6315789473683</v>
      </c>
      <c r="P248" s="259">
        <v>1823.5955056179776</v>
      </c>
      <c r="Q248" s="259">
        <v>1863.1818181818182</v>
      </c>
      <c r="R248" s="259">
        <v>1889.1463414634147</v>
      </c>
      <c r="S248" s="259">
        <v>1872.5301204819277</v>
      </c>
      <c r="T248" s="259">
        <v>1926.4814814814815</v>
      </c>
      <c r="U248" s="259">
        <v>1972.4324324324325</v>
      </c>
      <c r="V248" s="261">
        <v>1858.3849056603774</v>
      </c>
    </row>
    <row r="249" spans="1:28" s="414" customFormat="1" x14ac:dyDescent="0.2">
      <c r="A249" s="248" t="s">
        <v>7</v>
      </c>
      <c r="B249" s="262">
        <v>91.666666666666671</v>
      </c>
      <c r="C249" s="263">
        <v>95.833333333333329</v>
      </c>
      <c r="D249" s="263">
        <v>100</v>
      </c>
      <c r="E249" s="263">
        <v>98.837209302325576</v>
      </c>
      <c r="F249" s="263">
        <v>95.121951219512198</v>
      </c>
      <c r="G249" s="263">
        <v>100</v>
      </c>
      <c r="H249" s="263">
        <v>96</v>
      </c>
      <c r="I249" s="263">
        <v>71.698113207547166</v>
      </c>
      <c r="J249" s="262">
        <v>93.181818181818187</v>
      </c>
      <c r="K249" s="263">
        <v>98.795180722891573</v>
      </c>
      <c r="L249" s="263">
        <v>95.890410958904113</v>
      </c>
      <c r="M249" s="264">
        <v>92.452830188679243</v>
      </c>
      <c r="N249" s="262">
        <v>100</v>
      </c>
      <c r="O249" s="263">
        <v>98.684210526315795</v>
      </c>
      <c r="P249" s="263">
        <v>98.876404494382029</v>
      </c>
      <c r="Q249" s="263">
        <v>100</v>
      </c>
      <c r="R249" s="263">
        <v>97.560975609756099</v>
      </c>
      <c r="S249" s="263">
        <v>98.795180722891573</v>
      </c>
      <c r="T249" s="263">
        <v>100</v>
      </c>
      <c r="U249" s="263">
        <v>100</v>
      </c>
      <c r="V249" s="265">
        <v>93.509433962264154</v>
      </c>
      <c r="X249" s="227"/>
      <c r="Y249" s="227"/>
    </row>
    <row r="250" spans="1:28" s="414" customFormat="1" x14ac:dyDescent="0.2">
      <c r="A250" s="248" t="s">
        <v>8</v>
      </c>
      <c r="B250" s="266">
        <v>5.3528390621639881E-2</v>
      </c>
      <c r="C250" s="267">
        <v>4.5385009569220897E-2</v>
      </c>
      <c r="D250" s="267">
        <v>4.086272143630465E-2</v>
      </c>
      <c r="E250" s="267">
        <v>3.7602407836210931E-2</v>
      </c>
      <c r="F250" s="267">
        <v>4.8190562190471686E-2</v>
      </c>
      <c r="G250" s="267">
        <v>3.739453902982022E-2</v>
      </c>
      <c r="H250" s="267">
        <v>5.026410664028224E-2</v>
      </c>
      <c r="I250" s="267">
        <v>0.10026842218289476</v>
      </c>
      <c r="J250" s="266">
        <v>6.06180615217317E-2</v>
      </c>
      <c r="K250" s="267">
        <v>4.0813359144695908E-2</v>
      </c>
      <c r="L250" s="267">
        <v>4.5017558244584609E-2</v>
      </c>
      <c r="M250" s="268">
        <v>5.2987811545896969E-2</v>
      </c>
      <c r="N250" s="266">
        <v>4.966975009159677E-2</v>
      </c>
      <c r="O250" s="267">
        <v>4.4677466900111838E-2</v>
      </c>
      <c r="P250" s="267">
        <v>3.7618844542771028E-2</v>
      </c>
      <c r="Q250" s="267">
        <v>3.2732747500091482E-2</v>
      </c>
      <c r="R250" s="267">
        <v>3.689853052988027E-2</v>
      </c>
      <c r="S250" s="267">
        <v>4.3217471272416375E-2</v>
      </c>
      <c r="T250" s="267">
        <v>3.6020625208022496E-2</v>
      </c>
      <c r="U250" s="267">
        <v>3.8546343595544437E-2</v>
      </c>
      <c r="V250" s="269">
        <v>5.6615080081860447E-2</v>
      </c>
      <c r="X250" s="227"/>
      <c r="Y250" s="227"/>
    </row>
    <row r="251" spans="1:28" s="414" customFormat="1" x14ac:dyDescent="0.2">
      <c r="A251" s="257" t="s">
        <v>1</v>
      </c>
      <c r="B251" s="270">
        <f>B248/B247*100-100</f>
        <v>-3.8134057971014528</v>
      </c>
      <c r="C251" s="271">
        <f t="shared" ref="C251:E251" si="96">C248/C247*100-100</f>
        <v>-2.1965579710144993</v>
      </c>
      <c r="D251" s="271">
        <f t="shared" si="96"/>
        <v>-0.62537224538414193</v>
      </c>
      <c r="E251" s="271">
        <f t="shared" si="96"/>
        <v>-0.82153690596562967</v>
      </c>
      <c r="F251" s="271">
        <f>F248/F247*100-100</f>
        <v>1.3653234358430524</v>
      </c>
      <c r="G251" s="271">
        <f t="shared" ref="G251:V251" si="97">G248/G247*100-100</f>
        <v>3.6684782608695627</v>
      </c>
      <c r="H251" s="271">
        <f t="shared" si="97"/>
        <v>4.2717391304347672</v>
      </c>
      <c r="I251" s="271">
        <f t="shared" si="97"/>
        <v>6.5627563576702244</v>
      </c>
      <c r="J251" s="270">
        <f t="shared" si="97"/>
        <v>-1.5933794466403128</v>
      </c>
      <c r="K251" s="271">
        <f t="shared" si="97"/>
        <v>-0.16369827134626291</v>
      </c>
      <c r="L251" s="271">
        <f t="shared" si="97"/>
        <v>2.7397260273972535</v>
      </c>
      <c r="M251" s="272">
        <f t="shared" si="97"/>
        <v>6.7473338802297036</v>
      </c>
      <c r="N251" s="270">
        <f t="shared" si="97"/>
        <v>-3.7859248341930822</v>
      </c>
      <c r="O251" s="271">
        <f t="shared" si="97"/>
        <v>-3.3895881006864954</v>
      </c>
      <c r="P251" s="271">
        <f t="shared" si="97"/>
        <v>-0.89154860771860456</v>
      </c>
      <c r="Q251" s="271">
        <f t="shared" si="97"/>
        <v>1.2598814229249058</v>
      </c>
      <c r="R251" s="271">
        <f t="shared" si="97"/>
        <v>2.670996818663852</v>
      </c>
      <c r="S251" s="271">
        <f t="shared" si="97"/>
        <v>1.7679413305395428</v>
      </c>
      <c r="T251" s="271">
        <f t="shared" si="97"/>
        <v>4.7000805152979126</v>
      </c>
      <c r="U251" s="271">
        <f t="shared" si="97"/>
        <v>7.1974148061104728</v>
      </c>
      <c r="V251" s="273">
        <f t="shared" si="97"/>
        <v>0.9991796554552792</v>
      </c>
      <c r="X251" s="227"/>
      <c r="Y251" s="227"/>
    </row>
    <row r="252" spans="1:28" s="414" customFormat="1" ht="13.5" thickBot="1" x14ac:dyDescent="0.25">
      <c r="A252" s="274" t="s">
        <v>27</v>
      </c>
      <c r="B252" s="275">
        <f>B248-B234</f>
        <v>152.02083333333326</v>
      </c>
      <c r="C252" s="276">
        <f t="shared" ref="C252:V252" si="98">C248-C234</f>
        <v>127.81862745098033</v>
      </c>
      <c r="D252" s="276">
        <f t="shared" si="98"/>
        <v>163.98334676336299</v>
      </c>
      <c r="E252" s="276">
        <f t="shared" si="98"/>
        <v>146.09061748195677</v>
      </c>
      <c r="F252" s="276">
        <f t="shared" si="98"/>
        <v>154.60470984020185</v>
      </c>
      <c r="G252" s="276">
        <f t="shared" si="98"/>
        <v>191.5</v>
      </c>
      <c r="H252" s="276">
        <f t="shared" si="98"/>
        <v>212.42352941176455</v>
      </c>
      <c r="I252" s="276">
        <f t="shared" si="98"/>
        <v>248.70343492985012</v>
      </c>
      <c r="J252" s="275">
        <f t="shared" si="98"/>
        <v>176.81085043988287</v>
      </c>
      <c r="K252" s="276">
        <f t="shared" si="98"/>
        <v>139.8970427163199</v>
      </c>
      <c r="L252" s="276">
        <f t="shared" si="98"/>
        <v>117.46978243352123</v>
      </c>
      <c r="M252" s="277">
        <f t="shared" si="98"/>
        <v>108.87316561844864</v>
      </c>
      <c r="N252" s="275">
        <f t="shared" si="98"/>
        <v>156.68044646548151</v>
      </c>
      <c r="O252" s="276">
        <f t="shared" si="98"/>
        <v>104.8245614035086</v>
      </c>
      <c r="P252" s="276">
        <f t="shared" si="98"/>
        <v>151.38962326503633</v>
      </c>
      <c r="Q252" s="276">
        <f t="shared" si="98"/>
        <v>148.09707241910633</v>
      </c>
      <c r="R252" s="276">
        <f t="shared" si="98"/>
        <v>157.89634146341473</v>
      </c>
      <c r="S252" s="276">
        <f t="shared" si="98"/>
        <v>151.44316396018849</v>
      </c>
      <c r="T252" s="276">
        <f t="shared" si="98"/>
        <v>187.00779727095528</v>
      </c>
      <c r="U252" s="276">
        <f t="shared" si="98"/>
        <v>172.43243243243251</v>
      </c>
      <c r="V252" s="278">
        <f t="shared" si="98"/>
        <v>155.12163132409432</v>
      </c>
      <c r="X252" s="227"/>
      <c r="Y252" s="227"/>
    </row>
    <row r="253" spans="1:28" s="414" customFormat="1" x14ac:dyDescent="0.2">
      <c r="A253" s="279" t="s">
        <v>51</v>
      </c>
      <c r="B253" s="280">
        <v>554</v>
      </c>
      <c r="C253" s="281">
        <v>452</v>
      </c>
      <c r="D253" s="281">
        <v>679</v>
      </c>
      <c r="E253" s="281">
        <v>797</v>
      </c>
      <c r="F253" s="281">
        <v>774</v>
      </c>
      <c r="G253" s="281">
        <v>471</v>
      </c>
      <c r="H253" s="281">
        <v>452</v>
      </c>
      <c r="I253" s="281">
        <v>537</v>
      </c>
      <c r="J253" s="280">
        <v>390</v>
      </c>
      <c r="K253" s="281">
        <v>751</v>
      </c>
      <c r="L253" s="281">
        <v>682</v>
      </c>
      <c r="M253" s="282">
        <v>478</v>
      </c>
      <c r="N253" s="280">
        <v>543</v>
      </c>
      <c r="O253" s="281">
        <v>767</v>
      </c>
      <c r="P253" s="281">
        <v>905</v>
      </c>
      <c r="Q253" s="281">
        <v>791</v>
      </c>
      <c r="R253" s="281">
        <v>748</v>
      </c>
      <c r="S253" s="281">
        <v>613</v>
      </c>
      <c r="T253" s="281">
        <v>493</v>
      </c>
      <c r="U253" s="281">
        <v>331</v>
      </c>
      <c r="V253" s="283">
        <f>SUM(B253:U253)</f>
        <v>12208</v>
      </c>
      <c r="W253" s="227" t="s">
        <v>56</v>
      </c>
      <c r="X253" s="284">
        <f>V239-V253</f>
        <v>2</v>
      </c>
      <c r="Y253" s="285">
        <f>X253/V239</f>
        <v>1.6380016380016381E-4</v>
      </c>
    </row>
    <row r="254" spans="1:28" s="414" customFormat="1" x14ac:dyDescent="0.2">
      <c r="A254" s="286" t="s">
        <v>28</v>
      </c>
      <c r="B254" s="322">
        <v>86.5</v>
      </c>
      <c r="C254" s="242">
        <v>86.5</v>
      </c>
      <c r="D254" s="242">
        <v>85.5</v>
      </c>
      <c r="E254" s="242">
        <v>85</v>
      </c>
      <c r="F254" s="242">
        <v>84.5</v>
      </c>
      <c r="G254" s="242">
        <v>84</v>
      </c>
      <c r="H254" s="242">
        <v>83</v>
      </c>
      <c r="I254" s="242">
        <v>83</v>
      </c>
      <c r="J254" s="244">
        <v>90.5</v>
      </c>
      <c r="K254" s="242">
        <v>89</v>
      </c>
      <c r="L254" s="242">
        <v>86.5</v>
      </c>
      <c r="M254" s="372">
        <v>85.5</v>
      </c>
      <c r="N254" s="244">
        <v>88.5</v>
      </c>
      <c r="O254" s="242">
        <v>87.5</v>
      </c>
      <c r="P254" s="242">
        <v>86.5</v>
      </c>
      <c r="Q254" s="242">
        <v>85</v>
      </c>
      <c r="R254" s="242">
        <v>84.5</v>
      </c>
      <c r="S254" s="242">
        <v>84</v>
      </c>
      <c r="T254" s="242">
        <v>82.5</v>
      </c>
      <c r="U254" s="242">
        <v>81.5</v>
      </c>
      <c r="V254" s="235"/>
      <c r="W254" s="227" t="s">
        <v>57</v>
      </c>
      <c r="X254" s="227">
        <v>78.209999999999994</v>
      </c>
      <c r="Y254" s="227"/>
    </row>
    <row r="255" spans="1:28" s="414" customFormat="1" ht="13.5" thickBot="1" x14ac:dyDescent="0.25">
      <c r="A255" s="287" t="s">
        <v>26</v>
      </c>
      <c r="B255" s="374">
        <f>B254-B240</f>
        <v>7</v>
      </c>
      <c r="C255" s="386">
        <f t="shared" ref="C255:U255" si="99">C254-C240</f>
        <v>7.5</v>
      </c>
      <c r="D255" s="386">
        <f t="shared" si="99"/>
        <v>7.5</v>
      </c>
      <c r="E255" s="386">
        <f t="shared" si="99"/>
        <v>7.5</v>
      </c>
      <c r="F255" s="386">
        <f t="shared" si="99"/>
        <v>7.5</v>
      </c>
      <c r="G255" s="386">
        <f t="shared" si="99"/>
        <v>7.5</v>
      </c>
      <c r="H255" s="386">
        <f t="shared" si="99"/>
        <v>7</v>
      </c>
      <c r="I255" s="386">
        <f t="shared" si="99"/>
        <v>7</v>
      </c>
      <c r="J255" s="374">
        <f t="shared" si="99"/>
        <v>7.5</v>
      </c>
      <c r="K255" s="386">
        <f t="shared" si="99"/>
        <v>7.5</v>
      </c>
      <c r="L255" s="386">
        <f t="shared" si="99"/>
        <v>7.5</v>
      </c>
      <c r="M255" s="387">
        <f t="shared" si="99"/>
        <v>7.5</v>
      </c>
      <c r="N255" s="374">
        <f t="shared" si="99"/>
        <v>7.5</v>
      </c>
      <c r="O255" s="386">
        <f t="shared" si="99"/>
        <v>7.5</v>
      </c>
      <c r="P255" s="386">
        <f t="shared" si="99"/>
        <v>7.5</v>
      </c>
      <c r="Q255" s="386">
        <f t="shared" si="99"/>
        <v>7.5</v>
      </c>
      <c r="R255" s="386">
        <f t="shared" si="99"/>
        <v>7.5</v>
      </c>
      <c r="S255" s="386">
        <f t="shared" si="99"/>
        <v>7.5</v>
      </c>
      <c r="T255" s="386">
        <f t="shared" si="99"/>
        <v>7</v>
      </c>
      <c r="U255" s="386">
        <f t="shared" si="99"/>
        <v>7</v>
      </c>
      <c r="V255" s="236"/>
      <c r="W255" s="227" t="s">
        <v>26</v>
      </c>
      <c r="X255" s="227">
        <f>X254-X240</f>
        <v>7.3799999999999955</v>
      </c>
      <c r="Y255" s="227"/>
    </row>
    <row r="256" spans="1:28" x14ac:dyDescent="0.2">
      <c r="B256" s="239">
        <v>86.5</v>
      </c>
      <c r="C256" s="414"/>
      <c r="D256" s="414"/>
      <c r="E256" s="414"/>
      <c r="F256" s="414"/>
      <c r="G256" s="414"/>
      <c r="H256" s="414">
        <v>83</v>
      </c>
      <c r="I256" s="414" t="s">
        <v>66</v>
      </c>
      <c r="J256" s="414"/>
      <c r="K256" s="414"/>
      <c r="L256" s="414"/>
      <c r="M256" s="414"/>
      <c r="N256" s="414" t="s">
        <v>66</v>
      </c>
      <c r="O256" s="414" t="s">
        <v>66</v>
      </c>
      <c r="P256" s="414"/>
      <c r="Q256" s="414"/>
      <c r="R256" s="414"/>
      <c r="S256" s="414"/>
      <c r="T256" s="414">
        <v>82.5</v>
      </c>
      <c r="U256" s="414">
        <v>81.5</v>
      </c>
    </row>
    <row r="257" spans="1:25" ht="13.5" thickBot="1" x14ac:dyDescent="0.25">
      <c r="I257" s="239">
        <v>83</v>
      </c>
    </row>
    <row r="258" spans="1:25" s="415" customFormat="1" ht="13.5" thickBot="1" x14ac:dyDescent="0.25">
      <c r="A258" s="247" t="s">
        <v>104</v>
      </c>
      <c r="B258" s="506" t="s">
        <v>53</v>
      </c>
      <c r="C258" s="507"/>
      <c r="D258" s="507"/>
      <c r="E258" s="507"/>
      <c r="F258" s="507"/>
      <c r="G258" s="507"/>
      <c r="H258" s="507"/>
      <c r="I258" s="508"/>
      <c r="J258" s="506" t="s">
        <v>75</v>
      </c>
      <c r="K258" s="507"/>
      <c r="L258" s="507"/>
      <c r="M258" s="508"/>
      <c r="N258" s="506" t="s">
        <v>63</v>
      </c>
      <c r="O258" s="507"/>
      <c r="P258" s="507"/>
      <c r="Q258" s="507"/>
      <c r="R258" s="507"/>
      <c r="S258" s="507"/>
      <c r="T258" s="507"/>
      <c r="U258" s="508"/>
      <c r="V258" s="292" t="s">
        <v>55</v>
      </c>
    </row>
    <row r="259" spans="1:25" s="415" customFormat="1" x14ac:dyDescent="0.2">
      <c r="A259" s="248" t="s">
        <v>54</v>
      </c>
      <c r="B259" s="314">
        <v>1</v>
      </c>
      <c r="C259" s="251">
        <v>2</v>
      </c>
      <c r="D259" s="251">
        <v>3</v>
      </c>
      <c r="E259" s="251">
        <v>4</v>
      </c>
      <c r="F259" s="251">
        <v>5</v>
      </c>
      <c r="G259" s="251">
        <v>6</v>
      </c>
      <c r="H259" s="251">
        <v>7</v>
      </c>
      <c r="I259" s="251">
        <v>8</v>
      </c>
      <c r="J259" s="314">
        <v>1</v>
      </c>
      <c r="K259" s="251">
        <v>2</v>
      </c>
      <c r="L259" s="251">
        <v>3</v>
      </c>
      <c r="M259" s="371">
        <v>4</v>
      </c>
      <c r="N259" s="314">
        <v>1</v>
      </c>
      <c r="O259" s="251">
        <v>2</v>
      </c>
      <c r="P259" s="251">
        <v>3</v>
      </c>
      <c r="Q259" s="251">
        <v>4</v>
      </c>
      <c r="R259" s="251">
        <v>5</v>
      </c>
      <c r="S259" s="251">
        <v>6</v>
      </c>
      <c r="T259" s="251">
        <v>7</v>
      </c>
      <c r="U259" s="251">
        <v>8</v>
      </c>
      <c r="V259" s="291"/>
    </row>
    <row r="260" spans="1:25" s="415" customFormat="1" x14ac:dyDescent="0.2">
      <c r="A260" s="248" t="s">
        <v>2</v>
      </c>
      <c r="B260" s="352">
        <v>1</v>
      </c>
      <c r="C260" s="353">
        <v>2</v>
      </c>
      <c r="D260" s="354">
        <v>3</v>
      </c>
      <c r="E260" s="355">
        <v>4</v>
      </c>
      <c r="F260" s="356">
        <v>5</v>
      </c>
      <c r="G260" s="357">
        <v>6</v>
      </c>
      <c r="H260" s="358">
        <v>7</v>
      </c>
      <c r="I260" s="376">
        <v>8</v>
      </c>
      <c r="J260" s="352">
        <v>1</v>
      </c>
      <c r="K260" s="353">
        <v>2</v>
      </c>
      <c r="L260" s="354">
        <v>3</v>
      </c>
      <c r="M260" s="355">
        <v>4</v>
      </c>
      <c r="N260" s="352">
        <v>1</v>
      </c>
      <c r="O260" s="353">
        <v>2</v>
      </c>
      <c r="P260" s="354">
        <v>3</v>
      </c>
      <c r="Q260" s="355">
        <v>4</v>
      </c>
      <c r="R260" s="356">
        <v>5</v>
      </c>
      <c r="S260" s="357">
        <v>6</v>
      </c>
      <c r="T260" s="358">
        <v>7</v>
      </c>
      <c r="U260" s="376">
        <v>8</v>
      </c>
      <c r="V260" s="226" t="s">
        <v>0</v>
      </c>
    </row>
    <row r="261" spans="1:25" s="415" customFormat="1" x14ac:dyDescent="0.2">
      <c r="A261" s="252" t="s">
        <v>3</v>
      </c>
      <c r="B261" s="253">
        <v>1980</v>
      </c>
      <c r="C261" s="254">
        <v>1980</v>
      </c>
      <c r="D261" s="254">
        <v>1980</v>
      </c>
      <c r="E261" s="254">
        <v>1980</v>
      </c>
      <c r="F261" s="254">
        <v>1980</v>
      </c>
      <c r="G261" s="254">
        <v>1980</v>
      </c>
      <c r="H261" s="254">
        <v>1980</v>
      </c>
      <c r="I261" s="254">
        <v>1980</v>
      </c>
      <c r="J261" s="253">
        <v>1980</v>
      </c>
      <c r="K261" s="254">
        <v>1980</v>
      </c>
      <c r="L261" s="254">
        <v>1980</v>
      </c>
      <c r="M261" s="255">
        <v>1980</v>
      </c>
      <c r="N261" s="253">
        <v>1980</v>
      </c>
      <c r="O261" s="254">
        <v>1980</v>
      </c>
      <c r="P261" s="254">
        <v>1980</v>
      </c>
      <c r="Q261" s="254">
        <v>1980</v>
      </c>
      <c r="R261" s="254">
        <v>1980</v>
      </c>
      <c r="S261" s="254">
        <v>1980</v>
      </c>
      <c r="T261" s="254">
        <v>1980</v>
      </c>
      <c r="U261" s="254">
        <v>1980</v>
      </c>
      <c r="V261" s="256">
        <v>1980</v>
      </c>
    </row>
    <row r="262" spans="1:25" s="415" customFormat="1" x14ac:dyDescent="0.2">
      <c r="A262" s="257" t="s">
        <v>6</v>
      </c>
      <c r="B262" s="258">
        <v>1942.9268292682927</v>
      </c>
      <c r="C262" s="259">
        <v>1949.1176470588234</v>
      </c>
      <c r="D262" s="259">
        <v>1955.2941176470588</v>
      </c>
      <c r="E262" s="259">
        <v>1970.3333333333333</v>
      </c>
      <c r="F262" s="259">
        <v>1996.7796610169491</v>
      </c>
      <c r="G262" s="259">
        <v>2064.2857142857142</v>
      </c>
      <c r="H262" s="259">
        <v>2034.7058823529412</v>
      </c>
      <c r="I262" s="259">
        <v>2166.5</v>
      </c>
      <c r="J262" s="258">
        <v>2013.5483870967741</v>
      </c>
      <c r="K262" s="259">
        <v>2040.5357142857142</v>
      </c>
      <c r="L262" s="259">
        <v>2069.7916666666665</v>
      </c>
      <c r="M262" s="260">
        <v>2084.705882352941</v>
      </c>
      <c r="N262" s="258">
        <v>1947.75</v>
      </c>
      <c r="O262" s="259">
        <v>1960.8474576271187</v>
      </c>
      <c r="P262" s="259">
        <v>1985.072463768116</v>
      </c>
      <c r="Q262" s="259">
        <v>2015.593220338983</v>
      </c>
      <c r="R262" s="259">
        <v>2055.3846153846152</v>
      </c>
      <c r="S262" s="259">
        <v>2007.7777777777778</v>
      </c>
      <c r="T262" s="259">
        <v>2060.2702702702704</v>
      </c>
      <c r="U262" s="259">
        <v>2095</v>
      </c>
      <c r="V262" s="261">
        <v>2015.3303964757708</v>
      </c>
    </row>
    <row r="263" spans="1:25" s="415" customFormat="1" x14ac:dyDescent="0.2">
      <c r="A263" s="248" t="s">
        <v>7</v>
      </c>
      <c r="B263" s="262">
        <v>100</v>
      </c>
      <c r="C263" s="263">
        <v>100</v>
      </c>
      <c r="D263" s="263">
        <v>100</v>
      </c>
      <c r="E263" s="263">
        <v>98.333333333333329</v>
      </c>
      <c r="F263" s="263">
        <v>100</v>
      </c>
      <c r="G263" s="263">
        <v>100</v>
      </c>
      <c r="H263" s="263">
        <v>100</v>
      </c>
      <c r="I263" s="263">
        <v>92.5</v>
      </c>
      <c r="J263" s="262">
        <v>93.548387096774192</v>
      </c>
      <c r="K263" s="263">
        <v>100</v>
      </c>
      <c r="L263" s="263">
        <v>91.666666666666671</v>
      </c>
      <c r="M263" s="264">
        <v>100</v>
      </c>
      <c r="N263" s="262">
        <v>90</v>
      </c>
      <c r="O263" s="263">
        <v>100</v>
      </c>
      <c r="P263" s="263">
        <v>100</v>
      </c>
      <c r="Q263" s="263">
        <v>98.305084745762713</v>
      </c>
      <c r="R263" s="263">
        <v>94.230769230769226</v>
      </c>
      <c r="S263" s="263">
        <v>93.333333333333329</v>
      </c>
      <c r="T263" s="263">
        <v>100</v>
      </c>
      <c r="U263" s="263">
        <v>95.833333333333329</v>
      </c>
      <c r="V263" s="265">
        <v>93.942731277533042</v>
      </c>
      <c r="X263" s="227"/>
      <c r="Y263" s="227"/>
    </row>
    <row r="264" spans="1:25" s="415" customFormat="1" x14ac:dyDescent="0.2">
      <c r="A264" s="248" t="s">
        <v>8</v>
      </c>
      <c r="B264" s="266">
        <v>5.1106481870810336E-2</v>
      </c>
      <c r="C264" s="267">
        <v>3.2552340601311132E-2</v>
      </c>
      <c r="D264" s="267">
        <v>3.5394713991204634E-2</v>
      </c>
      <c r="E264" s="267">
        <v>3.8685143196593837E-2</v>
      </c>
      <c r="F264" s="267">
        <v>3.8089427517318808E-2</v>
      </c>
      <c r="G264" s="267">
        <v>2.9141440399687975E-2</v>
      </c>
      <c r="H264" s="267">
        <v>4.1158059038003757E-2</v>
      </c>
      <c r="I264" s="267">
        <v>5.9088228755783803E-2</v>
      </c>
      <c r="J264" s="266">
        <v>5.5497586505663776E-2</v>
      </c>
      <c r="K264" s="267">
        <v>4.2181798429449448E-2</v>
      </c>
      <c r="L264" s="267">
        <v>6.329023831976488E-2</v>
      </c>
      <c r="M264" s="268">
        <v>4.2511815203184311E-2</v>
      </c>
      <c r="N264" s="266">
        <v>5.8633547235468236E-2</v>
      </c>
      <c r="O264" s="267">
        <v>4.0877356682141215E-2</v>
      </c>
      <c r="P264" s="267">
        <v>3.5295755558767287E-2</v>
      </c>
      <c r="Q264" s="267">
        <v>3.9366224394802807E-2</v>
      </c>
      <c r="R264" s="267">
        <v>4.2225786549606417E-2</v>
      </c>
      <c r="S264" s="267">
        <v>4.513682687780235E-2</v>
      </c>
      <c r="T264" s="267">
        <v>4.0695169524628844E-2</v>
      </c>
      <c r="U264" s="267">
        <v>5.5903662977759311E-2</v>
      </c>
      <c r="V264" s="269">
        <v>5.2400338173446477E-2</v>
      </c>
      <c r="X264" s="227"/>
      <c r="Y264" s="227"/>
    </row>
    <row r="265" spans="1:25" s="415" customFormat="1" x14ac:dyDescent="0.2">
      <c r="A265" s="257" t="s">
        <v>1</v>
      </c>
      <c r="B265" s="270">
        <f>B262/B261*100-100</f>
        <v>-1.8723823601872311</v>
      </c>
      <c r="C265" s="271">
        <f t="shared" ref="C265:E265" si="100">C262/C261*100-100</f>
        <v>-1.5597147950089152</v>
      </c>
      <c r="D265" s="271">
        <f t="shared" si="100"/>
        <v>-1.2477718360071322</v>
      </c>
      <c r="E265" s="271">
        <f t="shared" si="100"/>
        <v>-0.48821548821548788</v>
      </c>
      <c r="F265" s="271">
        <f>F262/F261*100-100</f>
        <v>0.84745762711864359</v>
      </c>
      <c r="G265" s="271">
        <f t="shared" ref="G265:V265" si="101">G262/G261*100-100</f>
        <v>4.256854256854254</v>
      </c>
      <c r="H265" s="271">
        <f t="shared" si="101"/>
        <v>2.7629233511586477</v>
      </c>
      <c r="I265" s="271">
        <f t="shared" si="101"/>
        <v>9.4191919191919169</v>
      </c>
      <c r="J265" s="270">
        <f t="shared" si="101"/>
        <v>1.6943629846855686</v>
      </c>
      <c r="K265" s="271">
        <f t="shared" si="101"/>
        <v>3.0573593073593059</v>
      </c>
      <c r="L265" s="271">
        <f t="shared" si="101"/>
        <v>4.5349326599326503</v>
      </c>
      <c r="M265" s="272">
        <f t="shared" si="101"/>
        <v>5.2881758764111737</v>
      </c>
      <c r="N265" s="270">
        <f t="shared" si="101"/>
        <v>-1.6287878787878753</v>
      </c>
      <c r="O265" s="271">
        <f t="shared" si="101"/>
        <v>-0.96730011984249131</v>
      </c>
      <c r="P265" s="271">
        <f t="shared" si="101"/>
        <v>0.25618503879374543</v>
      </c>
      <c r="Q265" s="271">
        <f t="shared" si="101"/>
        <v>1.7976373908577159</v>
      </c>
      <c r="R265" s="271">
        <f t="shared" si="101"/>
        <v>3.8073038073038106</v>
      </c>
      <c r="S265" s="271">
        <f t="shared" si="101"/>
        <v>1.402918069584743</v>
      </c>
      <c r="T265" s="271">
        <f t="shared" si="101"/>
        <v>4.0540540540540633</v>
      </c>
      <c r="U265" s="271">
        <f t="shared" si="101"/>
        <v>5.8080808080808168</v>
      </c>
      <c r="V265" s="273">
        <f t="shared" si="101"/>
        <v>1.784363458372269</v>
      </c>
      <c r="X265" s="227"/>
      <c r="Y265" s="227"/>
    </row>
    <row r="266" spans="1:25" s="415" customFormat="1" ht="13.5" thickBot="1" x14ac:dyDescent="0.25">
      <c r="A266" s="274" t="s">
        <v>27</v>
      </c>
      <c r="B266" s="275">
        <f>B262-B248</f>
        <v>173.09349593495949</v>
      </c>
      <c r="C266" s="276">
        <f t="shared" ref="C266:V266" si="102">C262-C248</f>
        <v>149.53431372549016</v>
      </c>
      <c r="D266" s="276">
        <f t="shared" si="102"/>
        <v>126.80096696212718</v>
      </c>
      <c r="E266" s="276">
        <f t="shared" si="102"/>
        <v>145.44961240310067</v>
      </c>
      <c r="F266" s="276">
        <f t="shared" si="102"/>
        <v>131.65770979743706</v>
      </c>
      <c r="G266" s="276">
        <f t="shared" si="102"/>
        <v>156.78571428571422</v>
      </c>
      <c r="H266" s="276">
        <f t="shared" si="102"/>
        <v>116.10588235294131</v>
      </c>
      <c r="I266" s="276">
        <f t="shared" si="102"/>
        <v>205.74528301886789</v>
      </c>
      <c r="J266" s="275">
        <f t="shared" si="102"/>
        <v>202.86656891495591</v>
      </c>
      <c r="K266" s="276">
        <f t="shared" si="102"/>
        <v>203.54776247848531</v>
      </c>
      <c r="L266" s="276">
        <f t="shared" si="102"/>
        <v>179.38070776255699</v>
      </c>
      <c r="M266" s="277">
        <f t="shared" si="102"/>
        <v>120.55493895671452</v>
      </c>
      <c r="N266" s="275">
        <f t="shared" si="102"/>
        <v>177.41101694915255</v>
      </c>
      <c r="O266" s="276">
        <f t="shared" si="102"/>
        <v>183.2158786797504</v>
      </c>
      <c r="P266" s="276">
        <f t="shared" si="102"/>
        <v>161.47695815013844</v>
      </c>
      <c r="Q266" s="276">
        <f t="shared" si="102"/>
        <v>152.41140215716473</v>
      </c>
      <c r="R266" s="276">
        <f t="shared" si="102"/>
        <v>166.23827392120052</v>
      </c>
      <c r="S266" s="276">
        <f t="shared" si="102"/>
        <v>135.2476572958501</v>
      </c>
      <c r="T266" s="276">
        <f t="shared" si="102"/>
        <v>133.78878878878891</v>
      </c>
      <c r="U266" s="276">
        <f t="shared" si="102"/>
        <v>122.56756756756749</v>
      </c>
      <c r="V266" s="278">
        <f t="shared" si="102"/>
        <v>156.94549081539344</v>
      </c>
      <c r="X266" s="227"/>
      <c r="Y266" s="227"/>
    </row>
    <row r="267" spans="1:25" s="415" customFormat="1" x14ac:dyDescent="0.2">
      <c r="A267" s="279" t="s">
        <v>51</v>
      </c>
      <c r="B267" s="280">
        <v>554</v>
      </c>
      <c r="C267" s="281">
        <v>451</v>
      </c>
      <c r="D267" s="281">
        <v>678</v>
      </c>
      <c r="E267" s="281">
        <v>797</v>
      </c>
      <c r="F267" s="281">
        <v>774</v>
      </c>
      <c r="G267" s="281">
        <v>471</v>
      </c>
      <c r="H267" s="281">
        <v>452</v>
      </c>
      <c r="I267" s="281">
        <v>534</v>
      </c>
      <c r="J267" s="280">
        <v>390</v>
      </c>
      <c r="K267" s="281">
        <v>751</v>
      </c>
      <c r="L267" s="281">
        <v>682</v>
      </c>
      <c r="M267" s="282">
        <v>478</v>
      </c>
      <c r="N267" s="280">
        <v>543</v>
      </c>
      <c r="O267" s="281">
        <v>767</v>
      </c>
      <c r="P267" s="281">
        <v>905</v>
      </c>
      <c r="Q267" s="281">
        <v>791</v>
      </c>
      <c r="R267" s="281">
        <v>748</v>
      </c>
      <c r="S267" s="281">
        <v>612</v>
      </c>
      <c r="T267" s="281">
        <v>493</v>
      </c>
      <c r="U267" s="281">
        <v>330</v>
      </c>
      <c r="V267" s="283">
        <f>SUM(B267:U267)</f>
        <v>12201</v>
      </c>
      <c r="W267" s="227" t="s">
        <v>56</v>
      </c>
      <c r="X267" s="284">
        <f>V253-V267</f>
        <v>7</v>
      </c>
      <c r="Y267" s="285">
        <f>X267/V253</f>
        <v>5.7339449541284407E-4</v>
      </c>
    </row>
    <row r="268" spans="1:25" s="415" customFormat="1" x14ac:dyDescent="0.2">
      <c r="A268" s="286" t="s">
        <v>28</v>
      </c>
      <c r="B268" s="322">
        <v>93.5</v>
      </c>
      <c r="C268" s="242">
        <v>93.5</v>
      </c>
      <c r="D268" s="242">
        <v>93</v>
      </c>
      <c r="E268" s="242">
        <v>92</v>
      </c>
      <c r="F268" s="242">
        <v>92</v>
      </c>
      <c r="G268" s="242">
        <v>91</v>
      </c>
      <c r="H268" s="242">
        <v>90.5</v>
      </c>
      <c r="I268" s="242">
        <v>90</v>
      </c>
      <c r="J268" s="244">
        <v>97.5</v>
      </c>
      <c r="K268" s="242">
        <v>96</v>
      </c>
      <c r="L268" s="242">
        <v>93.5</v>
      </c>
      <c r="M268" s="372">
        <v>93</v>
      </c>
      <c r="N268" s="244">
        <v>95.5</v>
      </c>
      <c r="O268" s="242">
        <v>94.5</v>
      </c>
      <c r="P268" s="242">
        <v>93.5</v>
      </c>
      <c r="Q268" s="242">
        <v>92</v>
      </c>
      <c r="R268" s="242">
        <v>91.5</v>
      </c>
      <c r="S268" s="242">
        <v>91.5</v>
      </c>
      <c r="T268" s="242">
        <v>90</v>
      </c>
      <c r="U268" s="242">
        <v>89</v>
      </c>
      <c r="V268" s="235"/>
      <c r="W268" s="227" t="s">
        <v>57</v>
      </c>
      <c r="X268" s="227">
        <v>85.64</v>
      </c>
      <c r="Y268" s="227"/>
    </row>
    <row r="269" spans="1:25" s="415" customFormat="1" ht="13.5" thickBot="1" x14ac:dyDescent="0.25">
      <c r="A269" s="287" t="s">
        <v>26</v>
      </c>
      <c r="B269" s="374">
        <f>B268-B254</f>
        <v>7</v>
      </c>
      <c r="C269" s="386">
        <f t="shared" ref="C269:U269" si="103">C268-C254</f>
        <v>7</v>
      </c>
      <c r="D269" s="386">
        <f t="shared" si="103"/>
        <v>7.5</v>
      </c>
      <c r="E269" s="386">
        <f t="shared" si="103"/>
        <v>7</v>
      </c>
      <c r="F269" s="386">
        <f t="shared" si="103"/>
        <v>7.5</v>
      </c>
      <c r="G269" s="386">
        <f t="shared" si="103"/>
        <v>7</v>
      </c>
      <c r="H269" s="386">
        <f t="shared" si="103"/>
        <v>7.5</v>
      </c>
      <c r="I269" s="386">
        <f t="shared" si="103"/>
        <v>7</v>
      </c>
      <c r="J269" s="374">
        <f t="shared" si="103"/>
        <v>7</v>
      </c>
      <c r="K269" s="386">
        <f t="shared" si="103"/>
        <v>7</v>
      </c>
      <c r="L269" s="386">
        <f t="shared" si="103"/>
        <v>7</v>
      </c>
      <c r="M269" s="387">
        <f t="shared" si="103"/>
        <v>7.5</v>
      </c>
      <c r="N269" s="374">
        <f t="shared" si="103"/>
        <v>7</v>
      </c>
      <c r="O269" s="386">
        <f t="shared" si="103"/>
        <v>7</v>
      </c>
      <c r="P269" s="386">
        <f t="shared" si="103"/>
        <v>7</v>
      </c>
      <c r="Q269" s="386">
        <f t="shared" si="103"/>
        <v>7</v>
      </c>
      <c r="R269" s="386">
        <f t="shared" si="103"/>
        <v>7</v>
      </c>
      <c r="S269" s="386">
        <f t="shared" si="103"/>
        <v>7.5</v>
      </c>
      <c r="T269" s="386">
        <f t="shared" si="103"/>
        <v>7.5</v>
      </c>
      <c r="U269" s="386">
        <f t="shared" si="103"/>
        <v>7.5</v>
      </c>
      <c r="V269" s="236"/>
      <c r="W269" s="227" t="s">
        <v>26</v>
      </c>
      <c r="X269" s="227">
        <f>X268-X254</f>
        <v>7.4300000000000068</v>
      </c>
      <c r="Y269" s="227"/>
    </row>
    <row r="270" spans="1:25" x14ac:dyDescent="0.2"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>
        <v>91.5</v>
      </c>
      <c r="T270" s="416"/>
      <c r="U270" s="416"/>
    </row>
    <row r="271" spans="1:25" ht="13.5" thickBot="1" x14ac:dyDescent="0.25"/>
    <row r="272" spans="1:25" s="417" customFormat="1" ht="13.5" thickBot="1" x14ac:dyDescent="0.25">
      <c r="A272" s="247" t="s">
        <v>105</v>
      </c>
      <c r="B272" s="506" t="s">
        <v>53</v>
      </c>
      <c r="C272" s="507"/>
      <c r="D272" s="507"/>
      <c r="E272" s="507"/>
      <c r="F272" s="507"/>
      <c r="G272" s="507"/>
      <c r="H272" s="507"/>
      <c r="I272" s="508"/>
      <c r="J272" s="506" t="s">
        <v>75</v>
      </c>
      <c r="K272" s="507"/>
      <c r="L272" s="507"/>
      <c r="M272" s="508"/>
      <c r="N272" s="506" t="s">
        <v>63</v>
      </c>
      <c r="O272" s="507"/>
      <c r="P272" s="507"/>
      <c r="Q272" s="507"/>
      <c r="R272" s="507"/>
      <c r="S272" s="507"/>
      <c r="T272" s="507"/>
      <c r="U272" s="508"/>
      <c r="V272" s="292" t="s">
        <v>55</v>
      </c>
    </row>
    <row r="273" spans="1:25" s="417" customFormat="1" x14ac:dyDescent="0.2">
      <c r="A273" s="248" t="s">
        <v>54</v>
      </c>
      <c r="B273" s="314">
        <v>1</v>
      </c>
      <c r="C273" s="251">
        <v>2</v>
      </c>
      <c r="D273" s="251">
        <v>3</v>
      </c>
      <c r="E273" s="251">
        <v>4</v>
      </c>
      <c r="F273" s="251">
        <v>5</v>
      </c>
      <c r="G273" s="251">
        <v>6</v>
      </c>
      <c r="H273" s="251">
        <v>7</v>
      </c>
      <c r="I273" s="251">
        <v>8</v>
      </c>
      <c r="J273" s="314">
        <v>1</v>
      </c>
      <c r="K273" s="251">
        <v>2</v>
      </c>
      <c r="L273" s="251">
        <v>3</v>
      </c>
      <c r="M273" s="371">
        <v>4</v>
      </c>
      <c r="N273" s="314">
        <v>1</v>
      </c>
      <c r="O273" s="251">
        <v>2</v>
      </c>
      <c r="P273" s="251">
        <v>3</v>
      </c>
      <c r="Q273" s="251">
        <v>4</v>
      </c>
      <c r="R273" s="251">
        <v>5</v>
      </c>
      <c r="S273" s="251">
        <v>6</v>
      </c>
      <c r="T273" s="251">
        <v>7</v>
      </c>
      <c r="U273" s="251">
        <v>8</v>
      </c>
      <c r="V273" s="291"/>
    </row>
    <row r="274" spans="1:25" s="417" customFormat="1" x14ac:dyDescent="0.2">
      <c r="A274" s="248" t="s">
        <v>2</v>
      </c>
      <c r="B274" s="352">
        <v>1</v>
      </c>
      <c r="C274" s="353">
        <v>2</v>
      </c>
      <c r="D274" s="354">
        <v>3</v>
      </c>
      <c r="E274" s="355">
        <v>4</v>
      </c>
      <c r="F274" s="356">
        <v>5</v>
      </c>
      <c r="G274" s="357">
        <v>6</v>
      </c>
      <c r="H274" s="358">
        <v>7</v>
      </c>
      <c r="I274" s="376">
        <v>8</v>
      </c>
      <c r="J274" s="352">
        <v>1</v>
      </c>
      <c r="K274" s="353">
        <v>2</v>
      </c>
      <c r="L274" s="354">
        <v>3</v>
      </c>
      <c r="M274" s="355">
        <v>4</v>
      </c>
      <c r="N274" s="352">
        <v>1</v>
      </c>
      <c r="O274" s="353">
        <v>2</v>
      </c>
      <c r="P274" s="354">
        <v>3</v>
      </c>
      <c r="Q274" s="355">
        <v>4</v>
      </c>
      <c r="R274" s="356">
        <v>5</v>
      </c>
      <c r="S274" s="357">
        <v>6</v>
      </c>
      <c r="T274" s="358">
        <v>7</v>
      </c>
      <c r="U274" s="376">
        <v>8</v>
      </c>
      <c r="V274" s="226" t="s">
        <v>0</v>
      </c>
    </row>
    <row r="275" spans="1:25" s="417" customFormat="1" x14ac:dyDescent="0.2">
      <c r="A275" s="252" t="s">
        <v>3</v>
      </c>
      <c r="B275" s="253">
        <v>2130</v>
      </c>
      <c r="C275" s="254">
        <v>2130</v>
      </c>
      <c r="D275" s="254">
        <v>2130</v>
      </c>
      <c r="E275" s="254">
        <v>2130</v>
      </c>
      <c r="F275" s="254">
        <v>2130</v>
      </c>
      <c r="G275" s="254">
        <v>2130</v>
      </c>
      <c r="H275" s="254">
        <v>2130</v>
      </c>
      <c r="I275" s="254">
        <v>2130</v>
      </c>
      <c r="J275" s="253">
        <v>2130</v>
      </c>
      <c r="K275" s="254">
        <v>2130</v>
      </c>
      <c r="L275" s="254">
        <v>2130</v>
      </c>
      <c r="M275" s="255">
        <v>2130</v>
      </c>
      <c r="N275" s="253">
        <v>2130</v>
      </c>
      <c r="O275" s="254">
        <v>2130</v>
      </c>
      <c r="P275" s="254">
        <v>2130</v>
      </c>
      <c r="Q275" s="254">
        <v>2130</v>
      </c>
      <c r="R275" s="254">
        <v>2130</v>
      </c>
      <c r="S275" s="254">
        <v>2130</v>
      </c>
      <c r="T275" s="254">
        <v>2130</v>
      </c>
      <c r="U275" s="254">
        <v>2130</v>
      </c>
      <c r="V275" s="256">
        <v>2130</v>
      </c>
    </row>
    <row r="276" spans="1:25" s="417" customFormat="1" x14ac:dyDescent="0.2">
      <c r="A276" s="257" t="s">
        <v>6</v>
      </c>
      <c r="B276" s="258">
        <v>2194.102564102564</v>
      </c>
      <c r="C276" s="259">
        <v>2233.2352941176468</v>
      </c>
      <c r="D276" s="259">
        <v>2222.6530612244896</v>
      </c>
      <c r="E276" s="259">
        <v>2230.3773584905662</v>
      </c>
      <c r="F276" s="259">
        <v>2223.9622641509436</v>
      </c>
      <c r="G276" s="259">
        <v>2305.1612903225805</v>
      </c>
      <c r="H276" s="259">
        <v>2271.1764705882351</v>
      </c>
      <c r="I276" s="259">
        <v>2267.0270270270271</v>
      </c>
      <c r="J276" s="258">
        <v>2298.4615384615386</v>
      </c>
      <c r="K276" s="259">
        <v>2252.037037037037</v>
      </c>
      <c r="L276" s="259">
        <v>2316.7307692307691</v>
      </c>
      <c r="M276" s="260">
        <v>2336.2162162162163</v>
      </c>
      <c r="N276" s="258">
        <v>2180</v>
      </c>
      <c r="O276" s="259">
        <v>2171.3207547169814</v>
      </c>
      <c r="P276" s="259">
        <v>2241.3636363636365</v>
      </c>
      <c r="Q276" s="259">
        <v>2227.7049180327867</v>
      </c>
      <c r="R276" s="259">
        <v>2256.181818181818</v>
      </c>
      <c r="S276" s="259">
        <v>2258.478260869565</v>
      </c>
      <c r="T276" s="259">
        <v>2245.8333333333335</v>
      </c>
      <c r="U276" s="259">
        <v>2245.8333333333335</v>
      </c>
      <c r="V276" s="261">
        <v>2245.7110352673494</v>
      </c>
    </row>
    <row r="277" spans="1:25" s="417" customFormat="1" x14ac:dyDescent="0.2">
      <c r="A277" s="248" t="s">
        <v>7</v>
      </c>
      <c r="B277" s="262">
        <v>94.871794871794876</v>
      </c>
      <c r="C277" s="263">
        <v>97.058823529411768</v>
      </c>
      <c r="D277" s="263">
        <v>95.91836734693878</v>
      </c>
      <c r="E277" s="263">
        <v>100</v>
      </c>
      <c r="F277" s="263">
        <v>96.226415094339629</v>
      </c>
      <c r="G277" s="263">
        <v>96.774193548387103</v>
      </c>
      <c r="H277" s="263">
        <v>97.058823529411768</v>
      </c>
      <c r="I277" s="263">
        <v>86.486486486486484</v>
      </c>
      <c r="J277" s="262">
        <v>92.307692307692307</v>
      </c>
      <c r="K277" s="263">
        <v>92.592592592592595</v>
      </c>
      <c r="L277" s="263">
        <v>94.230769230769226</v>
      </c>
      <c r="M277" s="264">
        <v>89.189189189189193</v>
      </c>
      <c r="N277" s="262">
        <v>97.435897435897431</v>
      </c>
      <c r="O277" s="263">
        <v>96.226415094339629</v>
      </c>
      <c r="P277" s="263">
        <v>98.484848484848484</v>
      </c>
      <c r="Q277" s="263">
        <v>96.721311475409834</v>
      </c>
      <c r="R277" s="263">
        <v>96.36363636363636</v>
      </c>
      <c r="S277" s="263">
        <v>95.652173913043484</v>
      </c>
      <c r="T277" s="263">
        <v>94.444444444444443</v>
      </c>
      <c r="U277" s="263">
        <v>87.5</v>
      </c>
      <c r="V277" s="265">
        <v>92.946530147895331</v>
      </c>
      <c r="X277" s="227"/>
      <c r="Y277" s="227"/>
    </row>
    <row r="278" spans="1:25" s="417" customFormat="1" x14ac:dyDescent="0.2">
      <c r="A278" s="248" t="s">
        <v>8</v>
      </c>
      <c r="B278" s="266">
        <v>4.4771643097706378E-2</v>
      </c>
      <c r="C278" s="267">
        <v>4.2642621200124853E-2</v>
      </c>
      <c r="D278" s="267">
        <v>4.5844228737756891E-2</v>
      </c>
      <c r="E278" s="267">
        <v>4.2587787285183296E-2</v>
      </c>
      <c r="F278" s="267">
        <v>4.6910800839940967E-2</v>
      </c>
      <c r="G278" s="267">
        <v>4.4375267369764708E-2</v>
      </c>
      <c r="H278" s="267">
        <v>4.6850419324926076E-2</v>
      </c>
      <c r="I278" s="267">
        <v>5.9339160500724325E-2</v>
      </c>
      <c r="J278" s="266">
        <v>6.108566634152128E-2</v>
      </c>
      <c r="K278" s="267">
        <v>5.6532746258737089E-2</v>
      </c>
      <c r="L278" s="267">
        <v>5.2673211106849402E-2</v>
      </c>
      <c r="M278" s="268">
        <v>6.2207440688218332E-2</v>
      </c>
      <c r="N278" s="266">
        <v>5.1448767440356501E-2</v>
      </c>
      <c r="O278" s="267">
        <v>4.4310351379719524E-2</v>
      </c>
      <c r="P278" s="267">
        <v>3.8621824691672746E-2</v>
      </c>
      <c r="Q278" s="267">
        <v>4.3028575711668252E-2</v>
      </c>
      <c r="R278" s="267">
        <v>4.9395356576881815E-2</v>
      </c>
      <c r="S278" s="267">
        <v>5.0627272017112472E-2</v>
      </c>
      <c r="T278" s="267">
        <v>5.4294983591497731E-2</v>
      </c>
      <c r="U278" s="267">
        <v>5.7136833164393837E-2</v>
      </c>
      <c r="V278" s="269">
        <v>5.2631115187094603E-2</v>
      </c>
      <c r="X278" s="227"/>
      <c r="Y278" s="227"/>
    </row>
    <row r="279" spans="1:25" s="417" customFormat="1" x14ac:dyDescent="0.2">
      <c r="A279" s="257" t="s">
        <v>1</v>
      </c>
      <c r="B279" s="270">
        <f>B276/B275*100-100</f>
        <v>3.00951005176357</v>
      </c>
      <c r="C279" s="271">
        <f t="shared" ref="C279:E279" si="104">C276/C275*100-100</f>
        <v>4.8467274233636886</v>
      </c>
      <c r="D279" s="271">
        <f t="shared" si="104"/>
        <v>4.3499089776755824</v>
      </c>
      <c r="E279" s="271">
        <f t="shared" si="104"/>
        <v>4.7125520418106248</v>
      </c>
      <c r="F279" s="271">
        <f>F276/F275*100-100</f>
        <v>4.4113739038001825</v>
      </c>
      <c r="G279" s="271">
        <f t="shared" ref="G279:V279" si="105">G276/G275*100-100</f>
        <v>8.2235347569286574</v>
      </c>
      <c r="H279" s="271">
        <f t="shared" si="105"/>
        <v>6.6280033140016457</v>
      </c>
      <c r="I279" s="271">
        <f t="shared" si="105"/>
        <v>6.4331937571374169</v>
      </c>
      <c r="J279" s="270">
        <f t="shared" si="105"/>
        <v>7.9089924160346641</v>
      </c>
      <c r="K279" s="271">
        <f t="shared" si="105"/>
        <v>5.7294383585463322</v>
      </c>
      <c r="L279" s="271">
        <f t="shared" si="105"/>
        <v>8.7667027807872842</v>
      </c>
      <c r="M279" s="272">
        <f t="shared" si="105"/>
        <v>9.6815124984139089</v>
      </c>
      <c r="N279" s="270">
        <f t="shared" si="105"/>
        <v>2.3474178403755701</v>
      </c>
      <c r="O279" s="271">
        <f t="shared" si="105"/>
        <v>1.9399415360085186</v>
      </c>
      <c r="P279" s="271">
        <f t="shared" si="105"/>
        <v>5.2283397353819936</v>
      </c>
      <c r="Q279" s="271">
        <f t="shared" si="105"/>
        <v>4.5870853536519576</v>
      </c>
      <c r="R279" s="271">
        <f t="shared" si="105"/>
        <v>5.924029022620573</v>
      </c>
      <c r="S279" s="271">
        <f t="shared" si="105"/>
        <v>6.0318432333129124</v>
      </c>
      <c r="T279" s="271">
        <f t="shared" si="105"/>
        <v>5.4381846635367879</v>
      </c>
      <c r="U279" s="271">
        <f t="shared" si="105"/>
        <v>5.4381846635367879</v>
      </c>
      <c r="V279" s="273">
        <f t="shared" si="105"/>
        <v>5.4324429702980979</v>
      </c>
      <c r="X279" s="227"/>
      <c r="Y279" s="227"/>
    </row>
    <row r="280" spans="1:25" s="417" customFormat="1" ht="13.5" thickBot="1" x14ac:dyDescent="0.25">
      <c r="A280" s="274" t="s">
        <v>27</v>
      </c>
      <c r="B280" s="275">
        <f>B276-B262</f>
        <v>251.17573483427122</v>
      </c>
      <c r="C280" s="276">
        <f t="shared" ref="C280:V280" si="106">C276-C262</f>
        <v>284.11764705882342</v>
      </c>
      <c r="D280" s="276">
        <f t="shared" si="106"/>
        <v>267.35894357743086</v>
      </c>
      <c r="E280" s="276">
        <f t="shared" si="106"/>
        <v>260.04402515723291</v>
      </c>
      <c r="F280" s="276">
        <f t="shared" si="106"/>
        <v>227.18260313399446</v>
      </c>
      <c r="G280" s="276">
        <f t="shared" si="106"/>
        <v>240.87557603686628</v>
      </c>
      <c r="H280" s="276">
        <f t="shared" si="106"/>
        <v>236.47058823529392</v>
      </c>
      <c r="I280" s="276">
        <f t="shared" si="106"/>
        <v>100.52702702702709</v>
      </c>
      <c r="J280" s="275">
        <f t="shared" si="106"/>
        <v>284.91315136476442</v>
      </c>
      <c r="K280" s="276">
        <f t="shared" si="106"/>
        <v>211.50132275132273</v>
      </c>
      <c r="L280" s="276">
        <f t="shared" si="106"/>
        <v>246.93910256410254</v>
      </c>
      <c r="M280" s="277">
        <f t="shared" si="106"/>
        <v>251.51033386327526</v>
      </c>
      <c r="N280" s="275">
        <f t="shared" si="106"/>
        <v>232.25</v>
      </c>
      <c r="O280" s="276">
        <f t="shared" si="106"/>
        <v>210.47329708986263</v>
      </c>
      <c r="P280" s="276">
        <f t="shared" si="106"/>
        <v>256.29117259552049</v>
      </c>
      <c r="Q280" s="276">
        <f t="shared" si="106"/>
        <v>212.11169769380376</v>
      </c>
      <c r="R280" s="276">
        <f t="shared" si="106"/>
        <v>200.79720279720277</v>
      </c>
      <c r="S280" s="276">
        <f t="shared" si="106"/>
        <v>250.70048309178719</v>
      </c>
      <c r="T280" s="276">
        <f t="shared" si="106"/>
        <v>185.56306306306305</v>
      </c>
      <c r="U280" s="276">
        <f t="shared" si="106"/>
        <v>150.83333333333348</v>
      </c>
      <c r="V280" s="278">
        <f t="shared" si="106"/>
        <v>230.38063879157858</v>
      </c>
      <c r="X280" s="227"/>
      <c r="Y280" s="227"/>
    </row>
    <row r="281" spans="1:25" s="417" customFormat="1" x14ac:dyDescent="0.2">
      <c r="A281" s="279" t="s">
        <v>51</v>
      </c>
      <c r="B281" s="280">
        <v>554</v>
      </c>
      <c r="C281" s="281">
        <v>450</v>
      </c>
      <c r="D281" s="281">
        <v>678</v>
      </c>
      <c r="E281" s="281">
        <v>797</v>
      </c>
      <c r="F281" s="281">
        <v>774</v>
      </c>
      <c r="G281" s="281">
        <v>471</v>
      </c>
      <c r="H281" s="281">
        <v>452</v>
      </c>
      <c r="I281" s="281">
        <v>534</v>
      </c>
      <c r="J281" s="280">
        <v>390</v>
      </c>
      <c r="K281" s="281">
        <v>749</v>
      </c>
      <c r="L281" s="281">
        <v>682</v>
      </c>
      <c r="M281" s="282">
        <v>478</v>
      </c>
      <c r="N281" s="280">
        <v>543</v>
      </c>
      <c r="O281" s="281">
        <v>767</v>
      </c>
      <c r="P281" s="281">
        <v>905</v>
      </c>
      <c r="Q281" s="281">
        <v>791</v>
      </c>
      <c r="R281" s="281">
        <v>748</v>
      </c>
      <c r="S281" s="281">
        <v>612</v>
      </c>
      <c r="T281" s="281">
        <v>493</v>
      </c>
      <c r="U281" s="281">
        <v>330</v>
      </c>
      <c r="V281" s="283">
        <f>SUM(B281:U281)</f>
        <v>12198</v>
      </c>
      <c r="W281" s="227" t="s">
        <v>56</v>
      </c>
      <c r="X281" s="284">
        <f>V267-V281</f>
        <v>3</v>
      </c>
      <c r="Y281" s="285">
        <f>X281/V267</f>
        <v>2.4588148512417015E-4</v>
      </c>
    </row>
    <row r="282" spans="1:25" s="417" customFormat="1" x14ac:dyDescent="0.2">
      <c r="A282" s="286" t="s">
        <v>28</v>
      </c>
      <c r="B282" s="322">
        <v>100</v>
      </c>
      <c r="C282" s="242">
        <v>100</v>
      </c>
      <c r="D282" s="242">
        <v>99.5</v>
      </c>
      <c r="E282" s="242">
        <v>98.5</v>
      </c>
      <c r="F282" s="242">
        <v>98.5</v>
      </c>
      <c r="G282" s="242">
        <v>97.5</v>
      </c>
      <c r="H282" s="242">
        <v>97</v>
      </c>
      <c r="I282" s="242">
        <v>97</v>
      </c>
      <c r="J282" s="244">
        <v>104</v>
      </c>
      <c r="K282" s="242">
        <v>102.5</v>
      </c>
      <c r="L282" s="242">
        <v>100</v>
      </c>
      <c r="M282" s="372">
        <v>99.5</v>
      </c>
      <c r="N282" s="244">
        <v>102</v>
      </c>
      <c r="O282" s="242">
        <v>101</v>
      </c>
      <c r="P282" s="242">
        <v>100</v>
      </c>
      <c r="Q282" s="242">
        <v>98.5</v>
      </c>
      <c r="R282" s="242">
        <v>98</v>
      </c>
      <c r="S282" s="242">
        <v>98</v>
      </c>
      <c r="T282" s="242">
        <v>96.5</v>
      </c>
      <c r="U282" s="242">
        <v>95.5</v>
      </c>
      <c r="V282" s="235"/>
      <c r="W282" s="227" t="s">
        <v>57</v>
      </c>
      <c r="X282" s="227">
        <v>92.77</v>
      </c>
      <c r="Y282" s="227"/>
    </row>
    <row r="283" spans="1:25" s="417" customFormat="1" ht="13.5" thickBot="1" x14ac:dyDescent="0.25">
      <c r="A283" s="287" t="s">
        <v>26</v>
      </c>
      <c r="B283" s="374">
        <f>B282-B268</f>
        <v>6.5</v>
      </c>
      <c r="C283" s="386">
        <f t="shared" ref="C283:U283" si="107">C282-C268</f>
        <v>6.5</v>
      </c>
      <c r="D283" s="386">
        <f t="shared" si="107"/>
        <v>6.5</v>
      </c>
      <c r="E283" s="386">
        <f t="shared" si="107"/>
        <v>6.5</v>
      </c>
      <c r="F283" s="386">
        <f t="shared" si="107"/>
        <v>6.5</v>
      </c>
      <c r="G283" s="386">
        <f t="shared" si="107"/>
        <v>6.5</v>
      </c>
      <c r="H283" s="386">
        <f t="shared" si="107"/>
        <v>6.5</v>
      </c>
      <c r="I283" s="386">
        <f t="shared" si="107"/>
        <v>7</v>
      </c>
      <c r="J283" s="374">
        <f t="shared" si="107"/>
        <v>6.5</v>
      </c>
      <c r="K283" s="386">
        <f t="shared" si="107"/>
        <v>6.5</v>
      </c>
      <c r="L283" s="386">
        <f t="shared" si="107"/>
        <v>6.5</v>
      </c>
      <c r="M283" s="387">
        <f t="shared" si="107"/>
        <v>6.5</v>
      </c>
      <c r="N283" s="374">
        <f t="shared" si="107"/>
        <v>6.5</v>
      </c>
      <c r="O283" s="386">
        <f t="shared" si="107"/>
        <v>6.5</v>
      </c>
      <c r="P283" s="386">
        <f t="shared" si="107"/>
        <v>6.5</v>
      </c>
      <c r="Q283" s="386">
        <f t="shared" si="107"/>
        <v>6.5</v>
      </c>
      <c r="R283" s="386">
        <f t="shared" si="107"/>
        <v>6.5</v>
      </c>
      <c r="S283" s="386">
        <f t="shared" si="107"/>
        <v>6.5</v>
      </c>
      <c r="T283" s="386">
        <f t="shared" si="107"/>
        <v>6.5</v>
      </c>
      <c r="U283" s="386">
        <f t="shared" si="107"/>
        <v>6.5</v>
      </c>
      <c r="V283" s="236"/>
      <c r="W283" s="227" t="s">
        <v>26</v>
      </c>
      <c r="X283" s="227">
        <f>X282-X268</f>
        <v>7.1299999999999955</v>
      </c>
      <c r="Y283" s="227"/>
    </row>
    <row r="284" spans="1:25" x14ac:dyDescent="0.2">
      <c r="C284" s="418"/>
      <c r="D284" s="418"/>
      <c r="E284" s="418"/>
      <c r="F284" s="418"/>
      <c r="G284" s="418"/>
      <c r="H284" s="418"/>
      <c r="I284" s="418"/>
      <c r="J284" s="418"/>
      <c r="K284" s="418"/>
      <c r="L284" s="418"/>
      <c r="M284" s="418"/>
      <c r="N284" s="418"/>
      <c r="O284" s="418"/>
      <c r="P284" s="418"/>
      <c r="Q284" s="418"/>
      <c r="R284" s="418"/>
      <c r="S284" s="418"/>
      <c r="T284" s="418"/>
      <c r="U284" s="418"/>
    </row>
    <row r="285" spans="1:25" ht="13.5" thickBot="1" x14ac:dyDescent="0.25"/>
    <row r="286" spans="1:25" s="419" customFormat="1" ht="13.5" thickBot="1" x14ac:dyDescent="0.25">
      <c r="A286" s="247" t="s">
        <v>107</v>
      </c>
      <c r="B286" s="506" t="s">
        <v>53</v>
      </c>
      <c r="C286" s="507"/>
      <c r="D286" s="507"/>
      <c r="E286" s="507"/>
      <c r="F286" s="507"/>
      <c r="G286" s="507"/>
      <c r="H286" s="507"/>
      <c r="I286" s="508"/>
      <c r="J286" s="506" t="s">
        <v>75</v>
      </c>
      <c r="K286" s="507"/>
      <c r="L286" s="507"/>
      <c r="M286" s="508"/>
      <c r="N286" s="506" t="s">
        <v>63</v>
      </c>
      <c r="O286" s="507"/>
      <c r="P286" s="507"/>
      <c r="Q286" s="507"/>
      <c r="R286" s="507"/>
      <c r="S286" s="507"/>
      <c r="T286" s="507"/>
      <c r="U286" s="508"/>
      <c r="V286" s="292" t="s">
        <v>55</v>
      </c>
    </row>
    <row r="287" spans="1:25" s="419" customFormat="1" x14ac:dyDescent="0.2">
      <c r="A287" s="248" t="s">
        <v>54</v>
      </c>
      <c r="B287" s="314">
        <v>1</v>
      </c>
      <c r="C287" s="251">
        <v>2</v>
      </c>
      <c r="D287" s="251">
        <v>3</v>
      </c>
      <c r="E287" s="251">
        <v>4</v>
      </c>
      <c r="F287" s="251">
        <v>5</v>
      </c>
      <c r="G287" s="251">
        <v>6</v>
      </c>
      <c r="H287" s="251">
        <v>7</v>
      </c>
      <c r="I287" s="251">
        <v>8</v>
      </c>
      <c r="J287" s="314">
        <v>1</v>
      </c>
      <c r="K287" s="251">
        <v>2</v>
      </c>
      <c r="L287" s="251">
        <v>3</v>
      </c>
      <c r="M287" s="371">
        <v>4</v>
      </c>
      <c r="N287" s="314">
        <v>1</v>
      </c>
      <c r="O287" s="251">
        <v>2</v>
      </c>
      <c r="P287" s="251">
        <v>3</v>
      </c>
      <c r="Q287" s="251">
        <v>4</v>
      </c>
      <c r="R287" s="251">
        <v>5</v>
      </c>
      <c r="S287" s="251">
        <v>6</v>
      </c>
      <c r="T287" s="251">
        <v>7</v>
      </c>
      <c r="U287" s="251">
        <v>8</v>
      </c>
      <c r="V287" s="291"/>
    </row>
    <row r="288" spans="1:25" s="419" customFormat="1" x14ac:dyDescent="0.2">
      <c r="A288" s="248" t="s">
        <v>2</v>
      </c>
      <c r="B288" s="352">
        <v>1</v>
      </c>
      <c r="C288" s="353">
        <v>2</v>
      </c>
      <c r="D288" s="354">
        <v>3</v>
      </c>
      <c r="E288" s="355">
        <v>4</v>
      </c>
      <c r="F288" s="356">
        <v>5</v>
      </c>
      <c r="G288" s="357">
        <v>6</v>
      </c>
      <c r="H288" s="358">
        <v>7</v>
      </c>
      <c r="I288" s="376">
        <v>8</v>
      </c>
      <c r="J288" s="352">
        <v>1</v>
      </c>
      <c r="K288" s="353">
        <v>2</v>
      </c>
      <c r="L288" s="354">
        <v>3</v>
      </c>
      <c r="M288" s="355">
        <v>4</v>
      </c>
      <c r="N288" s="352">
        <v>1</v>
      </c>
      <c r="O288" s="353">
        <v>2</v>
      </c>
      <c r="P288" s="354">
        <v>3</v>
      </c>
      <c r="Q288" s="355">
        <v>4</v>
      </c>
      <c r="R288" s="356">
        <v>5</v>
      </c>
      <c r="S288" s="357">
        <v>6</v>
      </c>
      <c r="T288" s="358">
        <v>7</v>
      </c>
      <c r="U288" s="376">
        <v>8</v>
      </c>
      <c r="V288" s="226" t="s">
        <v>0</v>
      </c>
    </row>
    <row r="289" spans="1:25" s="419" customFormat="1" x14ac:dyDescent="0.2">
      <c r="A289" s="252" t="s">
        <v>3</v>
      </c>
      <c r="B289" s="253">
        <v>2290</v>
      </c>
      <c r="C289" s="254">
        <v>2290</v>
      </c>
      <c r="D289" s="254">
        <v>2290</v>
      </c>
      <c r="E289" s="254">
        <v>2290</v>
      </c>
      <c r="F289" s="254">
        <v>2290</v>
      </c>
      <c r="G289" s="254">
        <v>2290</v>
      </c>
      <c r="H289" s="254">
        <v>2290</v>
      </c>
      <c r="I289" s="254">
        <v>2290</v>
      </c>
      <c r="J289" s="253">
        <v>2290</v>
      </c>
      <c r="K289" s="254">
        <v>2290</v>
      </c>
      <c r="L289" s="254">
        <v>2290</v>
      </c>
      <c r="M289" s="255">
        <v>2290</v>
      </c>
      <c r="N289" s="253">
        <v>2290</v>
      </c>
      <c r="O289" s="254">
        <v>2290</v>
      </c>
      <c r="P289" s="254">
        <v>2290</v>
      </c>
      <c r="Q289" s="254">
        <v>2290</v>
      </c>
      <c r="R289" s="254">
        <v>2290</v>
      </c>
      <c r="S289" s="254">
        <v>2290</v>
      </c>
      <c r="T289" s="254">
        <v>2290</v>
      </c>
      <c r="U289" s="254">
        <v>2290</v>
      </c>
      <c r="V289" s="256">
        <v>2290</v>
      </c>
    </row>
    <row r="290" spans="1:25" s="419" customFormat="1" x14ac:dyDescent="0.2">
      <c r="A290" s="257" t="s">
        <v>6</v>
      </c>
      <c r="B290" s="258">
        <v>2330.2380952380954</v>
      </c>
      <c r="C290" s="259">
        <v>2334.5714285714284</v>
      </c>
      <c r="D290" s="259">
        <v>2366.0784313725489</v>
      </c>
      <c r="E290" s="259">
        <v>2413.2786885245901</v>
      </c>
      <c r="F290" s="259">
        <v>2447.4137931034484</v>
      </c>
      <c r="G290" s="259">
        <v>2429.4444444444443</v>
      </c>
      <c r="H290" s="259">
        <v>2343.6363636363635</v>
      </c>
      <c r="I290" s="259">
        <v>2392.3076923076924</v>
      </c>
      <c r="J290" s="258">
        <v>2460.344827586207</v>
      </c>
      <c r="K290" s="259">
        <v>2417.8571428571427</v>
      </c>
      <c r="L290" s="259">
        <v>2444.2307692307691</v>
      </c>
      <c r="M290" s="260">
        <v>2526.3888888888887</v>
      </c>
      <c r="N290" s="258">
        <v>2372.8571428571427</v>
      </c>
      <c r="O290" s="259">
        <v>2354.8148148148148</v>
      </c>
      <c r="P290" s="259">
        <v>2427.1875</v>
      </c>
      <c r="Q290" s="259">
        <v>2407.1666666666665</v>
      </c>
      <c r="R290" s="259">
        <v>2479.8245614035086</v>
      </c>
      <c r="S290" s="259">
        <v>2415.9574468085107</v>
      </c>
      <c r="T290" s="259">
        <v>2425.4054054054054</v>
      </c>
      <c r="U290" s="259">
        <v>2475</v>
      </c>
      <c r="V290" s="261">
        <v>2412.9945355191257</v>
      </c>
    </row>
    <row r="291" spans="1:25" s="419" customFormat="1" x14ac:dyDescent="0.2">
      <c r="A291" s="248" t="s">
        <v>7</v>
      </c>
      <c r="B291" s="262">
        <v>83.333333333333329</v>
      </c>
      <c r="C291" s="263">
        <v>97.142857142857139</v>
      </c>
      <c r="D291" s="263">
        <v>98.039215686274517</v>
      </c>
      <c r="E291" s="263">
        <v>93.442622950819668</v>
      </c>
      <c r="F291" s="263">
        <v>96.551724137931032</v>
      </c>
      <c r="G291" s="263">
        <v>97.222222222222229</v>
      </c>
      <c r="H291" s="263">
        <v>96.969696969696969</v>
      </c>
      <c r="I291" s="263">
        <v>82.051282051282058</v>
      </c>
      <c r="J291" s="262">
        <v>86.206896551724142</v>
      </c>
      <c r="K291" s="263">
        <v>96.428571428571431</v>
      </c>
      <c r="L291" s="263">
        <v>88.461538461538467</v>
      </c>
      <c r="M291" s="264">
        <v>88.888888888888886</v>
      </c>
      <c r="N291" s="262">
        <v>95.238095238095241</v>
      </c>
      <c r="O291" s="263">
        <v>94.444444444444443</v>
      </c>
      <c r="P291" s="263">
        <v>100</v>
      </c>
      <c r="Q291" s="263">
        <v>100</v>
      </c>
      <c r="R291" s="263">
        <v>91.228070175438603</v>
      </c>
      <c r="S291" s="263">
        <v>100</v>
      </c>
      <c r="T291" s="263">
        <v>97.297297297297291</v>
      </c>
      <c r="U291" s="263">
        <v>96.15384615384616</v>
      </c>
      <c r="V291" s="265">
        <v>91.912568306010925</v>
      </c>
      <c r="X291" s="227"/>
      <c r="Y291" s="227"/>
    </row>
    <row r="292" spans="1:25" s="419" customFormat="1" x14ac:dyDescent="0.2">
      <c r="A292" s="248" t="s">
        <v>8</v>
      </c>
      <c r="B292" s="266">
        <v>6.6439228022387414E-2</v>
      </c>
      <c r="C292" s="267">
        <v>4.4835673659297505E-2</v>
      </c>
      <c r="D292" s="267">
        <v>4.3786919658506597E-2</v>
      </c>
      <c r="E292" s="267">
        <v>5.045387170772616E-2</v>
      </c>
      <c r="F292" s="267">
        <v>4.7386769042302178E-2</v>
      </c>
      <c r="G292" s="267">
        <v>5.3315839515654689E-2</v>
      </c>
      <c r="H292" s="267">
        <v>4.7674071522165892E-2</v>
      </c>
      <c r="I292" s="267">
        <v>6.8269756422550523E-2</v>
      </c>
      <c r="J292" s="266">
        <v>6.324168628790508E-2</v>
      </c>
      <c r="K292" s="267">
        <v>4.8615378972771239E-2</v>
      </c>
      <c r="L292" s="267">
        <v>6.1934692286395893E-2</v>
      </c>
      <c r="M292" s="268">
        <v>5.8688762712575782E-2</v>
      </c>
      <c r="N292" s="266">
        <v>5.0255597241924285E-2</v>
      </c>
      <c r="O292" s="267">
        <v>5.1763995163950277E-2</v>
      </c>
      <c r="P292" s="267">
        <v>3.9285160558733725E-2</v>
      </c>
      <c r="Q292" s="267">
        <v>5.0116373421688037E-2</v>
      </c>
      <c r="R292" s="267">
        <v>5.500948008325298E-2</v>
      </c>
      <c r="S292" s="267">
        <v>4.1502796748460566E-2</v>
      </c>
      <c r="T292" s="267">
        <v>4.6207234140287809E-2</v>
      </c>
      <c r="U292" s="267">
        <v>5.3122537911184611E-2</v>
      </c>
      <c r="V292" s="269">
        <v>5.5675541316063101E-2</v>
      </c>
      <c r="X292" s="227"/>
      <c r="Y292" s="227"/>
    </row>
    <row r="293" spans="1:25" s="419" customFormat="1" x14ac:dyDescent="0.2">
      <c r="A293" s="257" t="s">
        <v>1</v>
      </c>
      <c r="B293" s="270">
        <f>B290/B289*100-100</f>
        <v>1.7571220627989277</v>
      </c>
      <c r="C293" s="271">
        <f t="shared" ref="C293:E293" si="108">C290/C289*100-100</f>
        <v>1.9463505926387938</v>
      </c>
      <c r="D293" s="271">
        <f t="shared" si="108"/>
        <v>3.3222022433427441</v>
      </c>
      <c r="E293" s="271">
        <f t="shared" si="108"/>
        <v>5.3833488438685464</v>
      </c>
      <c r="F293" s="271">
        <f>F290/F289*100-100</f>
        <v>6.8739647643427162</v>
      </c>
      <c r="G293" s="271">
        <f t="shared" ref="G293:V293" si="109">G290/G289*100-100</f>
        <v>6.0892770499757205</v>
      </c>
      <c r="H293" s="271">
        <f t="shared" si="109"/>
        <v>2.3421992854307092</v>
      </c>
      <c r="I293" s="271">
        <f t="shared" si="109"/>
        <v>4.4675848169297865</v>
      </c>
      <c r="J293" s="270">
        <f t="shared" si="109"/>
        <v>7.4386387592230108</v>
      </c>
      <c r="K293" s="271">
        <f t="shared" si="109"/>
        <v>5.5832813474734735</v>
      </c>
      <c r="L293" s="271">
        <f t="shared" si="109"/>
        <v>6.734968088679878</v>
      </c>
      <c r="M293" s="272">
        <f t="shared" si="109"/>
        <v>10.322658903444932</v>
      </c>
      <c r="N293" s="270">
        <f t="shared" si="109"/>
        <v>3.6182158452900808</v>
      </c>
      <c r="O293" s="271">
        <f t="shared" si="109"/>
        <v>2.8303412582888541</v>
      </c>
      <c r="P293" s="271">
        <f t="shared" si="109"/>
        <v>5.9907205240174619</v>
      </c>
      <c r="Q293" s="271">
        <f t="shared" si="109"/>
        <v>5.1164483260553055</v>
      </c>
      <c r="R293" s="271">
        <f t="shared" si="109"/>
        <v>8.2892821573584428</v>
      </c>
      <c r="S293" s="271">
        <f t="shared" si="109"/>
        <v>5.5003251881445578</v>
      </c>
      <c r="T293" s="271">
        <f t="shared" si="109"/>
        <v>5.9128997993626911</v>
      </c>
      <c r="U293" s="271">
        <f t="shared" si="109"/>
        <v>8.0786026200873238</v>
      </c>
      <c r="V293" s="273">
        <f t="shared" si="109"/>
        <v>5.3709404156823553</v>
      </c>
      <c r="X293" s="227"/>
      <c r="Y293" s="227"/>
    </row>
    <row r="294" spans="1:25" s="419" customFormat="1" ht="13.5" thickBot="1" x14ac:dyDescent="0.25">
      <c r="A294" s="274" t="s">
        <v>27</v>
      </c>
      <c r="B294" s="275">
        <f>B290-B276</f>
        <v>136.13553113553144</v>
      </c>
      <c r="C294" s="276">
        <f t="shared" ref="C294:V294" si="110">C290-C276</f>
        <v>101.3361344537816</v>
      </c>
      <c r="D294" s="276">
        <f t="shared" si="110"/>
        <v>143.4253701480593</v>
      </c>
      <c r="E294" s="276">
        <f t="shared" si="110"/>
        <v>182.90133003402389</v>
      </c>
      <c r="F294" s="276">
        <f t="shared" si="110"/>
        <v>223.45152895250476</v>
      </c>
      <c r="G294" s="276">
        <f t="shared" si="110"/>
        <v>124.28315412186384</v>
      </c>
      <c r="H294" s="276">
        <f t="shared" si="110"/>
        <v>72.459893048128379</v>
      </c>
      <c r="I294" s="276">
        <f t="shared" si="110"/>
        <v>125.28066528066529</v>
      </c>
      <c r="J294" s="275">
        <f t="shared" si="110"/>
        <v>161.88328912466841</v>
      </c>
      <c r="K294" s="276">
        <f t="shared" si="110"/>
        <v>165.82010582010571</v>
      </c>
      <c r="L294" s="276">
        <f t="shared" si="110"/>
        <v>127.5</v>
      </c>
      <c r="M294" s="277">
        <f t="shared" si="110"/>
        <v>190.17267267267243</v>
      </c>
      <c r="N294" s="275">
        <f t="shared" si="110"/>
        <v>192.85714285714266</v>
      </c>
      <c r="O294" s="276">
        <f t="shared" si="110"/>
        <v>183.49406009783343</v>
      </c>
      <c r="P294" s="276">
        <f t="shared" si="110"/>
        <v>185.82386363636351</v>
      </c>
      <c r="Q294" s="276">
        <f t="shared" si="110"/>
        <v>179.46174863387978</v>
      </c>
      <c r="R294" s="276">
        <f t="shared" si="110"/>
        <v>223.64274322169058</v>
      </c>
      <c r="S294" s="276">
        <f t="shared" si="110"/>
        <v>157.47918593894565</v>
      </c>
      <c r="T294" s="276">
        <f t="shared" si="110"/>
        <v>179.57207207207193</v>
      </c>
      <c r="U294" s="276">
        <f t="shared" si="110"/>
        <v>229.16666666666652</v>
      </c>
      <c r="V294" s="278">
        <f t="shared" si="110"/>
        <v>167.28350025177633</v>
      </c>
      <c r="X294" s="227"/>
      <c r="Y294" s="227"/>
    </row>
    <row r="295" spans="1:25" s="419" customFormat="1" x14ac:dyDescent="0.2">
      <c r="A295" s="279" t="s">
        <v>51</v>
      </c>
      <c r="B295" s="280">
        <v>554</v>
      </c>
      <c r="C295" s="281">
        <v>450</v>
      </c>
      <c r="D295" s="281">
        <v>678</v>
      </c>
      <c r="E295" s="281">
        <v>797</v>
      </c>
      <c r="F295" s="281">
        <v>774</v>
      </c>
      <c r="G295" s="281">
        <v>471</v>
      </c>
      <c r="H295" s="281">
        <v>452</v>
      </c>
      <c r="I295" s="281">
        <v>534</v>
      </c>
      <c r="J295" s="280">
        <v>390</v>
      </c>
      <c r="K295" s="281">
        <v>749</v>
      </c>
      <c r="L295" s="281">
        <v>682</v>
      </c>
      <c r="M295" s="282">
        <v>478</v>
      </c>
      <c r="N295" s="280">
        <v>543</v>
      </c>
      <c r="O295" s="281">
        <v>767</v>
      </c>
      <c r="P295" s="281">
        <v>905</v>
      </c>
      <c r="Q295" s="281">
        <v>791</v>
      </c>
      <c r="R295" s="281">
        <v>748</v>
      </c>
      <c r="S295" s="281">
        <v>612</v>
      </c>
      <c r="T295" s="281">
        <v>493</v>
      </c>
      <c r="U295" s="281">
        <v>330</v>
      </c>
      <c r="V295" s="283">
        <f>SUM(B295:U295)</f>
        <v>12198</v>
      </c>
      <c r="W295" s="227" t="s">
        <v>56</v>
      </c>
      <c r="X295" s="284">
        <f>V281-V295</f>
        <v>0</v>
      </c>
      <c r="Y295" s="285">
        <f>X295/V281</f>
        <v>0</v>
      </c>
    </row>
    <row r="296" spans="1:25" s="419" customFormat="1" x14ac:dyDescent="0.2">
      <c r="A296" s="286" t="s">
        <v>28</v>
      </c>
      <c r="B296" s="322">
        <v>105</v>
      </c>
      <c r="C296" s="242">
        <v>105</v>
      </c>
      <c r="D296" s="242">
        <v>104.5</v>
      </c>
      <c r="E296" s="242">
        <v>103.5</v>
      </c>
      <c r="F296" s="242">
        <v>103.5</v>
      </c>
      <c r="G296" s="242">
        <v>102.5</v>
      </c>
      <c r="H296" s="242">
        <v>102.5</v>
      </c>
      <c r="I296" s="242">
        <v>102</v>
      </c>
      <c r="J296" s="244">
        <v>108.5</v>
      </c>
      <c r="K296" s="242">
        <v>107.5</v>
      </c>
      <c r="L296" s="242">
        <v>105</v>
      </c>
      <c r="M296" s="372">
        <v>104</v>
      </c>
      <c r="N296" s="244">
        <v>106.5</v>
      </c>
      <c r="O296" s="242">
        <v>105.5</v>
      </c>
      <c r="P296" s="242">
        <v>105</v>
      </c>
      <c r="Q296" s="242">
        <v>103</v>
      </c>
      <c r="R296" s="242">
        <v>102.5</v>
      </c>
      <c r="S296" s="242">
        <v>103</v>
      </c>
      <c r="T296" s="242">
        <v>101.5</v>
      </c>
      <c r="U296" s="242">
        <v>100</v>
      </c>
      <c r="V296" s="235"/>
      <c r="W296" s="227" t="s">
        <v>57</v>
      </c>
      <c r="X296" s="227">
        <v>99.27</v>
      </c>
      <c r="Y296" s="227"/>
    </row>
    <row r="297" spans="1:25" s="419" customFormat="1" ht="13.5" thickBot="1" x14ac:dyDescent="0.25">
      <c r="A297" s="287" t="s">
        <v>26</v>
      </c>
      <c r="B297" s="374">
        <f>B296-B282</f>
        <v>5</v>
      </c>
      <c r="C297" s="386">
        <f t="shared" ref="C297:U297" si="111">C296-C282</f>
        <v>5</v>
      </c>
      <c r="D297" s="386">
        <f t="shared" si="111"/>
        <v>5</v>
      </c>
      <c r="E297" s="386">
        <f t="shared" si="111"/>
        <v>5</v>
      </c>
      <c r="F297" s="386">
        <f t="shared" si="111"/>
        <v>5</v>
      </c>
      <c r="G297" s="386">
        <f t="shared" si="111"/>
        <v>5</v>
      </c>
      <c r="H297" s="386">
        <f t="shared" si="111"/>
        <v>5.5</v>
      </c>
      <c r="I297" s="386">
        <f t="shared" si="111"/>
        <v>5</v>
      </c>
      <c r="J297" s="374">
        <f t="shared" si="111"/>
        <v>4.5</v>
      </c>
      <c r="K297" s="386">
        <f t="shared" si="111"/>
        <v>5</v>
      </c>
      <c r="L297" s="386">
        <f t="shared" si="111"/>
        <v>5</v>
      </c>
      <c r="M297" s="387">
        <f t="shared" si="111"/>
        <v>4.5</v>
      </c>
      <c r="N297" s="374">
        <f t="shared" si="111"/>
        <v>4.5</v>
      </c>
      <c r="O297" s="386">
        <f t="shared" si="111"/>
        <v>4.5</v>
      </c>
      <c r="P297" s="386">
        <f t="shared" si="111"/>
        <v>5</v>
      </c>
      <c r="Q297" s="386">
        <f t="shared" si="111"/>
        <v>4.5</v>
      </c>
      <c r="R297" s="386">
        <f t="shared" si="111"/>
        <v>4.5</v>
      </c>
      <c r="S297" s="386">
        <f t="shared" si="111"/>
        <v>5</v>
      </c>
      <c r="T297" s="386">
        <f t="shared" si="111"/>
        <v>5</v>
      </c>
      <c r="U297" s="386">
        <f t="shared" si="111"/>
        <v>4.5</v>
      </c>
      <c r="V297" s="236"/>
      <c r="W297" s="227" t="s">
        <v>26</v>
      </c>
      <c r="X297" s="227">
        <f>X296-X282</f>
        <v>6.5</v>
      </c>
      <c r="Y297" s="227"/>
    </row>
    <row r="298" spans="1:25" x14ac:dyDescent="0.2">
      <c r="C298" s="420"/>
      <c r="D298" s="420"/>
      <c r="E298" s="420"/>
      <c r="F298" s="420"/>
      <c r="G298" s="420"/>
      <c r="H298" s="420" t="s">
        <v>66</v>
      </c>
      <c r="I298" s="420"/>
      <c r="J298" s="420"/>
      <c r="K298" s="420"/>
      <c r="L298" s="420"/>
      <c r="M298" s="420">
        <v>104</v>
      </c>
      <c r="N298" s="420"/>
      <c r="O298" s="420">
        <v>105.5</v>
      </c>
      <c r="P298" s="420"/>
      <c r="Q298" s="420">
        <v>103</v>
      </c>
      <c r="R298" s="420" t="s">
        <v>66</v>
      </c>
      <c r="S298" s="420"/>
      <c r="T298" s="420"/>
      <c r="U298" s="420">
        <v>100</v>
      </c>
    </row>
    <row r="299" spans="1:25" ht="13.5" thickBot="1" x14ac:dyDescent="0.25">
      <c r="R299" s="239">
        <v>102.5</v>
      </c>
    </row>
    <row r="300" spans="1:25" s="421" customFormat="1" ht="13.5" thickBot="1" x14ac:dyDescent="0.25">
      <c r="A300" s="247" t="s">
        <v>110</v>
      </c>
      <c r="B300" s="506" t="s">
        <v>53</v>
      </c>
      <c r="C300" s="507"/>
      <c r="D300" s="507"/>
      <c r="E300" s="507"/>
      <c r="F300" s="507"/>
      <c r="G300" s="507"/>
      <c r="H300" s="507"/>
      <c r="I300" s="508"/>
      <c r="J300" s="506" t="s">
        <v>75</v>
      </c>
      <c r="K300" s="507"/>
      <c r="L300" s="507"/>
      <c r="M300" s="508"/>
      <c r="N300" s="506" t="s">
        <v>63</v>
      </c>
      <c r="O300" s="507"/>
      <c r="P300" s="507"/>
      <c r="Q300" s="507"/>
      <c r="R300" s="507"/>
      <c r="S300" s="507"/>
      <c r="T300" s="507"/>
      <c r="U300" s="508"/>
      <c r="V300" s="292" t="s">
        <v>55</v>
      </c>
    </row>
    <row r="301" spans="1:25" s="421" customFormat="1" x14ac:dyDescent="0.2">
      <c r="A301" s="248" t="s">
        <v>54</v>
      </c>
      <c r="B301" s="314">
        <v>1</v>
      </c>
      <c r="C301" s="251">
        <v>2</v>
      </c>
      <c r="D301" s="251">
        <v>3</v>
      </c>
      <c r="E301" s="251">
        <v>4</v>
      </c>
      <c r="F301" s="251">
        <v>5</v>
      </c>
      <c r="G301" s="251">
        <v>6</v>
      </c>
      <c r="H301" s="251">
        <v>7</v>
      </c>
      <c r="I301" s="251">
        <v>8</v>
      </c>
      <c r="J301" s="314">
        <v>1</v>
      </c>
      <c r="K301" s="251">
        <v>2</v>
      </c>
      <c r="L301" s="251">
        <v>3</v>
      </c>
      <c r="M301" s="371">
        <v>4</v>
      </c>
      <c r="N301" s="314">
        <v>1</v>
      </c>
      <c r="O301" s="251">
        <v>2</v>
      </c>
      <c r="P301" s="251">
        <v>3</v>
      </c>
      <c r="Q301" s="251">
        <v>4</v>
      </c>
      <c r="R301" s="251">
        <v>5</v>
      </c>
      <c r="S301" s="251">
        <v>6</v>
      </c>
      <c r="T301" s="251">
        <v>7</v>
      </c>
      <c r="U301" s="251">
        <v>8</v>
      </c>
      <c r="V301" s="291"/>
    </row>
    <row r="302" spans="1:25" s="421" customFormat="1" x14ac:dyDescent="0.2">
      <c r="A302" s="248" t="s">
        <v>2</v>
      </c>
      <c r="B302" s="352">
        <v>1</v>
      </c>
      <c r="C302" s="353">
        <v>2</v>
      </c>
      <c r="D302" s="354">
        <v>3</v>
      </c>
      <c r="E302" s="355">
        <v>4</v>
      </c>
      <c r="F302" s="356">
        <v>5</v>
      </c>
      <c r="G302" s="357">
        <v>6</v>
      </c>
      <c r="H302" s="358">
        <v>7</v>
      </c>
      <c r="I302" s="376">
        <v>8</v>
      </c>
      <c r="J302" s="352">
        <v>1</v>
      </c>
      <c r="K302" s="353">
        <v>2</v>
      </c>
      <c r="L302" s="354">
        <v>3</v>
      </c>
      <c r="M302" s="355">
        <v>4</v>
      </c>
      <c r="N302" s="352">
        <v>1</v>
      </c>
      <c r="O302" s="353">
        <v>2</v>
      </c>
      <c r="P302" s="354">
        <v>3</v>
      </c>
      <c r="Q302" s="355">
        <v>4</v>
      </c>
      <c r="R302" s="356">
        <v>5</v>
      </c>
      <c r="S302" s="357">
        <v>6</v>
      </c>
      <c r="T302" s="358">
        <v>7</v>
      </c>
      <c r="U302" s="376">
        <v>8</v>
      </c>
      <c r="V302" s="226" t="s">
        <v>0</v>
      </c>
    </row>
    <row r="303" spans="1:25" s="421" customFormat="1" x14ac:dyDescent="0.2">
      <c r="A303" s="252" t="s">
        <v>3</v>
      </c>
      <c r="B303" s="253">
        <v>2470</v>
      </c>
      <c r="C303" s="254">
        <v>2470</v>
      </c>
      <c r="D303" s="254">
        <v>2470</v>
      </c>
      <c r="E303" s="254">
        <v>2470</v>
      </c>
      <c r="F303" s="254">
        <v>2470</v>
      </c>
      <c r="G303" s="254">
        <v>2470</v>
      </c>
      <c r="H303" s="254">
        <v>2470</v>
      </c>
      <c r="I303" s="254">
        <v>2470</v>
      </c>
      <c r="J303" s="253">
        <v>2470</v>
      </c>
      <c r="K303" s="254">
        <v>2470</v>
      </c>
      <c r="L303" s="254">
        <v>2470</v>
      </c>
      <c r="M303" s="255">
        <v>2470</v>
      </c>
      <c r="N303" s="253">
        <v>2470</v>
      </c>
      <c r="O303" s="254">
        <v>2470</v>
      </c>
      <c r="P303" s="254">
        <v>2470</v>
      </c>
      <c r="Q303" s="254">
        <v>2470</v>
      </c>
      <c r="R303" s="254">
        <v>2470</v>
      </c>
      <c r="S303" s="254">
        <v>2470</v>
      </c>
      <c r="T303" s="254">
        <v>2470</v>
      </c>
      <c r="U303" s="254">
        <v>2470</v>
      </c>
      <c r="V303" s="256">
        <v>2470</v>
      </c>
    </row>
    <row r="304" spans="1:25" s="421" customFormat="1" x14ac:dyDescent="0.2">
      <c r="A304" s="257" t="s">
        <v>6</v>
      </c>
      <c r="B304" s="258">
        <v>2479.7727272727275</v>
      </c>
      <c r="C304" s="259">
        <v>2482.3529411764707</v>
      </c>
      <c r="D304" s="259">
        <v>2547.9591836734694</v>
      </c>
      <c r="E304" s="259">
        <v>2572.34375</v>
      </c>
      <c r="F304" s="259">
        <v>2549.818181818182</v>
      </c>
      <c r="G304" s="259">
        <v>2612.5</v>
      </c>
      <c r="H304" s="259">
        <v>2602.1621621621621</v>
      </c>
      <c r="I304" s="259">
        <v>2664.75</v>
      </c>
      <c r="J304" s="258">
        <v>2620</v>
      </c>
      <c r="K304" s="259">
        <v>2601.9642857142858</v>
      </c>
      <c r="L304" s="259">
        <v>2640.8928571428573</v>
      </c>
      <c r="M304" s="260">
        <v>2691.6216216216217</v>
      </c>
      <c r="N304" s="258">
        <v>2533.4146341463415</v>
      </c>
      <c r="O304" s="259">
        <v>2487.3333333333335</v>
      </c>
      <c r="P304" s="259">
        <v>2580.1470588235293</v>
      </c>
      <c r="Q304" s="259">
        <v>2546.101694915254</v>
      </c>
      <c r="R304" s="259">
        <v>2596.9642857142858</v>
      </c>
      <c r="S304" s="259">
        <v>2558.2608695652175</v>
      </c>
      <c r="T304" s="259">
        <v>2606.3888888888887</v>
      </c>
      <c r="U304" s="259">
        <v>2634.3478260869565</v>
      </c>
      <c r="V304" s="261">
        <v>2576.3214670981661</v>
      </c>
    </row>
    <row r="305" spans="1:26" s="421" customFormat="1" x14ac:dyDescent="0.2">
      <c r="A305" s="248" t="s">
        <v>7</v>
      </c>
      <c r="B305" s="262">
        <v>93.181818181818187</v>
      </c>
      <c r="C305" s="263">
        <v>91.17647058823529</v>
      </c>
      <c r="D305" s="263">
        <v>91.836734693877546</v>
      </c>
      <c r="E305" s="263">
        <v>93.75</v>
      </c>
      <c r="F305" s="263">
        <v>94.545454545454547</v>
      </c>
      <c r="G305" s="263">
        <v>91.666666666666671</v>
      </c>
      <c r="H305" s="263">
        <v>94.594594594594597</v>
      </c>
      <c r="I305" s="263">
        <v>97.5</v>
      </c>
      <c r="J305" s="262">
        <v>86.666666666666671</v>
      </c>
      <c r="K305" s="263">
        <v>94.642857142857139</v>
      </c>
      <c r="L305" s="263">
        <v>91.071428571428569</v>
      </c>
      <c r="M305" s="264">
        <v>94.594594594594597</v>
      </c>
      <c r="N305" s="262">
        <v>87.804878048780495</v>
      </c>
      <c r="O305" s="263">
        <v>98.333333333333329</v>
      </c>
      <c r="P305" s="263">
        <v>91.17647058823529</v>
      </c>
      <c r="Q305" s="263">
        <v>84.745762711864401</v>
      </c>
      <c r="R305" s="263">
        <v>87.5</v>
      </c>
      <c r="S305" s="263">
        <v>93.478260869565219</v>
      </c>
      <c r="T305" s="263">
        <v>100</v>
      </c>
      <c r="U305" s="263">
        <v>100</v>
      </c>
      <c r="V305" s="265">
        <v>90.83063646170443</v>
      </c>
      <c r="X305" s="227"/>
      <c r="Y305" s="227"/>
    </row>
    <row r="306" spans="1:26" s="421" customFormat="1" x14ac:dyDescent="0.2">
      <c r="A306" s="248" t="s">
        <v>8</v>
      </c>
      <c r="B306" s="266">
        <v>6.5316168802322785E-2</v>
      </c>
      <c r="C306" s="267">
        <v>5.611012140861605E-2</v>
      </c>
      <c r="D306" s="267">
        <v>5.4127316768389687E-2</v>
      </c>
      <c r="E306" s="267">
        <v>5.4075735990813917E-2</v>
      </c>
      <c r="F306" s="267">
        <v>5.4448069547701865E-2</v>
      </c>
      <c r="G306" s="267">
        <v>4.9080327124175815E-2</v>
      </c>
      <c r="H306" s="267">
        <v>5.1806870763629387E-2</v>
      </c>
      <c r="I306" s="267">
        <v>5.3763118375935448E-2</v>
      </c>
      <c r="J306" s="266">
        <v>6.0573693532372276E-2</v>
      </c>
      <c r="K306" s="267">
        <v>5.1400815366697251E-2</v>
      </c>
      <c r="L306" s="267">
        <v>5.7610346415940261E-2</v>
      </c>
      <c r="M306" s="268">
        <v>4.972903416860143E-2</v>
      </c>
      <c r="N306" s="266">
        <v>6.3901263109564704E-2</v>
      </c>
      <c r="O306" s="267">
        <v>4.9912351813964535E-2</v>
      </c>
      <c r="P306" s="267">
        <v>5.6394514779315952E-2</v>
      </c>
      <c r="Q306" s="267">
        <v>6.2469849545776016E-2</v>
      </c>
      <c r="R306" s="267">
        <v>6.2161972807474569E-2</v>
      </c>
      <c r="S306" s="267">
        <v>5.1396206218875223E-2</v>
      </c>
      <c r="T306" s="267">
        <v>5.1950718057576235E-2</v>
      </c>
      <c r="U306" s="267">
        <v>4.0295015085542979E-2</v>
      </c>
      <c r="V306" s="269">
        <v>5.9385922220884763E-2</v>
      </c>
      <c r="X306" s="227"/>
      <c r="Y306" s="227"/>
    </row>
    <row r="307" spans="1:26" s="421" customFormat="1" x14ac:dyDescent="0.2">
      <c r="A307" s="257" t="s">
        <v>1</v>
      </c>
      <c r="B307" s="270">
        <f>B304/B303*100-100</f>
        <v>0.3956569746043499</v>
      </c>
      <c r="C307" s="271">
        <f t="shared" ref="C307:E307" si="112">C304/C303*100-100</f>
        <v>0.50011907597047411</v>
      </c>
      <c r="D307" s="271">
        <f t="shared" si="112"/>
        <v>3.1562422539866049</v>
      </c>
      <c r="E307" s="271">
        <f t="shared" si="112"/>
        <v>4.1434716599190153</v>
      </c>
      <c r="F307" s="271">
        <f>F304/F303*100-100</f>
        <v>3.2315053367685067</v>
      </c>
      <c r="G307" s="271">
        <f t="shared" ref="G307:V307" si="113">G304/G303*100-100</f>
        <v>5.7692307692307736</v>
      </c>
      <c r="H307" s="271">
        <f t="shared" si="113"/>
        <v>5.3506948243790191</v>
      </c>
      <c r="I307" s="271">
        <f t="shared" si="113"/>
        <v>7.8846153846153726</v>
      </c>
      <c r="J307" s="270">
        <f t="shared" si="113"/>
        <v>6.0728744939271309</v>
      </c>
      <c r="K307" s="271">
        <f t="shared" si="113"/>
        <v>5.3426836321573035</v>
      </c>
      <c r="L307" s="271">
        <f t="shared" si="113"/>
        <v>6.9187391555812781</v>
      </c>
      <c r="M307" s="272">
        <f t="shared" si="113"/>
        <v>8.9725352883247638</v>
      </c>
      <c r="N307" s="270">
        <f t="shared" si="113"/>
        <v>2.5673940949935741</v>
      </c>
      <c r="O307" s="271">
        <f t="shared" si="113"/>
        <v>0.70175438596491801</v>
      </c>
      <c r="P307" s="271">
        <f t="shared" si="113"/>
        <v>4.459395094070004</v>
      </c>
      <c r="Q307" s="271">
        <f t="shared" si="113"/>
        <v>3.0810402799697982</v>
      </c>
      <c r="R307" s="271">
        <f t="shared" si="113"/>
        <v>5.1402544823597509</v>
      </c>
      <c r="S307" s="271">
        <f t="shared" si="113"/>
        <v>3.573314557296257</v>
      </c>
      <c r="T307" s="271">
        <f t="shared" si="113"/>
        <v>5.521817363922608</v>
      </c>
      <c r="U307" s="271">
        <f t="shared" si="113"/>
        <v>6.6537581411723323</v>
      </c>
      <c r="V307" s="273">
        <f t="shared" si="113"/>
        <v>4.3045128379824291</v>
      </c>
      <c r="X307" s="227"/>
      <c r="Y307" s="227"/>
    </row>
    <row r="308" spans="1:26" s="421" customFormat="1" ht="13.5" thickBot="1" x14ac:dyDescent="0.25">
      <c r="A308" s="274" t="s">
        <v>27</v>
      </c>
      <c r="B308" s="275">
        <f>B304-B290</f>
        <v>149.53463203463207</v>
      </c>
      <c r="C308" s="276">
        <f t="shared" ref="C308:V308" si="114">C304-C290</f>
        <v>147.78151260504228</v>
      </c>
      <c r="D308" s="276">
        <f t="shared" si="114"/>
        <v>181.88075230092045</v>
      </c>
      <c r="E308" s="276">
        <f t="shared" si="114"/>
        <v>159.06506147540995</v>
      </c>
      <c r="F308" s="276">
        <f t="shared" si="114"/>
        <v>102.40438871473361</v>
      </c>
      <c r="G308" s="276">
        <f t="shared" si="114"/>
        <v>183.05555555555566</v>
      </c>
      <c r="H308" s="276">
        <f t="shared" si="114"/>
        <v>258.52579852579856</v>
      </c>
      <c r="I308" s="276">
        <f t="shared" si="114"/>
        <v>272.44230769230762</v>
      </c>
      <c r="J308" s="275">
        <f t="shared" si="114"/>
        <v>159.65517241379303</v>
      </c>
      <c r="K308" s="276">
        <f t="shared" si="114"/>
        <v>184.10714285714312</v>
      </c>
      <c r="L308" s="276">
        <f t="shared" si="114"/>
        <v>196.66208791208828</v>
      </c>
      <c r="M308" s="277">
        <f t="shared" si="114"/>
        <v>165.23273273273298</v>
      </c>
      <c r="N308" s="275">
        <f t="shared" si="114"/>
        <v>160.55749128919888</v>
      </c>
      <c r="O308" s="276">
        <f t="shared" si="114"/>
        <v>132.5185185185187</v>
      </c>
      <c r="P308" s="276">
        <f t="shared" si="114"/>
        <v>152.95955882352928</v>
      </c>
      <c r="Q308" s="276">
        <f t="shared" si="114"/>
        <v>138.93502824858751</v>
      </c>
      <c r="R308" s="276">
        <f t="shared" si="114"/>
        <v>117.13972431077718</v>
      </c>
      <c r="S308" s="276">
        <f t="shared" si="114"/>
        <v>142.30342275670682</v>
      </c>
      <c r="T308" s="276">
        <f t="shared" si="114"/>
        <v>180.98348348348327</v>
      </c>
      <c r="U308" s="276">
        <f t="shared" si="114"/>
        <v>159.3478260869565</v>
      </c>
      <c r="V308" s="278">
        <f t="shared" si="114"/>
        <v>163.32693157904032</v>
      </c>
      <c r="X308" s="227"/>
      <c r="Y308" s="227"/>
    </row>
    <row r="309" spans="1:26" s="421" customFormat="1" x14ac:dyDescent="0.2">
      <c r="A309" s="279" t="s">
        <v>51</v>
      </c>
      <c r="B309" s="280">
        <v>540</v>
      </c>
      <c r="C309" s="281">
        <v>443</v>
      </c>
      <c r="D309" s="281">
        <v>671</v>
      </c>
      <c r="E309" s="281">
        <v>794</v>
      </c>
      <c r="F309" s="281">
        <v>765</v>
      </c>
      <c r="G309" s="281">
        <v>471</v>
      </c>
      <c r="H309" s="281">
        <v>452</v>
      </c>
      <c r="I309" s="281">
        <v>514</v>
      </c>
      <c r="J309" s="280">
        <v>389</v>
      </c>
      <c r="K309" s="281">
        <v>749</v>
      </c>
      <c r="L309" s="281">
        <v>682</v>
      </c>
      <c r="M309" s="282">
        <v>457</v>
      </c>
      <c r="N309" s="280">
        <v>543</v>
      </c>
      <c r="O309" s="281">
        <v>767</v>
      </c>
      <c r="P309" s="281">
        <v>904</v>
      </c>
      <c r="Q309" s="281">
        <v>788</v>
      </c>
      <c r="R309" s="281">
        <v>745</v>
      </c>
      <c r="S309" s="281">
        <v>612</v>
      </c>
      <c r="T309" s="281">
        <v>493</v>
      </c>
      <c r="U309" s="281">
        <v>293</v>
      </c>
      <c r="V309" s="283">
        <f>SUM(B309:U309)</f>
        <v>12072</v>
      </c>
      <c r="W309" s="227" t="s">
        <v>56</v>
      </c>
      <c r="X309" s="284">
        <f>V295-V309</f>
        <v>126</v>
      </c>
      <c r="Y309" s="285">
        <f>X309/V295</f>
        <v>1.0329562223315297E-2</v>
      </c>
      <c r="Z309" s="378" t="s">
        <v>112</v>
      </c>
    </row>
    <row r="310" spans="1:26" s="421" customFormat="1" x14ac:dyDescent="0.2">
      <c r="A310" s="286" t="s">
        <v>28</v>
      </c>
      <c r="B310" s="322">
        <v>110.5</v>
      </c>
      <c r="C310" s="242">
        <v>110.5</v>
      </c>
      <c r="D310" s="242">
        <v>109.5</v>
      </c>
      <c r="E310" s="242">
        <v>108.5</v>
      </c>
      <c r="F310" s="242">
        <v>109</v>
      </c>
      <c r="G310" s="242">
        <v>107.5</v>
      </c>
      <c r="H310" s="242">
        <v>107.5</v>
      </c>
      <c r="I310" s="242">
        <v>107</v>
      </c>
      <c r="J310" s="244">
        <v>113.5</v>
      </c>
      <c r="K310" s="242">
        <v>112.5</v>
      </c>
      <c r="L310" s="242">
        <v>110</v>
      </c>
      <c r="M310" s="372">
        <v>109</v>
      </c>
      <c r="N310" s="244">
        <v>111.5</v>
      </c>
      <c r="O310" s="242">
        <v>111</v>
      </c>
      <c r="P310" s="242">
        <v>110</v>
      </c>
      <c r="Q310" s="242">
        <v>108.5</v>
      </c>
      <c r="R310" s="242">
        <v>108</v>
      </c>
      <c r="S310" s="242">
        <v>108.5</v>
      </c>
      <c r="T310" s="242">
        <v>106.5</v>
      </c>
      <c r="U310" s="242">
        <v>105</v>
      </c>
      <c r="V310" s="235"/>
      <c r="W310" s="227" t="s">
        <v>57</v>
      </c>
      <c r="X310" s="227">
        <v>104.2</v>
      </c>
      <c r="Y310" s="227"/>
    </row>
    <row r="311" spans="1:26" s="421" customFormat="1" ht="13.5" thickBot="1" x14ac:dyDescent="0.25">
      <c r="A311" s="287" t="s">
        <v>26</v>
      </c>
      <c r="B311" s="374">
        <f>B310-B296</f>
        <v>5.5</v>
      </c>
      <c r="C311" s="386">
        <f t="shared" ref="C311:U311" si="115">C310-C296</f>
        <v>5.5</v>
      </c>
      <c r="D311" s="386">
        <f t="shared" si="115"/>
        <v>5</v>
      </c>
      <c r="E311" s="386">
        <f t="shared" si="115"/>
        <v>5</v>
      </c>
      <c r="F311" s="386">
        <f t="shared" si="115"/>
        <v>5.5</v>
      </c>
      <c r="G311" s="386">
        <f t="shared" si="115"/>
        <v>5</v>
      </c>
      <c r="H311" s="386">
        <f t="shared" si="115"/>
        <v>5</v>
      </c>
      <c r="I311" s="386">
        <f t="shared" si="115"/>
        <v>5</v>
      </c>
      <c r="J311" s="374">
        <f t="shared" si="115"/>
        <v>5</v>
      </c>
      <c r="K311" s="386">
        <f t="shared" si="115"/>
        <v>5</v>
      </c>
      <c r="L311" s="386">
        <f t="shared" si="115"/>
        <v>5</v>
      </c>
      <c r="M311" s="387">
        <f t="shared" si="115"/>
        <v>5</v>
      </c>
      <c r="N311" s="374">
        <f t="shared" si="115"/>
        <v>5</v>
      </c>
      <c r="O311" s="386">
        <f t="shared" si="115"/>
        <v>5.5</v>
      </c>
      <c r="P311" s="386">
        <f t="shared" si="115"/>
        <v>5</v>
      </c>
      <c r="Q311" s="386">
        <f t="shared" si="115"/>
        <v>5.5</v>
      </c>
      <c r="R311" s="386">
        <f t="shared" si="115"/>
        <v>5.5</v>
      </c>
      <c r="S311" s="386">
        <f t="shared" si="115"/>
        <v>5.5</v>
      </c>
      <c r="T311" s="386">
        <f t="shared" si="115"/>
        <v>5</v>
      </c>
      <c r="U311" s="386">
        <f t="shared" si="115"/>
        <v>5</v>
      </c>
      <c r="V311" s="236"/>
      <c r="W311" s="227" t="s">
        <v>26</v>
      </c>
      <c r="X311" s="227">
        <f>X310-X296</f>
        <v>4.9300000000000068</v>
      </c>
      <c r="Y311" s="227"/>
    </row>
    <row r="312" spans="1:26" x14ac:dyDescent="0.2">
      <c r="C312" s="422"/>
      <c r="D312" s="422"/>
      <c r="E312" s="422"/>
      <c r="F312" s="422">
        <v>109</v>
      </c>
      <c r="G312" s="422"/>
      <c r="H312" s="422"/>
      <c r="I312" s="422"/>
      <c r="J312" s="422"/>
      <c r="K312" s="422"/>
      <c r="L312" s="422"/>
      <c r="M312" s="422"/>
      <c r="N312" s="422"/>
      <c r="O312" s="422"/>
      <c r="P312" s="422"/>
      <c r="Q312" s="422">
        <v>108.5</v>
      </c>
      <c r="R312" s="422"/>
      <c r="S312" s="422"/>
      <c r="T312" s="422"/>
      <c r="U312" s="422"/>
    </row>
    <row r="313" spans="1:26" ht="13.5" thickBot="1" x14ac:dyDescent="0.25"/>
    <row r="314" spans="1:26" ht="13.5" thickBot="1" x14ac:dyDescent="0.25">
      <c r="A314" s="247" t="s">
        <v>116</v>
      </c>
      <c r="B314" s="506" t="s">
        <v>53</v>
      </c>
      <c r="C314" s="507"/>
      <c r="D314" s="507"/>
      <c r="E314" s="507"/>
      <c r="F314" s="507"/>
      <c r="G314" s="507"/>
      <c r="H314" s="507"/>
      <c r="I314" s="508"/>
      <c r="J314" s="506" t="s">
        <v>75</v>
      </c>
      <c r="K314" s="507"/>
      <c r="L314" s="507"/>
      <c r="M314" s="508"/>
      <c r="N314" s="506" t="s">
        <v>63</v>
      </c>
      <c r="O314" s="507"/>
      <c r="P314" s="507"/>
      <c r="Q314" s="507"/>
      <c r="R314" s="507"/>
      <c r="S314" s="507"/>
      <c r="T314" s="507"/>
      <c r="U314" s="508"/>
      <c r="V314" s="292" t="s">
        <v>55</v>
      </c>
      <c r="W314" s="424"/>
      <c r="X314" s="424"/>
      <c r="Y314" s="424"/>
    </row>
    <row r="315" spans="1:26" x14ac:dyDescent="0.2">
      <c r="A315" s="248" t="s">
        <v>54</v>
      </c>
      <c r="B315" s="314">
        <v>1</v>
      </c>
      <c r="C315" s="251">
        <v>2</v>
      </c>
      <c r="D315" s="251">
        <v>3</v>
      </c>
      <c r="E315" s="251">
        <v>4</v>
      </c>
      <c r="F315" s="251">
        <v>5</v>
      </c>
      <c r="G315" s="251">
        <v>6</v>
      </c>
      <c r="H315" s="251">
        <v>7</v>
      </c>
      <c r="I315" s="251">
        <v>8</v>
      </c>
      <c r="J315" s="314">
        <v>1</v>
      </c>
      <c r="K315" s="251">
        <v>2</v>
      </c>
      <c r="L315" s="251">
        <v>3</v>
      </c>
      <c r="M315" s="371">
        <v>4</v>
      </c>
      <c r="N315" s="314">
        <v>1</v>
      </c>
      <c r="O315" s="251">
        <v>2</v>
      </c>
      <c r="P315" s="251">
        <v>3</v>
      </c>
      <c r="Q315" s="251">
        <v>4</v>
      </c>
      <c r="R315" s="251">
        <v>5</v>
      </c>
      <c r="S315" s="251">
        <v>6</v>
      </c>
      <c r="T315" s="251">
        <v>7</v>
      </c>
      <c r="U315" s="251">
        <v>8</v>
      </c>
      <c r="V315" s="291"/>
      <c r="W315" s="424"/>
      <c r="X315" s="424"/>
      <c r="Y315" s="424"/>
    </row>
    <row r="316" spans="1:26" x14ac:dyDescent="0.2">
      <c r="A316" s="248" t="s">
        <v>2</v>
      </c>
      <c r="B316" s="352">
        <v>1</v>
      </c>
      <c r="C316" s="353">
        <v>2</v>
      </c>
      <c r="D316" s="354">
        <v>3</v>
      </c>
      <c r="E316" s="355">
        <v>4</v>
      </c>
      <c r="F316" s="356">
        <v>5</v>
      </c>
      <c r="G316" s="357">
        <v>6</v>
      </c>
      <c r="H316" s="358">
        <v>7</v>
      </c>
      <c r="I316" s="376">
        <v>8</v>
      </c>
      <c r="J316" s="352">
        <v>1</v>
      </c>
      <c r="K316" s="353">
        <v>2</v>
      </c>
      <c r="L316" s="354">
        <v>3</v>
      </c>
      <c r="M316" s="355">
        <v>4</v>
      </c>
      <c r="N316" s="352">
        <v>1</v>
      </c>
      <c r="O316" s="353">
        <v>2</v>
      </c>
      <c r="P316" s="354">
        <v>3</v>
      </c>
      <c r="Q316" s="355">
        <v>4</v>
      </c>
      <c r="R316" s="356">
        <v>5</v>
      </c>
      <c r="S316" s="357">
        <v>6</v>
      </c>
      <c r="T316" s="358">
        <v>7</v>
      </c>
      <c r="U316" s="376">
        <v>8</v>
      </c>
      <c r="V316" s="226" t="s">
        <v>0</v>
      </c>
      <c r="W316" s="424"/>
      <c r="X316" s="424"/>
      <c r="Y316" s="424"/>
    </row>
    <row r="317" spans="1:26" x14ac:dyDescent="0.2">
      <c r="A317" s="252" t="s">
        <v>3</v>
      </c>
      <c r="B317" s="253">
        <v>2670</v>
      </c>
      <c r="C317" s="254">
        <v>2670</v>
      </c>
      <c r="D317" s="254">
        <v>2670</v>
      </c>
      <c r="E317" s="254">
        <v>2670</v>
      </c>
      <c r="F317" s="254">
        <v>2670</v>
      </c>
      <c r="G317" s="254">
        <v>2670</v>
      </c>
      <c r="H317" s="254">
        <v>2670</v>
      </c>
      <c r="I317" s="254">
        <v>2670</v>
      </c>
      <c r="J317" s="253">
        <v>2670</v>
      </c>
      <c r="K317" s="254">
        <v>2670</v>
      </c>
      <c r="L317" s="254">
        <v>2670</v>
      </c>
      <c r="M317" s="255">
        <v>2670</v>
      </c>
      <c r="N317" s="253">
        <v>2670</v>
      </c>
      <c r="O317" s="254">
        <v>2670</v>
      </c>
      <c r="P317" s="254">
        <v>2670</v>
      </c>
      <c r="Q317" s="254">
        <v>2670</v>
      </c>
      <c r="R317" s="254">
        <v>2670</v>
      </c>
      <c r="S317" s="254">
        <v>2670</v>
      </c>
      <c r="T317" s="254">
        <v>2670</v>
      </c>
      <c r="U317" s="254">
        <v>2670</v>
      </c>
      <c r="V317" s="256">
        <v>2670</v>
      </c>
      <c r="W317" s="424"/>
      <c r="X317" s="424"/>
      <c r="Y317" s="424"/>
    </row>
    <row r="318" spans="1:26" x14ac:dyDescent="0.2">
      <c r="A318" s="257" t="s">
        <v>6</v>
      </c>
      <c r="B318" s="258">
        <v>2650.4878048780488</v>
      </c>
      <c r="C318" s="259">
        <v>2714.848484848485</v>
      </c>
      <c r="D318" s="259">
        <v>2683.125</v>
      </c>
      <c r="E318" s="259">
        <v>2751.4285714285716</v>
      </c>
      <c r="F318" s="259">
        <v>2729.2857142857142</v>
      </c>
      <c r="G318" s="259">
        <v>2739.4285714285716</v>
      </c>
      <c r="H318" s="259">
        <v>2730.6060606060605</v>
      </c>
      <c r="I318" s="259">
        <v>2758.0487804878048</v>
      </c>
      <c r="J318" s="258">
        <v>2760.8</v>
      </c>
      <c r="K318" s="259">
        <v>2802.8571428571427</v>
      </c>
      <c r="L318" s="259">
        <v>2748.6538461538462</v>
      </c>
      <c r="M318" s="260">
        <v>2786.4705882352941</v>
      </c>
      <c r="N318" s="258">
        <v>2733.1578947368421</v>
      </c>
      <c r="O318" s="259">
        <v>2739.090909090909</v>
      </c>
      <c r="P318" s="259">
        <v>2751.212121212121</v>
      </c>
      <c r="Q318" s="259">
        <v>2712.962962962963</v>
      </c>
      <c r="R318" s="259">
        <v>2780.7407407407409</v>
      </c>
      <c r="S318" s="259">
        <v>2740.25</v>
      </c>
      <c r="T318" s="259">
        <v>2740.5405405405404</v>
      </c>
      <c r="U318" s="259">
        <v>2764.5454545454545</v>
      </c>
      <c r="V318" s="261">
        <v>2741.1757990867582</v>
      </c>
      <c r="W318" s="424"/>
      <c r="X318" s="424"/>
      <c r="Y318" s="424"/>
    </row>
    <row r="319" spans="1:26" x14ac:dyDescent="0.2">
      <c r="A319" s="248" t="s">
        <v>7</v>
      </c>
      <c r="B319" s="262">
        <v>85.365853658536579</v>
      </c>
      <c r="C319" s="263">
        <v>87.878787878787875</v>
      </c>
      <c r="D319" s="263">
        <v>87.5</v>
      </c>
      <c r="E319" s="263">
        <v>87.5</v>
      </c>
      <c r="F319" s="263">
        <v>89.285714285714292</v>
      </c>
      <c r="G319" s="263">
        <v>97.142857142857139</v>
      </c>
      <c r="H319" s="263">
        <v>96.969696969696969</v>
      </c>
      <c r="I319" s="263">
        <v>85.365853658536579</v>
      </c>
      <c r="J319" s="262">
        <v>84</v>
      </c>
      <c r="K319" s="263">
        <v>87.5</v>
      </c>
      <c r="L319" s="263">
        <v>84.615384615384613</v>
      </c>
      <c r="M319" s="264">
        <v>88.235294117647058</v>
      </c>
      <c r="N319" s="262">
        <v>94.736842105263165</v>
      </c>
      <c r="O319" s="263">
        <v>90.909090909090907</v>
      </c>
      <c r="P319" s="263">
        <v>92.424242424242422</v>
      </c>
      <c r="Q319" s="263">
        <v>83.333333333333329</v>
      </c>
      <c r="R319" s="263">
        <v>85.18518518518519</v>
      </c>
      <c r="S319" s="263">
        <v>82.5</v>
      </c>
      <c r="T319" s="263">
        <v>89.189189189189193</v>
      </c>
      <c r="U319" s="263">
        <v>81.818181818181813</v>
      </c>
      <c r="V319" s="265">
        <v>86.87214611872146</v>
      </c>
      <c r="W319" s="424"/>
      <c r="X319" s="227"/>
      <c r="Y319" s="227"/>
    </row>
    <row r="320" spans="1:26" x14ac:dyDescent="0.2">
      <c r="A320" s="248" t="s">
        <v>8</v>
      </c>
      <c r="B320" s="266">
        <v>8.4137544873908052E-2</v>
      </c>
      <c r="C320" s="267">
        <v>6.5366023828321074E-2</v>
      </c>
      <c r="D320" s="267">
        <v>6.6449501635768918E-2</v>
      </c>
      <c r="E320" s="267">
        <v>6.6993284783378709E-2</v>
      </c>
      <c r="F320" s="267">
        <v>7.1611006723832513E-2</v>
      </c>
      <c r="G320" s="267">
        <v>5.4647666945233382E-2</v>
      </c>
      <c r="H320" s="267">
        <v>5.5466203789744643E-2</v>
      </c>
      <c r="I320" s="267">
        <v>6.4384180801472402E-2</v>
      </c>
      <c r="J320" s="266">
        <v>6.779435804782194E-2</v>
      </c>
      <c r="K320" s="267">
        <v>6.9003382893863791E-2</v>
      </c>
      <c r="L320" s="267">
        <v>6.4822573242250228E-2</v>
      </c>
      <c r="M320" s="268">
        <v>6.9391935460813223E-2</v>
      </c>
      <c r="N320" s="266">
        <v>5.3411898058358054E-2</v>
      </c>
      <c r="O320" s="267">
        <v>6.2079117079497939E-2</v>
      </c>
      <c r="P320" s="267">
        <v>5.8845713868765338E-2</v>
      </c>
      <c r="Q320" s="267">
        <v>6.5121886603912077E-2</v>
      </c>
      <c r="R320" s="267">
        <v>7.1441687622447986E-2</v>
      </c>
      <c r="S320" s="267">
        <v>7.4625717856496132E-2</v>
      </c>
      <c r="T320" s="267">
        <v>6.6127918950040929E-2</v>
      </c>
      <c r="U320" s="267">
        <v>6.4196958063334683E-2</v>
      </c>
      <c r="V320" s="269">
        <v>6.739286015642422E-2</v>
      </c>
      <c r="W320" s="424"/>
      <c r="X320" s="227"/>
      <c r="Y320" s="227"/>
    </row>
    <row r="321" spans="1:30" x14ac:dyDescent="0.2">
      <c r="A321" s="257" t="s">
        <v>1</v>
      </c>
      <c r="B321" s="270">
        <f>B318/B317*100-100</f>
        <v>-0.73079382479217259</v>
      </c>
      <c r="C321" s="271">
        <f t="shared" ref="C321:E321" si="116">C318/C317*100-100</f>
        <v>1.6797185336511262</v>
      </c>
      <c r="D321" s="271">
        <f t="shared" si="116"/>
        <v>0.49157303370786565</v>
      </c>
      <c r="E321" s="271">
        <f t="shared" si="116"/>
        <v>3.0497592295345157</v>
      </c>
      <c r="F321" s="271">
        <f>F318/F317*100-100</f>
        <v>2.2204387372926675</v>
      </c>
      <c r="G321" s="271">
        <f t="shared" ref="G321:V321" si="117">G318/G317*100-100</f>
        <v>2.6003210272873361</v>
      </c>
      <c r="H321" s="271">
        <f t="shared" si="117"/>
        <v>2.2698899103393444</v>
      </c>
      <c r="I321" s="271">
        <f t="shared" si="117"/>
        <v>3.2977071343747184</v>
      </c>
      <c r="J321" s="270">
        <f t="shared" si="117"/>
        <v>3.4007490636704318</v>
      </c>
      <c r="K321" s="271">
        <f t="shared" si="117"/>
        <v>4.9759229534510325</v>
      </c>
      <c r="L321" s="271">
        <f t="shared" si="117"/>
        <v>2.9458369346009761</v>
      </c>
      <c r="M321" s="272">
        <f t="shared" si="117"/>
        <v>4.3621943159286189</v>
      </c>
      <c r="N321" s="270">
        <f t="shared" si="117"/>
        <v>2.3654642223536371</v>
      </c>
      <c r="O321" s="271">
        <f t="shared" si="117"/>
        <v>2.5876744977868498</v>
      </c>
      <c r="P321" s="271">
        <f t="shared" si="117"/>
        <v>3.0416524798547329</v>
      </c>
      <c r="Q321" s="271">
        <f t="shared" si="117"/>
        <v>1.6090997364405695</v>
      </c>
      <c r="R321" s="271">
        <f t="shared" si="117"/>
        <v>4.1475932861700642</v>
      </c>
      <c r="S321" s="271">
        <f t="shared" si="117"/>
        <v>2.6310861423221041</v>
      </c>
      <c r="T321" s="271">
        <f t="shared" si="117"/>
        <v>2.6419678105071398</v>
      </c>
      <c r="U321" s="271">
        <f t="shared" si="117"/>
        <v>3.5410282601293801</v>
      </c>
      <c r="V321" s="273">
        <f t="shared" si="117"/>
        <v>2.6657602654216532</v>
      </c>
      <c r="W321" s="347" t="s">
        <v>118</v>
      </c>
      <c r="X321" s="227"/>
      <c r="Y321" s="227"/>
    </row>
    <row r="322" spans="1:30" ht="13.5" thickBot="1" x14ac:dyDescent="0.25">
      <c r="A322" s="274" t="s">
        <v>27</v>
      </c>
      <c r="B322" s="275">
        <f>B318-B304</f>
        <v>170.71507760532131</v>
      </c>
      <c r="C322" s="276">
        <f t="shared" ref="C322:V322" si="118">C318-C304</f>
        <v>232.49554367201426</v>
      </c>
      <c r="D322" s="276">
        <f t="shared" si="118"/>
        <v>135.1658163265306</v>
      </c>
      <c r="E322" s="276">
        <f t="shared" si="118"/>
        <v>179.08482142857156</v>
      </c>
      <c r="F322" s="276">
        <f t="shared" si="118"/>
        <v>179.46753246753224</v>
      </c>
      <c r="G322" s="276">
        <f t="shared" si="118"/>
        <v>126.92857142857156</v>
      </c>
      <c r="H322" s="276">
        <f t="shared" si="118"/>
        <v>128.44389844389843</v>
      </c>
      <c r="I322" s="276">
        <f t="shared" si="118"/>
        <v>93.298780487804834</v>
      </c>
      <c r="J322" s="275">
        <f t="shared" si="118"/>
        <v>140.80000000000018</v>
      </c>
      <c r="K322" s="276">
        <f t="shared" si="118"/>
        <v>200.89285714285688</v>
      </c>
      <c r="L322" s="276">
        <f t="shared" si="118"/>
        <v>107.76098901098885</v>
      </c>
      <c r="M322" s="277">
        <f t="shared" si="118"/>
        <v>94.848966613672474</v>
      </c>
      <c r="N322" s="275">
        <f t="shared" si="118"/>
        <v>199.74326059050054</v>
      </c>
      <c r="O322" s="276">
        <f t="shared" si="118"/>
        <v>251.75757575757552</v>
      </c>
      <c r="P322" s="276">
        <f t="shared" si="118"/>
        <v>171.06506238859174</v>
      </c>
      <c r="Q322" s="276">
        <f t="shared" si="118"/>
        <v>166.86126804770902</v>
      </c>
      <c r="R322" s="276">
        <f t="shared" si="118"/>
        <v>183.7764550264551</v>
      </c>
      <c r="S322" s="276">
        <f t="shared" si="118"/>
        <v>181.98913043478251</v>
      </c>
      <c r="T322" s="276">
        <f t="shared" si="118"/>
        <v>134.15165165165172</v>
      </c>
      <c r="U322" s="276">
        <f t="shared" si="118"/>
        <v>130.197628458498</v>
      </c>
      <c r="V322" s="278">
        <f t="shared" si="118"/>
        <v>164.85433198859209</v>
      </c>
      <c r="W322" s="424"/>
      <c r="X322" s="227"/>
      <c r="Y322" s="227"/>
    </row>
    <row r="323" spans="1:30" x14ac:dyDescent="0.2">
      <c r="A323" s="279" t="s">
        <v>51</v>
      </c>
      <c r="B323" s="280">
        <v>540</v>
      </c>
      <c r="C323" s="281">
        <v>443</v>
      </c>
      <c r="D323" s="281">
        <v>671</v>
      </c>
      <c r="E323" s="281">
        <v>794</v>
      </c>
      <c r="F323" s="281">
        <v>764</v>
      </c>
      <c r="G323" s="281">
        <v>470</v>
      </c>
      <c r="H323" s="281">
        <v>452</v>
      </c>
      <c r="I323" s="281">
        <v>514</v>
      </c>
      <c r="J323" s="280">
        <v>388</v>
      </c>
      <c r="K323" s="281">
        <v>748</v>
      </c>
      <c r="L323" s="281">
        <v>682</v>
      </c>
      <c r="M323" s="282">
        <v>457</v>
      </c>
      <c r="N323" s="280">
        <v>543</v>
      </c>
      <c r="O323" s="281">
        <v>767</v>
      </c>
      <c r="P323" s="281">
        <v>904</v>
      </c>
      <c r="Q323" s="281">
        <v>788</v>
      </c>
      <c r="R323" s="281">
        <v>745</v>
      </c>
      <c r="S323" s="281">
        <v>612</v>
      </c>
      <c r="T323" s="281">
        <v>493</v>
      </c>
      <c r="U323" s="281">
        <v>293</v>
      </c>
      <c r="V323" s="283">
        <f>SUM(B323:U323)</f>
        <v>12068</v>
      </c>
      <c r="W323" s="227" t="s">
        <v>56</v>
      </c>
      <c r="X323" s="284">
        <f>V309-V323</f>
        <v>4</v>
      </c>
      <c r="Y323" s="285">
        <f>X323/V309</f>
        <v>3.3134526176275679E-4</v>
      </c>
    </row>
    <row r="324" spans="1:30" x14ac:dyDescent="0.2">
      <c r="A324" s="286" t="s">
        <v>28</v>
      </c>
      <c r="B324" s="322">
        <v>116</v>
      </c>
      <c r="C324" s="242">
        <v>115.5</v>
      </c>
      <c r="D324" s="242">
        <v>115</v>
      </c>
      <c r="E324" s="242">
        <v>114</v>
      </c>
      <c r="F324" s="242">
        <v>114.5</v>
      </c>
      <c r="G324" s="242">
        <v>113</v>
      </c>
      <c r="H324" s="242">
        <v>112.5</v>
      </c>
      <c r="I324" s="242">
        <v>112.5</v>
      </c>
      <c r="J324" s="244">
        <v>119</v>
      </c>
      <c r="K324" s="242">
        <v>117.5</v>
      </c>
      <c r="L324" s="242">
        <v>115.5</v>
      </c>
      <c r="M324" s="372">
        <v>114.5</v>
      </c>
      <c r="N324" s="244">
        <v>116.5</v>
      </c>
      <c r="O324" s="242">
        <v>116</v>
      </c>
      <c r="P324" s="242">
        <v>115.5</v>
      </c>
      <c r="Q324" s="242">
        <v>114</v>
      </c>
      <c r="R324" s="242">
        <v>113.5</v>
      </c>
      <c r="S324" s="242">
        <v>114</v>
      </c>
      <c r="T324" s="242">
        <v>112</v>
      </c>
      <c r="U324" s="242">
        <v>110.5</v>
      </c>
      <c r="V324" s="235"/>
      <c r="W324" s="227" t="s">
        <v>57</v>
      </c>
      <c r="X324" s="227">
        <v>109.46</v>
      </c>
      <c r="Y324" s="227"/>
    </row>
    <row r="325" spans="1:30" ht="13.5" thickBot="1" x14ac:dyDescent="0.25">
      <c r="A325" s="287" t="s">
        <v>26</v>
      </c>
      <c r="B325" s="374">
        <f>B324-B310</f>
        <v>5.5</v>
      </c>
      <c r="C325" s="386">
        <f t="shared" ref="C325:U325" si="119">C324-C310</f>
        <v>5</v>
      </c>
      <c r="D325" s="386">
        <f t="shared" si="119"/>
        <v>5.5</v>
      </c>
      <c r="E325" s="386">
        <f t="shared" si="119"/>
        <v>5.5</v>
      </c>
      <c r="F325" s="386">
        <f t="shared" si="119"/>
        <v>5.5</v>
      </c>
      <c r="G325" s="386">
        <f t="shared" si="119"/>
        <v>5.5</v>
      </c>
      <c r="H325" s="386">
        <f t="shared" si="119"/>
        <v>5</v>
      </c>
      <c r="I325" s="386">
        <f t="shared" si="119"/>
        <v>5.5</v>
      </c>
      <c r="J325" s="374">
        <f t="shared" si="119"/>
        <v>5.5</v>
      </c>
      <c r="K325" s="386">
        <f t="shared" si="119"/>
        <v>5</v>
      </c>
      <c r="L325" s="386">
        <f t="shared" si="119"/>
        <v>5.5</v>
      </c>
      <c r="M325" s="387">
        <f t="shared" si="119"/>
        <v>5.5</v>
      </c>
      <c r="N325" s="374">
        <f t="shared" si="119"/>
        <v>5</v>
      </c>
      <c r="O325" s="386">
        <f t="shared" si="119"/>
        <v>5</v>
      </c>
      <c r="P325" s="386">
        <f t="shared" si="119"/>
        <v>5.5</v>
      </c>
      <c r="Q325" s="386">
        <f t="shared" si="119"/>
        <v>5.5</v>
      </c>
      <c r="R325" s="386">
        <f t="shared" si="119"/>
        <v>5.5</v>
      </c>
      <c r="S325" s="386">
        <f t="shared" si="119"/>
        <v>5.5</v>
      </c>
      <c r="T325" s="386">
        <f t="shared" si="119"/>
        <v>5.5</v>
      </c>
      <c r="U325" s="386">
        <f t="shared" si="119"/>
        <v>5.5</v>
      </c>
      <c r="V325" s="236"/>
      <c r="W325" s="227" t="s">
        <v>26</v>
      </c>
      <c r="X325" s="227">
        <f>X324-X310</f>
        <v>5.2599999999999909</v>
      </c>
      <c r="Y325" s="227"/>
    </row>
    <row r="326" spans="1:30" x14ac:dyDescent="0.2">
      <c r="B326" s="239">
        <v>116</v>
      </c>
      <c r="C326" s="425">
        <v>115.5</v>
      </c>
      <c r="D326" s="425">
        <v>115</v>
      </c>
      <c r="E326" s="425">
        <v>114</v>
      </c>
      <c r="F326" s="425">
        <v>114.5</v>
      </c>
      <c r="G326" s="425">
        <v>113</v>
      </c>
      <c r="H326" s="425"/>
      <c r="I326" s="425">
        <v>112.5</v>
      </c>
      <c r="J326" s="425">
        <v>119</v>
      </c>
      <c r="K326" s="425"/>
      <c r="L326" s="425">
        <v>115.5</v>
      </c>
      <c r="M326" s="425">
        <v>114.5</v>
      </c>
      <c r="N326" s="425"/>
      <c r="O326" s="425"/>
      <c r="P326" s="425">
        <v>115.5</v>
      </c>
      <c r="Q326" s="425">
        <v>114</v>
      </c>
      <c r="R326" s="425">
        <v>113.5</v>
      </c>
      <c r="S326" s="425">
        <v>114</v>
      </c>
      <c r="T326" s="425">
        <v>112</v>
      </c>
      <c r="U326" s="425">
        <v>110.5</v>
      </c>
    </row>
    <row r="327" spans="1:30" s="449" customFormat="1" x14ac:dyDescent="0.2"/>
    <row r="328" spans="1:30" ht="13.5" thickBot="1" x14ac:dyDescent="0.25">
      <c r="B328" s="241">
        <v>115.5</v>
      </c>
      <c r="C328" s="241">
        <v>115</v>
      </c>
      <c r="D328" s="241">
        <v>114</v>
      </c>
      <c r="E328" s="241">
        <v>116</v>
      </c>
      <c r="F328" s="241">
        <v>114.5</v>
      </c>
      <c r="G328" s="241">
        <v>114.5</v>
      </c>
      <c r="H328" s="241">
        <v>118.5</v>
      </c>
      <c r="I328" s="241">
        <v>116.5</v>
      </c>
      <c r="J328" s="241">
        <v>114.5</v>
      </c>
      <c r="K328" s="241">
        <v>115.5</v>
      </c>
      <c r="L328" s="241">
        <v>113</v>
      </c>
      <c r="M328" s="241">
        <v>112.5</v>
      </c>
      <c r="N328" s="241">
        <v>116.5</v>
      </c>
      <c r="O328" s="241">
        <v>116</v>
      </c>
      <c r="P328" s="241">
        <v>115.5</v>
      </c>
      <c r="Q328" s="241">
        <v>114</v>
      </c>
      <c r="R328" s="241">
        <v>114</v>
      </c>
      <c r="S328" s="241">
        <v>112.5</v>
      </c>
      <c r="T328" s="241"/>
      <c r="U328" s="241"/>
    </row>
    <row r="329" spans="1:30" s="426" customFormat="1" ht="15.75" thickBot="1" x14ac:dyDescent="0.25">
      <c r="A329" s="516" t="s">
        <v>53</v>
      </c>
      <c r="B329" s="517"/>
      <c r="C329" s="517"/>
      <c r="D329" s="517"/>
      <c r="E329" s="517"/>
      <c r="F329" s="517"/>
      <c r="G329" s="517"/>
      <c r="H329" s="517"/>
      <c r="I329" s="517"/>
      <c r="J329" s="518"/>
      <c r="K329" s="519" t="s">
        <v>75</v>
      </c>
      <c r="L329" s="520"/>
      <c r="M329" s="520"/>
      <c r="N329" s="520"/>
      <c r="O329" s="520"/>
      <c r="P329" s="520"/>
      <c r="Q329" s="520"/>
      <c r="R329" s="520"/>
      <c r="S329" s="520"/>
      <c r="T329" s="521"/>
      <c r="U329" s="522" t="s">
        <v>63</v>
      </c>
      <c r="V329" s="523"/>
      <c r="W329" s="523"/>
      <c r="X329" s="523"/>
      <c r="Y329" s="523"/>
      <c r="Z329" s="523"/>
      <c r="AA329" s="523"/>
      <c r="AB329" s="523"/>
      <c r="AC329" s="523"/>
      <c r="AD329" s="524"/>
    </row>
    <row r="330" spans="1:30" s="426" customFormat="1" ht="15" x14ac:dyDescent="0.2">
      <c r="A330" s="427"/>
      <c r="B330" s="428" t="s">
        <v>54</v>
      </c>
      <c r="C330" s="428" t="s">
        <v>51</v>
      </c>
      <c r="D330" s="428" t="s">
        <v>90</v>
      </c>
      <c r="E330" s="428" t="s">
        <v>119</v>
      </c>
      <c r="F330" s="428" t="s">
        <v>120</v>
      </c>
      <c r="G330" s="428" t="s">
        <v>121</v>
      </c>
      <c r="H330" s="428" t="s">
        <v>122</v>
      </c>
      <c r="I330" s="428" t="s">
        <v>89</v>
      </c>
      <c r="J330" s="429" t="s">
        <v>123</v>
      </c>
      <c r="K330" s="427"/>
      <c r="L330" s="428" t="s">
        <v>54</v>
      </c>
      <c r="M330" s="428" t="s">
        <v>51</v>
      </c>
      <c r="N330" s="428" t="s">
        <v>90</v>
      </c>
      <c r="O330" s="428" t="s">
        <v>119</v>
      </c>
      <c r="P330" s="428" t="s">
        <v>120</v>
      </c>
      <c r="Q330" s="428" t="s">
        <v>121</v>
      </c>
      <c r="R330" s="428" t="s">
        <v>122</v>
      </c>
      <c r="S330" s="428" t="s">
        <v>89</v>
      </c>
      <c r="T330" s="429" t="s">
        <v>123</v>
      </c>
      <c r="U330" s="427"/>
      <c r="V330" s="428" t="s">
        <v>54</v>
      </c>
      <c r="W330" s="428" t="s">
        <v>51</v>
      </c>
      <c r="X330" s="428" t="s">
        <v>90</v>
      </c>
      <c r="Y330" s="428" t="s">
        <v>119</v>
      </c>
      <c r="Z330" s="428" t="s">
        <v>120</v>
      </c>
      <c r="AA330" s="428" t="s">
        <v>121</v>
      </c>
      <c r="AB330" s="428" t="s">
        <v>122</v>
      </c>
      <c r="AC330" s="428" t="s">
        <v>89</v>
      </c>
      <c r="AD330" s="429" t="s">
        <v>123</v>
      </c>
    </row>
    <row r="331" spans="1:30" s="426" customFormat="1" ht="15" x14ac:dyDescent="0.2">
      <c r="A331" s="525">
        <v>1</v>
      </c>
      <c r="B331" s="430">
        <v>1</v>
      </c>
      <c r="C331" s="430">
        <v>320</v>
      </c>
      <c r="D331" s="430">
        <v>116</v>
      </c>
      <c r="E331" s="430" t="s">
        <v>124</v>
      </c>
      <c r="F331" s="514">
        <f>C331+C332</f>
        <v>760</v>
      </c>
      <c r="G331" s="514">
        <v>115.5</v>
      </c>
      <c r="H331" s="514">
        <v>65</v>
      </c>
      <c r="I331" s="514">
        <v>1</v>
      </c>
      <c r="J331" s="509"/>
      <c r="K331" s="527">
        <v>1</v>
      </c>
      <c r="L331" s="430">
        <v>1</v>
      </c>
      <c r="M331" s="430">
        <v>387</v>
      </c>
      <c r="N331" s="430">
        <v>119</v>
      </c>
      <c r="O331" s="430" t="s">
        <v>127</v>
      </c>
      <c r="P331" s="514">
        <f>M331+M332</f>
        <v>760</v>
      </c>
      <c r="Q331" s="528">
        <v>118.5</v>
      </c>
      <c r="R331" s="528">
        <v>65</v>
      </c>
      <c r="S331" s="528">
        <v>2</v>
      </c>
      <c r="T331" s="509"/>
      <c r="U331" s="525">
        <v>1</v>
      </c>
      <c r="V331" s="430">
        <v>1</v>
      </c>
      <c r="W331" s="430">
        <v>543</v>
      </c>
      <c r="X331" s="430">
        <v>116.5</v>
      </c>
      <c r="Y331" s="430" t="s">
        <v>127</v>
      </c>
      <c r="Z331" s="514">
        <f>W331+W332</f>
        <v>760</v>
      </c>
      <c r="AA331" s="514">
        <v>116.5</v>
      </c>
      <c r="AB331" s="514">
        <v>65</v>
      </c>
      <c r="AC331" s="514">
        <v>1</v>
      </c>
      <c r="AD331" s="509"/>
    </row>
    <row r="332" spans="1:30" s="426" customFormat="1" ht="15" x14ac:dyDescent="0.2">
      <c r="A332" s="526"/>
      <c r="B332" s="430">
        <v>3</v>
      </c>
      <c r="C332" s="430">
        <v>440</v>
      </c>
      <c r="D332" s="430">
        <v>115</v>
      </c>
      <c r="E332" s="430" t="s">
        <v>124</v>
      </c>
      <c r="F332" s="515"/>
      <c r="G332" s="515"/>
      <c r="H332" s="515"/>
      <c r="I332" s="515"/>
      <c r="J332" s="511"/>
      <c r="K332" s="527"/>
      <c r="L332" s="430">
        <v>2</v>
      </c>
      <c r="M332" s="430">
        <v>373</v>
      </c>
      <c r="N332" s="430">
        <v>117.5</v>
      </c>
      <c r="O332" s="430" t="s">
        <v>128</v>
      </c>
      <c r="P332" s="515"/>
      <c r="Q332" s="528"/>
      <c r="R332" s="528"/>
      <c r="S332" s="528"/>
      <c r="T332" s="511"/>
      <c r="U332" s="526"/>
      <c r="V332" s="430">
        <v>2</v>
      </c>
      <c r="W332" s="430">
        <v>217</v>
      </c>
      <c r="X332" s="430">
        <v>116</v>
      </c>
      <c r="Y332" s="430" t="s">
        <v>128</v>
      </c>
      <c r="Z332" s="515"/>
      <c r="AA332" s="515"/>
      <c r="AB332" s="515"/>
      <c r="AC332" s="515"/>
      <c r="AD332" s="511"/>
    </row>
    <row r="333" spans="1:30" s="426" customFormat="1" ht="15" x14ac:dyDescent="0.2">
      <c r="A333" s="525">
        <v>2</v>
      </c>
      <c r="B333" s="430">
        <v>2</v>
      </c>
      <c r="C333" s="430">
        <v>443</v>
      </c>
      <c r="D333" s="430">
        <v>115.5</v>
      </c>
      <c r="E333" s="430" t="s">
        <v>127</v>
      </c>
      <c r="F333" s="514">
        <f>C333+C334+C335</f>
        <v>760</v>
      </c>
      <c r="G333" s="514">
        <v>115</v>
      </c>
      <c r="H333" s="514">
        <v>65</v>
      </c>
      <c r="I333" s="514">
        <v>1</v>
      </c>
      <c r="J333" s="509"/>
      <c r="K333" s="529">
        <v>2</v>
      </c>
      <c r="L333" s="430">
        <v>2</v>
      </c>
      <c r="M333" s="430">
        <v>375</v>
      </c>
      <c r="N333" s="430">
        <v>117.5</v>
      </c>
      <c r="O333" s="430" t="s">
        <v>124</v>
      </c>
      <c r="P333" s="528">
        <f>M333+M334</f>
        <v>760</v>
      </c>
      <c r="Q333" s="514">
        <v>116.5</v>
      </c>
      <c r="R333" s="514">
        <v>65</v>
      </c>
      <c r="S333" s="514">
        <v>2</v>
      </c>
      <c r="T333" s="509"/>
      <c r="U333" s="525">
        <v>2</v>
      </c>
      <c r="V333" s="430">
        <v>2</v>
      </c>
      <c r="W333" s="430">
        <v>550</v>
      </c>
      <c r="X333" s="430">
        <v>116</v>
      </c>
      <c r="Y333" s="430" t="s">
        <v>124</v>
      </c>
      <c r="Z333" s="528">
        <f>W333+W334</f>
        <v>760</v>
      </c>
      <c r="AA333" s="528">
        <v>116</v>
      </c>
      <c r="AB333" s="528">
        <v>65</v>
      </c>
      <c r="AC333" s="528" t="s">
        <v>126</v>
      </c>
      <c r="AD333" s="531"/>
    </row>
    <row r="334" spans="1:30" s="426" customFormat="1" ht="15" x14ac:dyDescent="0.2">
      <c r="A334" s="529"/>
      <c r="B334" s="430">
        <v>3</v>
      </c>
      <c r="C334" s="430">
        <v>230</v>
      </c>
      <c r="D334" s="430">
        <v>115</v>
      </c>
      <c r="E334" s="430" t="s">
        <v>125</v>
      </c>
      <c r="F334" s="530"/>
      <c r="G334" s="530"/>
      <c r="H334" s="530"/>
      <c r="I334" s="530"/>
      <c r="J334" s="510"/>
      <c r="K334" s="526"/>
      <c r="L334" s="430">
        <v>3</v>
      </c>
      <c r="M334" s="430">
        <v>385</v>
      </c>
      <c r="N334" s="430">
        <v>115.5</v>
      </c>
      <c r="O334" s="430" t="s">
        <v>125</v>
      </c>
      <c r="P334" s="528"/>
      <c r="Q334" s="515"/>
      <c r="R334" s="515"/>
      <c r="S334" s="515"/>
      <c r="T334" s="511"/>
      <c r="U334" s="526"/>
      <c r="V334" s="430">
        <v>3</v>
      </c>
      <c r="W334" s="430">
        <v>210</v>
      </c>
      <c r="X334" s="430">
        <v>115.5</v>
      </c>
      <c r="Y334" s="430" t="s">
        <v>128</v>
      </c>
      <c r="Z334" s="528"/>
      <c r="AA334" s="528"/>
      <c r="AB334" s="528"/>
      <c r="AC334" s="528"/>
      <c r="AD334" s="531"/>
    </row>
    <row r="335" spans="1:30" s="426" customFormat="1" ht="15" x14ac:dyDescent="0.2">
      <c r="A335" s="526"/>
      <c r="B335" s="430">
        <v>4</v>
      </c>
      <c r="C335" s="430">
        <v>87</v>
      </c>
      <c r="D335" s="430">
        <v>114</v>
      </c>
      <c r="E335" s="430" t="s">
        <v>128</v>
      </c>
      <c r="F335" s="530"/>
      <c r="G335" s="515"/>
      <c r="H335" s="515"/>
      <c r="I335" s="515"/>
      <c r="J335" s="511"/>
      <c r="K335" s="525">
        <v>3</v>
      </c>
      <c r="L335" s="430">
        <v>3</v>
      </c>
      <c r="M335" s="430">
        <v>77</v>
      </c>
      <c r="N335" s="430">
        <v>115.5</v>
      </c>
      <c r="O335" s="430" t="s">
        <v>125</v>
      </c>
      <c r="P335" s="514">
        <f>M335+M336+M337</f>
        <v>760</v>
      </c>
      <c r="Q335" s="514">
        <v>114.5</v>
      </c>
      <c r="R335" s="514">
        <v>65</v>
      </c>
      <c r="S335" s="514">
        <v>3</v>
      </c>
      <c r="T335" s="509"/>
      <c r="U335" s="525">
        <v>3</v>
      </c>
      <c r="V335" s="430">
        <v>3</v>
      </c>
      <c r="W335" s="430">
        <v>694</v>
      </c>
      <c r="X335" s="430">
        <v>115.5</v>
      </c>
      <c r="Y335" s="430" t="s">
        <v>124</v>
      </c>
      <c r="Z335" s="530">
        <f>W335+W336</f>
        <v>761</v>
      </c>
      <c r="AA335" s="514">
        <v>115.5</v>
      </c>
      <c r="AB335" s="514">
        <v>65</v>
      </c>
      <c r="AC335" s="514">
        <v>2</v>
      </c>
      <c r="AD335" s="509"/>
    </row>
    <row r="336" spans="1:30" s="426" customFormat="1" ht="15" x14ac:dyDescent="0.2">
      <c r="A336" s="525">
        <v>3</v>
      </c>
      <c r="B336" s="430">
        <v>4</v>
      </c>
      <c r="C336" s="430">
        <v>707</v>
      </c>
      <c r="D336" s="430">
        <v>114</v>
      </c>
      <c r="E336" s="431" t="s">
        <v>124</v>
      </c>
      <c r="F336" s="514">
        <f>C336+C337</f>
        <v>760</v>
      </c>
      <c r="G336" s="514">
        <v>114</v>
      </c>
      <c r="H336" s="514">
        <v>65</v>
      </c>
      <c r="I336" s="514">
        <v>2</v>
      </c>
      <c r="J336" s="509"/>
      <c r="K336" s="529"/>
      <c r="L336" s="430">
        <v>4</v>
      </c>
      <c r="M336" s="430">
        <v>457</v>
      </c>
      <c r="N336" s="430">
        <v>114.5</v>
      </c>
      <c r="O336" s="430" t="s">
        <v>127</v>
      </c>
      <c r="P336" s="530"/>
      <c r="Q336" s="530"/>
      <c r="R336" s="530"/>
      <c r="S336" s="530"/>
      <c r="T336" s="510"/>
      <c r="U336" s="526"/>
      <c r="V336" s="430">
        <v>5</v>
      </c>
      <c r="W336" s="430">
        <v>67</v>
      </c>
      <c r="X336" s="430">
        <v>114</v>
      </c>
      <c r="Y336" s="431" t="s">
        <v>125</v>
      </c>
      <c r="Z336" s="515"/>
      <c r="AA336" s="515"/>
      <c r="AB336" s="515"/>
      <c r="AC336" s="515"/>
      <c r="AD336" s="511"/>
    </row>
    <row r="337" spans="1:30" s="426" customFormat="1" ht="15" x14ac:dyDescent="0.2">
      <c r="A337" s="526"/>
      <c r="B337" s="430">
        <v>5</v>
      </c>
      <c r="C337" s="430">
        <v>53</v>
      </c>
      <c r="D337" s="430">
        <v>114.5</v>
      </c>
      <c r="E337" s="431" t="s">
        <v>125</v>
      </c>
      <c r="F337" s="515"/>
      <c r="G337" s="515"/>
      <c r="H337" s="515"/>
      <c r="I337" s="515"/>
      <c r="J337" s="511"/>
      <c r="K337" s="526"/>
      <c r="L337" s="430" t="s">
        <v>129</v>
      </c>
      <c r="M337" s="430">
        <v>226</v>
      </c>
      <c r="N337" s="430">
        <v>114</v>
      </c>
      <c r="O337" s="430" t="s">
        <v>125</v>
      </c>
      <c r="P337" s="515"/>
      <c r="Q337" s="515"/>
      <c r="R337" s="515"/>
      <c r="S337" s="515"/>
      <c r="T337" s="511"/>
      <c r="U337" s="432" t="s">
        <v>130</v>
      </c>
      <c r="V337" s="430">
        <v>4</v>
      </c>
      <c r="W337" s="430">
        <v>220</v>
      </c>
      <c r="X337" s="430">
        <v>114</v>
      </c>
      <c r="Y337" s="431" t="s">
        <v>128</v>
      </c>
      <c r="Z337" s="433">
        <v>220</v>
      </c>
      <c r="AA337" s="433">
        <v>114</v>
      </c>
      <c r="AB337" s="433">
        <v>16</v>
      </c>
      <c r="AC337" s="433">
        <v>1</v>
      </c>
      <c r="AD337" s="434"/>
    </row>
    <row r="338" spans="1:30" s="426" customFormat="1" ht="15" x14ac:dyDescent="0.2">
      <c r="A338" s="435" t="s">
        <v>130</v>
      </c>
      <c r="B338" s="430">
        <v>1</v>
      </c>
      <c r="C338" s="430">
        <v>220</v>
      </c>
      <c r="D338" s="430">
        <v>116</v>
      </c>
      <c r="E338" s="430" t="s">
        <v>128</v>
      </c>
      <c r="F338" s="430">
        <v>220</v>
      </c>
      <c r="G338" s="430">
        <v>116</v>
      </c>
      <c r="H338" s="430">
        <v>16</v>
      </c>
      <c r="I338" s="430">
        <v>1</v>
      </c>
      <c r="J338" s="436"/>
      <c r="K338" s="432" t="s">
        <v>130</v>
      </c>
      <c r="L338" s="430">
        <v>3</v>
      </c>
      <c r="M338" s="430">
        <v>220</v>
      </c>
      <c r="N338" s="430">
        <v>115.5</v>
      </c>
      <c r="O338" s="430" t="s">
        <v>128</v>
      </c>
      <c r="P338" s="433">
        <v>220</v>
      </c>
      <c r="Q338" s="437">
        <v>115.5</v>
      </c>
      <c r="R338" s="437">
        <v>16</v>
      </c>
      <c r="S338" s="437">
        <v>1</v>
      </c>
      <c r="T338" s="436"/>
      <c r="U338" s="525">
        <v>5</v>
      </c>
      <c r="V338" s="430">
        <v>4</v>
      </c>
      <c r="W338" s="430">
        <v>568</v>
      </c>
      <c r="X338" s="430">
        <v>114</v>
      </c>
      <c r="Y338" s="431" t="s">
        <v>124</v>
      </c>
      <c r="Z338" s="528">
        <f>W338+W339</f>
        <v>761</v>
      </c>
      <c r="AA338" s="528">
        <v>114</v>
      </c>
      <c r="AB338" s="528">
        <v>65</v>
      </c>
      <c r="AC338" s="528">
        <v>3</v>
      </c>
      <c r="AD338" s="531"/>
    </row>
    <row r="339" spans="1:30" s="426" customFormat="1" ht="15" x14ac:dyDescent="0.2">
      <c r="A339" s="525">
        <v>5</v>
      </c>
      <c r="B339" s="430">
        <v>5</v>
      </c>
      <c r="C339" s="430">
        <v>711</v>
      </c>
      <c r="D339" s="430">
        <v>114.5</v>
      </c>
      <c r="E339" s="431" t="s">
        <v>124</v>
      </c>
      <c r="F339" s="514">
        <f>C339+C340</f>
        <v>760</v>
      </c>
      <c r="G339" s="514">
        <v>114.5</v>
      </c>
      <c r="H339" s="514">
        <v>65</v>
      </c>
      <c r="I339" s="514">
        <v>2</v>
      </c>
      <c r="J339" s="509"/>
      <c r="K339" s="525">
        <v>5</v>
      </c>
      <c r="L339" s="430" t="s">
        <v>129</v>
      </c>
      <c r="M339" s="430">
        <v>385</v>
      </c>
      <c r="N339" s="430">
        <v>114</v>
      </c>
      <c r="O339" s="430" t="s">
        <v>124</v>
      </c>
      <c r="P339" s="514">
        <f>M339+M340</f>
        <v>760</v>
      </c>
      <c r="Q339" s="514">
        <v>113</v>
      </c>
      <c r="R339" s="514">
        <v>65</v>
      </c>
      <c r="S339" s="514">
        <v>3</v>
      </c>
      <c r="T339" s="509"/>
      <c r="U339" s="526"/>
      <c r="V339" s="430">
        <v>5</v>
      </c>
      <c r="W339" s="430">
        <v>193</v>
      </c>
      <c r="X339" s="430">
        <v>114</v>
      </c>
      <c r="Y339" s="430" t="s">
        <v>128</v>
      </c>
      <c r="Z339" s="528"/>
      <c r="AA339" s="528"/>
      <c r="AB339" s="528"/>
      <c r="AC339" s="528"/>
      <c r="AD339" s="531"/>
    </row>
    <row r="340" spans="1:30" s="426" customFormat="1" ht="15" x14ac:dyDescent="0.2">
      <c r="A340" s="526"/>
      <c r="B340" s="430">
        <v>6</v>
      </c>
      <c r="C340" s="430">
        <v>49</v>
      </c>
      <c r="D340" s="430">
        <v>113</v>
      </c>
      <c r="E340" s="431" t="s">
        <v>128</v>
      </c>
      <c r="F340" s="515"/>
      <c r="G340" s="515"/>
      <c r="H340" s="515"/>
      <c r="I340" s="515"/>
      <c r="J340" s="511"/>
      <c r="K340" s="526"/>
      <c r="L340" s="430" t="s">
        <v>131</v>
      </c>
      <c r="M340" s="430">
        <v>375</v>
      </c>
      <c r="N340" s="430">
        <v>112</v>
      </c>
      <c r="O340" s="430" t="s">
        <v>124</v>
      </c>
      <c r="P340" s="515"/>
      <c r="Q340" s="515"/>
      <c r="R340" s="515"/>
      <c r="S340" s="515"/>
      <c r="T340" s="511"/>
      <c r="U340" s="525">
        <v>6</v>
      </c>
      <c r="V340" s="430">
        <v>5</v>
      </c>
      <c r="W340" s="430">
        <v>485</v>
      </c>
      <c r="X340" s="430">
        <v>113.5</v>
      </c>
      <c r="Y340" s="430" t="s">
        <v>124</v>
      </c>
      <c r="Z340" s="514">
        <f>W340+W341+W342</f>
        <v>761</v>
      </c>
      <c r="AA340" s="514">
        <v>112.5</v>
      </c>
      <c r="AB340" s="514">
        <v>65</v>
      </c>
      <c r="AC340" s="514">
        <v>3</v>
      </c>
      <c r="AD340" s="444"/>
    </row>
    <row r="341" spans="1:30" s="426" customFormat="1" ht="15" x14ac:dyDescent="0.2">
      <c r="A341" s="525">
        <v>6</v>
      </c>
      <c r="B341" s="430">
        <v>6</v>
      </c>
      <c r="C341" s="430">
        <v>421</v>
      </c>
      <c r="D341" s="430">
        <v>113</v>
      </c>
      <c r="E341" s="431" t="s">
        <v>124</v>
      </c>
      <c r="F341" s="514">
        <f>C341+C342</f>
        <v>761</v>
      </c>
      <c r="G341" s="514"/>
      <c r="H341" s="514">
        <v>65</v>
      </c>
      <c r="I341" s="514">
        <v>3</v>
      </c>
      <c r="J341" s="509"/>
      <c r="K341" s="525">
        <v>6</v>
      </c>
      <c r="L341" s="430" t="s">
        <v>132</v>
      </c>
      <c r="M341" s="430">
        <v>135</v>
      </c>
      <c r="N341" s="430">
        <v>110.5</v>
      </c>
      <c r="O341" s="430" t="s">
        <v>128</v>
      </c>
      <c r="P341" s="514">
        <f>M341+M342+M343</f>
        <v>761</v>
      </c>
      <c r="Q341" s="514">
        <v>112.5</v>
      </c>
      <c r="R341" s="514">
        <v>65</v>
      </c>
      <c r="S341" s="514">
        <v>3</v>
      </c>
      <c r="T341" s="509"/>
      <c r="U341" s="529"/>
      <c r="V341" s="437">
        <v>8</v>
      </c>
      <c r="W341" s="437">
        <v>158</v>
      </c>
      <c r="X341" s="437">
        <v>110.5</v>
      </c>
      <c r="Y341" s="437" t="s">
        <v>125</v>
      </c>
      <c r="Z341" s="530"/>
      <c r="AA341" s="530"/>
      <c r="AB341" s="530"/>
      <c r="AC341" s="530"/>
      <c r="AD341" s="445"/>
    </row>
    <row r="342" spans="1:30" s="426" customFormat="1" ht="15.75" thickBot="1" x14ac:dyDescent="0.25">
      <c r="A342" s="532"/>
      <c r="B342" s="438">
        <v>7</v>
      </c>
      <c r="C342" s="438">
        <v>340</v>
      </c>
      <c r="D342" s="438">
        <v>112.5</v>
      </c>
      <c r="E342" s="439" t="s">
        <v>124</v>
      </c>
      <c r="F342" s="533"/>
      <c r="G342" s="533"/>
      <c r="H342" s="533"/>
      <c r="I342" s="533"/>
      <c r="J342" s="534"/>
      <c r="K342" s="529"/>
      <c r="L342" s="430" t="s">
        <v>133</v>
      </c>
      <c r="M342" s="430">
        <v>112</v>
      </c>
      <c r="N342" s="430">
        <v>112.5</v>
      </c>
      <c r="O342" s="430" t="s">
        <v>125</v>
      </c>
      <c r="P342" s="530"/>
      <c r="Q342" s="530"/>
      <c r="R342" s="530"/>
      <c r="S342" s="530"/>
      <c r="T342" s="510"/>
      <c r="U342" s="532"/>
      <c r="V342" s="438">
        <v>7</v>
      </c>
      <c r="W342" s="438">
        <v>118</v>
      </c>
      <c r="X342" s="438">
        <v>112</v>
      </c>
      <c r="Y342" s="438" t="s">
        <v>125</v>
      </c>
      <c r="Z342" s="533"/>
      <c r="AA342" s="533"/>
      <c r="AB342" s="533"/>
      <c r="AC342" s="533"/>
      <c r="AD342" s="446"/>
    </row>
    <row r="343" spans="1:30" s="426" customFormat="1" ht="15.75" thickBot="1" x14ac:dyDescent="0.25">
      <c r="A343" s="440"/>
      <c r="B343" s="440"/>
      <c r="C343" s="440"/>
      <c r="D343" s="440"/>
      <c r="E343" s="440"/>
      <c r="F343" s="440">
        <f>SUM(F331:F342)</f>
        <v>4021</v>
      </c>
      <c r="G343" s="440"/>
      <c r="H343" s="440">
        <f>SUM(H331:H342)</f>
        <v>341</v>
      </c>
      <c r="I343" s="440"/>
      <c r="J343" s="440"/>
      <c r="K343" s="532"/>
      <c r="L343" s="438" t="s">
        <v>134</v>
      </c>
      <c r="M343" s="438">
        <v>514</v>
      </c>
      <c r="N343" s="438">
        <v>112.5</v>
      </c>
      <c r="O343" s="439" t="s">
        <v>127</v>
      </c>
      <c r="P343" s="533"/>
      <c r="Q343" s="533"/>
      <c r="R343" s="533"/>
      <c r="S343" s="533"/>
      <c r="T343" s="534"/>
      <c r="U343" s="440"/>
      <c r="V343" s="440"/>
      <c r="W343" s="440"/>
      <c r="X343" s="440"/>
      <c r="Y343" s="440"/>
      <c r="Z343" s="440">
        <f>SUM(Z331:Z342)</f>
        <v>4023</v>
      </c>
      <c r="AA343" s="440"/>
      <c r="AB343" s="440">
        <f>SUM(AB331:AB342)</f>
        <v>341</v>
      </c>
      <c r="AC343" s="440"/>
      <c r="AD343" s="440"/>
    </row>
    <row r="344" spans="1:30" s="426" customFormat="1" ht="15" x14ac:dyDescent="0.2">
      <c r="A344" s="441"/>
      <c r="B344" s="441"/>
      <c r="C344" s="441"/>
      <c r="D344" s="441"/>
      <c r="E344" s="441"/>
      <c r="F344" s="441"/>
      <c r="G344" s="441"/>
      <c r="H344" s="441"/>
      <c r="I344" s="441"/>
      <c r="J344" s="441"/>
      <c r="K344" s="440"/>
      <c r="L344" s="440"/>
      <c r="M344" s="440"/>
      <c r="N344" s="440"/>
      <c r="O344" s="440"/>
      <c r="P344" s="440">
        <f>SUM(P331:P343)</f>
        <v>4021</v>
      </c>
      <c r="Q344" s="440"/>
      <c r="R344" s="440">
        <f>SUM(R331:R343)</f>
        <v>341</v>
      </c>
      <c r="S344" s="440"/>
      <c r="T344" s="440"/>
      <c r="U344" s="441"/>
      <c r="V344" s="441"/>
      <c r="W344" s="441"/>
      <c r="X344" s="441"/>
      <c r="Y344" s="441"/>
      <c r="Z344" s="441"/>
      <c r="AA344" s="441"/>
      <c r="AB344" s="441"/>
      <c r="AC344" s="441"/>
      <c r="AD344" s="441"/>
    </row>
    <row r="345" spans="1:30" s="470" customFormat="1" ht="15" x14ac:dyDescent="0.2">
      <c r="A345" s="441"/>
      <c r="B345" s="441"/>
      <c r="C345" s="441"/>
      <c r="D345" s="441"/>
      <c r="E345" s="441"/>
      <c r="F345" s="441"/>
      <c r="G345" s="441"/>
      <c r="H345" s="441"/>
      <c r="I345" s="441"/>
      <c r="J345" s="441"/>
      <c r="K345" s="440"/>
      <c r="L345" s="440"/>
      <c r="M345" s="440"/>
      <c r="N345" s="440"/>
      <c r="O345" s="440"/>
      <c r="P345" s="440"/>
      <c r="Q345" s="440"/>
      <c r="R345" s="440"/>
      <c r="S345" s="440"/>
      <c r="T345" s="440"/>
      <c r="U345" s="441"/>
      <c r="V345" s="441"/>
      <c r="W345" s="441"/>
      <c r="X345" s="441"/>
      <c r="Y345" s="441"/>
      <c r="Z345" s="441"/>
      <c r="AA345" s="441"/>
      <c r="AB345" s="441"/>
      <c r="AC345" s="441"/>
      <c r="AD345" s="441"/>
    </row>
    <row r="346" spans="1:30" s="470" customFormat="1" ht="15.75" thickBot="1" x14ac:dyDescent="0.25">
      <c r="A346" s="441"/>
      <c r="B346" s="241">
        <v>115.5</v>
      </c>
      <c r="C346" s="241">
        <v>115</v>
      </c>
      <c r="D346" s="241">
        <v>114</v>
      </c>
      <c r="E346" s="241">
        <v>116</v>
      </c>
      <c r="F346" s="241">
        <v>114.5</v>
      </c>
      <c r="G346" s="241">
        <v>114.5</v>
      </c>
      <c r="H346" s="241">
        <v>118.5</v>
      </c>
      <c r="I346" s="241">
        <v>116.5</v>
      </c>
      <c r="J346" s="241">
        <v>114.5</v>
      </c>
      <c r="K346" s="241">
        <v>115.5</v>
      </c>
      <c r="L346" s="241">
        <v>113</v>
      </c>
      <c r="M346" s="241">
        <v>112.5</v>
      </c>
      <c r="N346" s="241">
        <v>116.5</v>
      </c>
      <c r="O346" s="241">
        <v>116</v>
      </c>
      <c r="P346" s="241">
        <v>115.5</v>
      </c>
      <c r="Q346" s="241">
        <v>114</v>
      </c>
      <c r="R346" s="241">
        <v>114</v>
      </c>
      <c r="S346" s="241">
        <v>112.5</v>
      </c>
      <c r="T346" s="440"/>
      <c r="U346" s="441"/>
      <c r="V346" s="441"/>
      <c r="W346" s="441"/>
      <c r="X346" s="441"/>
      <c r="Y346" s="441"/>
      <c r="Z346" s="441"/>
      <c r="AA346" s="441"/>
      <c r="AB346" s="441"/>
      <c r="AC346" s="441"/>
      <c r="AD346" s="441"/>
    </row>
    <row r="347" spans="1:30" ht="13.5" thickBot="1" x14ac:dyDescent="0.25">
      <c r="A347" s="247" t="s">
        <v>136</v>
      </c>
      <c r="B347" s="506" t="s">
        <v>53</v>
      </c>
      <c r="C347" s="507"/>
      <c r="D347" s="507"/>
      <c r="E347" s="507"/>
      <c r="F347" s="507"/>
      <c r="G347" s="508"/>
      <c r="H347" s="506" t="s">
        <v>75</v>
      </c>
      <c r="I347" s="507"/>
      <c r="J347" s="507"/>
      <c r="K347" s="507"/>
      <c r="L347" s="507"/>
      <c r="M347" s="508"/>
      <c r="N347" s="506" t="s">
        <v>63</v>
      </c>
      <c r="O347" s="507"/>
      <c r="P347" s="507"/>
      <c r="Q347" s="507"/>
      <c r="R347" s="507"/>
      <c r="S347" s="508"/>
      <c r="T347" s="292" t="s">
        <v>55</v>
      </c>
      <c r="U347" s="449"/>
      <c r="V347" s="449"/>
    </row>
    <row r="348" spans="1:30" x14ac:dyDescent="0.2">
      <c r="A348" s="248" t="s">
        <v>54</v>
      </c>
      <c r="B348" s="314">
        <v>1</v>
      </c>
      <c r="C348" s="251">
        <v>2</v>
      </c>
      <c r="D348" s="251">
        <v>3</v>
      </c>
      <c r="E348" s="251">
        <v>4</v>
      </c>
      <c r="F348" s="251">
        <v>5</v>
      </c>
      <c r="G348" s="251">
        <v>6</v>
      </c>
      <c r="H348" s="314">
        <v>1</v>
      </c>
      <c r="I348" s="251">
        <v>2</v>
      </c>
      <c r="J348" s="251">
        <v>3</v>
      </c>
      <c r="K348" s="251">
        <v>4</v>
      </c>
      <c r="L348" s="251">
        <v>5</v>
      </c>
      <c r="M348" s="251">
        <v>6</v>
      </c>
      <c r="N348" s="314">
        <v>1</v>
      </c>
      <c r="O348" s="251">
        <v>2</v>
      </c>
      <c r="P348" s="251">
        <v>3</v>
      </c>
      <c r="Q348" s="251">
        <v>4</v>
      </c>
      <c r="R348" s="251">
        <v>5</v>
      </c>
      <c r="S348" s="251">
        <v>6</v>
      </c>
      <c r="T348" s="291"/>
      <c r="U348" s="449"/>
      <c r="V348" s="449"/>
    </row>
    <row r="349" spans="1:30" x14ac:dyDescent="0.2">
      <c r="A349" s="252" t="s">
        <v>3</v>
      </c>
      <c r="B349" s="253">
        <v>2870</v>
      </c>
      <c r="C349" s="254">
        <v>2870</v>
      </c>
      <c r="D349" s="254">
        <v>2870</v>
      </c>
      <c r="E349" s="254">
        <v>2870</v>
      </c>
      <c r="F349" s="254">
        <v>2870</v>
      </c>
      <c r="G349" s="254">
        <v>2870</v>
      </c>
      <c r="H349" s="253">
        <v>2870</v>
      </c>
      <c r="I349" s="467">
        <v>2870</v>
      </c>
      <c r="J349" s="467">
        <v>2870</v>
      </c>
      <c r="K349" s="254">
        <v>2870</v>
      </c>
      <c r="L349" s="254">
        <v>2870</v>
      </c>
      <c r="M349" s="255">
        <v>2870</v>
      </c>
      <c r="N349" s="253">
        <v>2870</v>
      </c>
      <c r="O349" s="254">
        <v>2870</v>
      </c>
      <c r="P349" s="254">
        <v>2870</v>
      </c>
      <c r="Q349" s="254">
        <v>2870</v>
      </c>
      <c r="R349" s="254">
        <v>2870</v>
      </c>
      <c r="S349" s="254">
        <v>2870</v>
      </c>
      <c r="T349" s="256">
        <v>2870</v>
      </c>
      <c r="U349" s="449"/>
      <c r="V349" s="449"/>
    </row>
    <row r="350" spans="1:30" x14ac:dyDescent="0.2">
      <c r="A350" s="257" t="s">
        <v>6</v>
      </c>
      <c r="B350" s="258">
        <v>2900.5882352941176</v>
      </c>
      <c r="C350" s="259">
        <v>2916.8</v>
      </c>
      <c r="D350" s="259">
        <v>2931</v>
      </c>
      <c r="E350" s="259">
        <v>2831.875</v>
      </c>
      <c r="F350" s="259">
        <v>2970.408163265306</v>
      </c>
      <c r="G350" s="259">
        <v>3063.0232558139537</v>
      </c>
      <c r="H350" s="258">
        <v>2909.2</v>
      </c>
      <c r="I350" s="468">
        <v>2989.5348837209303</v>
      </c>
      <c r="J350" s="468">
        <v>3020</v>
      </c>
      <c r="K350" s="259">
        <v>2916.875</v>
      </c>
      <c r="L350" s="259">
        <v>3013.2653061224491</v>
      </c>
      <c r="M350" s="260">
        <v>2995.6862745098038</v>
      </c>
      <c r="N350" s="258">
        <v>2940.4166666666665</v>
      </c>
      <c r="O350" s="259">
        <v>2957.9591836734694</v>
      </c>
      <c r="P350" s="259">
        <v>2973.8775510204082</v>
      </c>
      <c r="Q350" s="259">
        <v>2879.3333333333335</v>
      </c>
      <c r="R350" s="259">
        <v>2925.4</v>
      </c>
      <c r="S350" s="259">
        <v>2998.3673469387754</v>
      </c>
      <c r="T350" s="261">
        <v>2960.0775193798449</v>
      </c>
      <c r="U350" s="449"/>
      <c r="V350" s="449"/>
    </row>
    <row r="351" spans="1:30" x14ac:dyDescent="0.2">
      <c r="A351" s="248" t="s">
        <v>7</v>
      </c>
      <c r="B351" s="262">
        <v>82.352941176470594</v>
      </c>
      <c r="C351" s="263">
        <v>88</v>
      </c>
      <c r="D351" s="263">
        <v>88</v>
      </c>
      <c r="E351" s="263">
        <v>87.5</v>
      </c>
      <c r="F351" s="263">
        <v>87.755102040816325</v>
      </c>
      <c r="G351" s="263">
        <v>90.697674418604649</v>
      </c>
      <c r="H351" s="262">
        <v>84</v>
      </c>
      <c r="I351" s="469">
        <v>93.023255813953483</v>
      </c>
      <c r="J351" s="469">
        <v>71.739130434782609</v>
      </c>
      <c r="K351" s="263">
        <v>62.5</v>
      </c>
      <c r="L351" s="263">
        <v>81.632653061224488</v>
      </c>
      <c r="M351" s="264">
        <v>84.313725490196077</v>
      </c>
      <c r="N351" s="262">
        <v>83.333333333333329</v>
      </c>
      <c r="O351" s="263">
        <v>87.755102040816325</v>
      </c>
      <c r="P351" s="263">
        <v>91.836734693877546</v>
      </c>
      <c r="Q351" s="263">
        <v>86.666666666666671</v>
      </c>
      <c r="R351" s="263">
        <v>88</v>
      </c>
      <c r="S351" s="263">
        <v>83.673469387755105</v>
      </c>
      <c r="T351" s="265">
        <v>82.945736434108525</v>
      </c>
      <c r="U351" s="449"/>
      <c r="V351" s="227"/>
    </row>
    <row r="352" spans="1:30" x14ac:dyDescent="0.2">
      <c r="A352" s="248" t="s">
        <v>8</v>
      </c>
      <c r="B352" s="266">
        <v>7.3167314217979715E-2</v>
      </c>
      <c r="C352" s="267">
        <v>6.4717863844724846E-2</v>
      </c>
      <c r="D352" s="267">
        <v>6.609133615766126E-2</v>
      </c>
      <c r="E352" s="267">
        <v>7.7125422735904878E-2</v>
      </c>
      <c r="F352" s="267">
        <v>6.6138390580637238E-2</v>
      </c>
      <c r="G352" s="267">
        <v>6.4406432143348444E-2</v>
      </c>
      <c r="H352" s="266">
        <v>7.5549757218585895E-2</v>
      </c>
      <c r="I352" s="455">
        <v>6.3179110884076906E-2</v>
      </c>
      <c r="J352" s="455">
        <v>8.4050168426548111E-2</v>
      </c>
      <c r="K352" s="267">
        <v>7.8222200184319274E-2</v>
      </c>
      <c r="L352" s="267">
        <v>6.9891149872923081E-2</v>
      </c>
      <c r="M352" s="268">
        <v>7.1787763432066901E-2</v>
      </c>
      <c r="N352" s="266">
        <v>7.6283098278301098E-2</v>
      </c>
      <c r="O352" s="267">
        <v>6.0390975807592943E-2</v>
      </c>
      <c r="P352" s="267">
        <v>6.6443866066332916E-2</v>
      </c>
      <c r="Q352" s="267">
        <v>7.4201122478181877E-2</v>
      </c>
      <c r="R352" s="267">
        <v>6.1728030118699567E-2</v>
      </c>
      <c r="S352" s="267">
        <v>7.1223573576457672E-2</v>
      </c>
      <c r="T352" s="269">
        <v>7.1701166850752257E-2</v>
      </c>
      <c r="U352" s="449"/>
      <c r="V352" s="227"/>
    </row>
    <row r="353" spans="1:23" x14ac:dyDescent="0.2">
      <c r="A353" s="257" t="s">
        <v>1</v>
      </c>
      <c r="B353" s="270">
        <f>B350/B349*100-100</f>
        <v>1.0657921705267341</v>
      </c>
      <c r="C353" s="271">
        <f t="shared" ref="C353:E353" si="120">C350/C349*100-100</f>
        <v>1.6306620209059304</v>
      </c>
      <c r="D353" s="271">
        <f t="shared" si="120"/>
        <v>2.1254355400696738</v>
      </c>
      <c r="E353" s="271">
        <f t="shared" si="120"/>
        <v>-1.3283972125435497</v>
      </c>
      <c r="F353" s="271">
        <f>F350/F349*100-100</f>
        <v>3.4985422740524825</v>
      </c>
      <c r="G353" s="271">
        <f t="shared" ref="G353:T353" si="121">G350/G349*100-100</f>
        <v>6.7255489830645843</v>
      </c>
      <c r="H353" s="270">
        <f t="shared" si="121"/>
        <v>1.3658536585365937</v>
      </c>
      <c r="I353" s="271">
        <f t="shared" ref="I353:J353" si="122">I350/I349*100-100</f>
        <v>4.1649785268616881</v>
      </c>
      <c r="J353" s="271">
        <f t="shared" si="122"/>
        <v>5.2264808362369308</v>
      </c>
      <c r="K353" s="271">
        <f t="shared" si="121"/>
        <v>1.6332752613240444</v>
      </c>
      <c r="L353" s="271">
        <f t="shared" si="121"/>
        <v>4.9918225129773219</v>
      </c>
      <c r="M353" s="272">
        <f t="shared" si="121"/>
        <v>4.3793127006900363</v>
      </c>
      <c r="N353" s="270">
        <f t="shared" si="121"/>
        <v>2.4535423925667885</v>
      </c>
      <c r="O353" s="271">
        <f t="shared" si="121"/>
        <v>3.0647799189362104</v>
      </c>
      <c r="P353" s="271">
        <f t="shared" si="121"/>
        <v>3.6194268648226</v>
      </c>
      <c r="Q353" s="271">
        <f t="shared" si="121"/>
        <v>0.32520325203253719</v>
      </c>
      <c r="R353" s="271">
        <f t="shared" si="121"/>
        <v>1.9303135888501828</v>
      </c>
      <c r="S353" s="271">
        <f t="shared" si="121"/>
        <v>4.4727298584939206</v>
      </c>
      <c r="T353" s="273">
        <f t="shared" si="121"/>
        <v>3.1385895254301346</v>
      </c>
      <c r="U353" s="347"/>
      <c r="V353" s="227"/>
    </row>
    <row r="354" spans="1:23" ht="13.5" thickBot="1" x14ac:dyDescent="0.25">
      <c r="A354" s="274" t="s">
        <v>27</v>
      </c>
      <c r="B354" s="275">
        <f t="shared" ref="B354:G354" si="123">B350-B318</f>
        <v>250.10043041606878</v>
      </c>
      <c r="C354" s="276">
        <f t="shared" si="123"/>
        <v>201.9515151515152</v>
      </c>
      <c r="D354" s="276">
        <f t="shared" si="123"/>
        <v>247.875</v>
      </c>
      <c r="E354" s="276">
        <f t="shared" si="123"/>
        <v>80.446428571428442</v>
      </c>
      <c r="F354" s="276">
        <f t="shared" si="123"/>
        <v>241.12244897959181</v>
      </c>
      <c r="G354" s="276">
        <f t="shared" si="123"/>
        <v>323.59468438538215</v>
      </c>
      <c r="H354" s="275">
        <f>H350-J318</f>
        <v>148.39999999999964</v>
      </c>
      <c r="I354" s="276">
        <f t="shared" ref="I354:S354" si="124">I350-I318</f>
        <v>231.4861032331255</v>
      </c>
      <c r="J354" s="276">
        <f t="shared" si="124"/>
        <v>259.19999999999982</v>
      </c>
      <c r="K354" s="276">
        <f t="shared" si="124"/>
        <v>114.01785714285734</v>
      </c>
      <c r="L354" s="276">
        <f t="shared" si="124"/>
        <v>264.61145996860296</v>
      </c>
      <c r="M354" s="277">
        <f t="shared" si="124"/>
        <v>209.21568627450961</v>
      </c>
      <c r="N354" s="275">
        <f t="shared" si="124"/>
        <v>207.25877192982443</v>
      </c>
      <c r="O354" s="276">
        <f t="shared" si="124"/>
        <v>218.86827458256039</v>
      </c>
      <c r="P354" s="276">
        <f t="shared" si="124"/>
        <v>222.66542980828717</v>
      </c>
      <c r="Q354" s="276">
        <f t="shared" si="124"/>
        <v>166.37037037037044</v>
      </c>
      <c r="R354" s="276">
        <f t="shared" si="124"/>
        <v>144.65925925925922</v>
      </c>
      <c r="S354" s="276">
        <f t="shared" si="124"/>
        <v>258.11734693877543</v>
      </c>
      <c r="T354" s="278">
        <f>T350-V318</f>
        <v>218.90172029308678</v>
      </c>
      <c r="U354" s="449"/>
      <c r="V354" s="227"/>
    </row>
    <row r="355" spans="1:23" x14ac:dyDescent="0.2">
      <c r="A355" s="279" t="s">
        <v>51</v>
      </c>
      <c r="B355" s="280">
        <v>759</v>
      </c>
      <c r="C355" s="281">
        <v>759</v>
      </c>
      <c r="D355" s="281">
        <v>759</v>
      </c>
      <c r="E355" s="281">
        <v>219</v>
      </c>
      <c r="F355" s="281">
        <v>758</v>
      </c>
      <c r="G355" s="281">
        <v>758</v>
      </c>
      <c r="H355" s="280">
        <v>759</v>
      </c>
      <c r="I355" s="281">
        <v>759</v>
      </c>
      <c r="J355" s="281">
        <v>759</v>
      </c>
      <c r="K355" s="281">
        <v>220</v>
      </c>
      <c r="L355" s="281">
        <v>759</v>
      </c>
      <c r="M355" s="282">
        <v>758</v>
      </c>
      <c r="N355" s="280">
        <v>758</v>
      </c>
      <c r="O355" s="281">
        <v>758</v>
      </c>
      <c r="P355" s="281">
        <v>757</v>
      </c>
      <c r="Q355" s="281">
        <v>220</v>
      </c>
      <c r="R355" s="281">
        <v>757</v>
      </c>
      <c r="S355" s="281">
        <v>757</v>
      </c>
      <c r="T355" s="283">
        <f>SUM(B355:S355)</f>
        <v>12033</v>
      </c>
      <c r="U355" s="227" t="s">
        <v>56</v>
      </c>
      <c r="V355" s="284">
        <f>V323-T355</f>
        <v>35</v>
      </c>
      <c r="W355" s="285">
        <f>V355/V323</f>
        <v>2.9002320185614848E-3</v>
      </c>
    </row>
    <row r="356" spans="1:23" x14ac:dyDescent="0.2">
      <c r="A356" s="286" t="s">
        <v>28</v>
      </c>
      <c r="B356" s="322">
        <v>120.5</v>
      </c>
      <c r="C356" s="242">
        <v>120</v>
      </c>
      <c r="D356" s="242">
        <v>119</v>
      </c>
      <c r="E356" s="242">
        <v>121.5</v>
      </c>
      <c r="F356" s="242">
        <v>119.5</v>
      </c>
      <c r="G356" s="242">
        <v>119.5</v>
      </c>
      <c r="H356" s="244">
        <v>123.5</v>
      </c>
      <c r="I356" s="242">
        <v>121.5</v>
      </c>
      <c r="J356" s="242">
        <v>119.5</v>
      </c>
      <c r="K356" s="242">
        <v>121</v>
      </c>
      <c r="L356" s="242">
        <v>118</v>
      </c>
      <c r="M356" s="372">
        <v>117.5</v>
      </c>
      <c r="N356" s="244">
        <v>121.5</v>
      </c>
      <c r="O356" s="242">
        <v>121</v>
      </c>
      <c r="P356" s="242">
        <v>120.5</v>
      </c>
      <c r="Q356" s="242">
        <v>119.5</v>
      </c>
      <c r="R356" s="242">
        <v>119</v>
      </c>
      <c r="S356" s="242">
        <v>117.5</v>
      </c>
      <c r="T356" s="235"/>
      <c r="U356" s="227" t="s">
        <v>57</v>
      </c>
      <c r="V356" s="227">
        <v>115.03</v>
      </c>
    </row>
    <row r="357" spans="1:23" ht="13.5" thickBot="1" x14ac:dyDescent="0.25">
      <c r="A357" s="287" t="s">
        <v>26</v>
      </c>
      <c r="B357" s="374">
        <f t="shared" ref="B357:S357" si="125">B356-B328</f>
        <v>5</v>
      </c>
      <c r="C357" s="386">
        <f t="shared" si="125"/>
        <v>5</v>
      </c>
      <c r="D357" s="386">
        <f t="shared" si="125"/>
        <v>5</v>
      </c>
      <c r="E357" s="386">
        <f t="shared" si="125"/>
        <v>5.5</v>
      </c>
      <c r="F357" s="386">
        <f t="shared" si="125"/>
        <v>5</v>
      </c>
      <c r="G357" s="386">
        <f t="shared" si="125"/>
        <v>5</v>
      </c>
      <c r="H357" s="374">
        <f t="shared" si="125"/>
        <v>5</v>
      </c>
      <c r="I357" s="386">
        <f t="shared" si="125"/>
        <v>5</v>
      </c>
      <c r="J357" s="386">
        <f t="shared" si="125"/>
        <v>5</v>
      </c>
      <c r="K357" s="386">
        <f t="shared" si="125"/>
        <v>5.5</v>
      </c>
      <c r="L357" s="386">
        <f t="shared" si="125"/>
        <v>5</v>
      </c>
      <c r="M357" s="387">
        <f t="shared" si="125"/>
        <v>5</v>
      </c>
      <c r="N357" s="374">
        <f t="shared" si="125"/>
        <v>5</v>
      </c>
      <c r="O357" s="386">
        <f t="shared" si="125"/>
        <v>5</v>
      </c>
      <c r="P357" s="386">
        <f t="shared" si="125"/>
        <v>5</v>
      </c>
      <c r="Q357" s="386">
        <f t="shared" si="125"/>
        <v>5.5</v>
      </c>
      <c r="R357" s="386">
        <f t="shared" si="125"/>
        <v>5</v>
      </c>
      <c r="S357" s="386">
        <f t="shared" si="125"/>
        <v>5</v>
      </c>
      <c r="T357" s="236"/>
      <c r="U357" s="227" t="s">
        <v>26</v>
      </c>
      <c r="V357" s="227">
        <f>V356-X324</f>
        <v>5.5700000000000074</v>
      </c>
    </row>
    <row r="358" spans="1:23" x14ac:dyDescent="0.2">
      <c r="C358" s="449"/>
      <c r="D358" s="449"/>
      <c r="E358" s="449">
        <v>121.5</v>
      </c>
      <c r="F358" s="449"/>
      <c r="G358" s="449"/>
      <c r="H358" s="449"/>
      <c r="I358" s="449"/>
      <c r="J358" s="449"/>
      <c r="K358" s="449">
        <v>121</v>
      </c>
      <c r="L358" s="449"/>
      <c r="M358" s="449"/>
      <c r="N358" s="449"/>
      <c r="O358" s="449"/>
      <c r="P358" s="449"/>
      <c r="Q358" s="449">
        <v>119.5</v>
      </c>
      <c r="R358" s="449"/>
      <c r="S358" s="449"/>
    </row>
    <row r="359" spans="1:23" ht="13.5" thickBot="1" x14ac:dyDescent="0.25"/>
    <row r="360" spans="1:23" s="474" customFormat="1" ht="13.5" thickBot="1" x14ac:dyDescent="0.25">
      <c r="A360" s="247" t="s">
        <v>138</v>
      </c>
      <c r="B360" s="506" t="s">
        <v>53</v>
      </c>
      <c r="C360" s="507"/>
      <c r="D360" s="507"/>
      <c r="E360" s="507"/>
      <c r="F360" s="507"/>
      <c r="G360" s="508"/>
      <c r="H360" s="506" t="s">
        <v>75</v>
      </c>
      <c r="I360" s="507"/>
      <c r="J360" s="507"/>
      <c r="K360" s="507"/>
      <c r="L360" s="507"/>
      <c r="M360" s="508"/>
      <c r="N360" s="506" t="s">
        <v>63</v>
      </c>
      <c r="O360" s="507"/>
      <c r="P360" s="507"/>
      <c r="Q360" s="507"/>
      <c r="R360" s="507"/>
      <c r="S360" s="508"/>
      <c r="T360" s="292" t="s">
        <v>55</v>
      </c>
    </row>
    <row r="361" spans="1:23" s="474" customFormat="1" x14ac:dyDescent="0.2">
      <c r="A361" s="248" t="s">
        <v>54</v>
      </c>
      <c r="B361" s="314">
        <v>1</v>
      </c>
      <c r="C361" s="251">
        <v>2</v>
      </c>
      <c r="D361" s="251">
        <v>3</v>
      </c>
      <c r="E361" s="251">
        <v>4</v>
      </c>
      <c r="F361" s="251">
        <v>5</v>
      </c>
      <c r="G361" s="251">
        <v>6</v>
      </c>
      <c r="H361" s="314">
        <v>1</v>
      </c>
      <c r="I361" s="251">
        <v>2</v>
      </c>
      <c r="J361" s="251">
        <v>3</v>
      </c>
      <c r="K361" s="251">
        <v>4</v>
      </c>
      <c r="L361" s="251">
        <v>5</v>
      </c>
      <c r="M361" s="251">
        <v>6</v>
      </c>
      <c r="N361" s="314">
        <v>1</v>
      </c>
      <c r="O361" s="251">
        <v>2</v>
      </c>
      <c r="P361" s="251">
        <v>3</v>
      </c>
      <c r="Q361" s="251">
        <v>4</v>
      </c>
      <c r="R361" s="251">
        <v>5</v>
      </c>
      <c r="S361" s="251">
        <v>6</v>
      </c>
      <c r="T361" s="291"/>
    </row>
    <row r="362" spans="1:23" s="474" customFormat="1" x14ac:dyDescent="0.2">
      <c r="A362" s="252" t="s">
        <v>3</v>
      </c>
      <c r="B362" s="253">
        <v>3060</v>
      </c>
      <c r="C362" s="254">
        <v>3060</v>
      </c>
      <c r="D362" s="254">
        <v>3060</v>
      </c>
      <c r="E362" s="254">
        <v>3060</v>
      </c>
      <c r="F362" s="254">
        <v>3060</v>
      </c>
      <c r="G362" s="254">
        <v>3060</v>
      </c>
      <c r="H362" s="253">
        <v>3060</v>
      </c>
      <c r="I362" s="467">
        <v>3060</v>
      </c>
      <c r="J362" s="467">
        <v>3060</v>
      </c>
      <c r="K362" s="254">
        <v>3060</v>
      </c>
      <c r="L362" s="254">
        <v>3060</v>
      </c>
      <c r="M362" s="255">
        <v>3060</v>
      </c>
      <c r="N362" s="253">
        <v>3060</v>
      </c>
      <c r="O362" s="254">
        <v>3060</v>
      </c>
      <c r="P362" s="254">
        <v>3060</v>
      </c>
      <c r="Q362" s="254">
        <v>3060</v>
      </c>
      <c r="R362" s="254">
        <v>3060</v>
      </c>
      <c r="S362" s="254">
        <v>3060</v>
      </c>
      <c r="T362" s="256">
        <v>3060</v>
      </c>
    </row>
    <row r="363" spans="1:23" s="474" customFormat="1" x14ac:dyDescent="0.2">
      <c r="A363" s="257" t="s">
        <v>6</v>
      </c>
      <c r="B363" s="258">
        <v>3051.304347826087</v>
      </c>
      <c r="C363" s="259">
        <v>3102.6923076923076</v>
      </c>
      <c r="D363" s="259">
        <v>3165.2</v>
      </c>
      <c r="E363" s="259">
        <v>3113.125</v>
      </c>
      <c r="F363" s="259">
        <v>3151.3207547169814</v>
      </c>
      <c r="G363" s="259">
        <v>3206.6666666666665</v>
      </c>
      <c r="H363" s="258">
        <v>3250.4</v>
      </c>
      <c r="I363" s="468">
        <v>3199.1666666666665</v>
      </c>
      <c r="J363" s="468">
        <v>3247.9591836734694</v>
      </c>
      <c r="K363" s="259">
        <v>3188.75</v>
      </c>
      <c r="L363" s="259">
        <v>3185.4166666666665</v>
      </c>
      <c r="M363" s="260">
        <v>3185.4901960784314</v>
      </c>
      <c r="N363" s="258">
        <v>3114.375</v>
      </c>
      <c r="O363" s="259">
        <v>3138.6666666666665</v>
      </c>
      <c r="P363" s="259">
        <v>3131.8367346938776</v>
      </c>
      <c r="Q363" s="259">
        <v>3020</v>
      </c>
      <c r="R363" s="259">
        <v>3155</v>
      </c>
      <c r="S363" s="259">
        <v>3146.2</v>
      </c>
      <c r="T363" s="261">
        <v>3159.0955414012737</v>
      </c>
    </row>
    <row r="364" spans="1:23" s="474" customFormat="1" x14ac:dyDescent="0.2">
      <c r="A364" s="248" t="s">
        <v>7</v>
      </c>
      <c r="B364" s="262">
        <v>86.956521739130437</v>
      </c>
      <c r="C364" s="263">
        <v>86.538461538461533</v>
      </c>
      <c r="D364" s="263">
        <v>78</v>
      </c>
      <c r="E364" s="263">
        <v>93.75</v>
      </c>
      <c r="F364" s="263">
        <v>86.79245283018868</v>
      </c>
      <c r="G364" s="263">
        <v>83.333333333333329</v>
      </c>
      <c r="H364" s="262">
        <v>90</v>
      </c>
      <c r="I364" s="469">
        <v>85.416666666666671</v>
      </c>
      <c r="J364" s="469">
        <v>75.510204081632651</v>
      </c>
      <c r="K364" s="469">
        <v>68.75</v>
      </c>
      <c r="L364" s="469">
        <v>79.166666666666671</v>
      </c>
      <c r="M364" s="264">
        <v>88.235294117647058</v>
      </c>
      <c r="N364" s="262">
        <v>95.833333333333329</v>
      </c>
      <c r="O364" s="263">
        <v>91.111111111111114</v>
      </c>
      <c r="P364" s="263">
        <v>87.755102040816325</v>
      </c>
      <c r="Q364" s="263">
        <v>68.75</v>
      </c>
      <c r="R364" s="263">
        <v>88</v>
      </c>
      <c r="S364" s="263">
        <v>90</v>
      </c>
      <c r="T364" s="265">
        <v>84.968152866242036</v>
      </c>
      <c r="V364" s="227"/>
    </row>
    <row r="365" spans="1:23" s="474" customFormat="1" x14ac:dyDescent="0.2">
      <c r="A365" s="248" t="s">
        <v>8</v>
      </c>
      <c r="B365" s="266">
        <v>6.509035559534776E-2</v>
      </c>
      <c r="C365" s="267">
        <v>6.9131918718906032E-2</v>
      </c>
      <c r="D365" s="267">
        <v>8.5660538045323961E-2</v>
      </c>
      <c r="E365" s="267">
        <v>6.09126016925828E-2</v>
      </c>
      <c r="F365" s="267">
        <v>6.7366169788570893E-2</v>
      </c>
      <c r="G365" s="267">
        <v>7.9784667473957696E-2</v>
      </c>
      <c r="H365" s="266">
        <v>6.2767417788996235E-2</v>
      </c>
      <c r="I365" s="455">
        <v>7.4219800968908872E-2</v>
      </c>
      <c r="J365" s="455">
        <v>8.2227054512032854E-2</v>
      </c>
      <c r="K365" s="267">
        <v>0.10005145734103627</v>
      </c>
      <c r="L365" s="267">
        <v>7.5566375669102473E-2</v>
      </c>
      <c r="M365" s="268">
        <v>6.0474913516298204E-2</v>
      </c>
      <c r="N365" s="266">
        <v>5.722097794753879E-2</v>
      </c>
      <c r="O365" s="267">
        <v>6.1342601853750747E-2</v>
      </c>
      <c r="P365" s="267">
        <v>6.8487615137696245E-2</v>
      </c>
      <c r="Q365" s="267">
        <v>0.10471118080027747</v>
      </c>
      <c r="R365" s="267">
        <v>6.857785125268212E-2</v>
      </c>
      <c r="S365" s="267">
        <v>6.4768071138389643E-2</v>
      </c>
      <c r="T365" s="269">
        <v>7.3496092278846972E-2</v>
      </c>
      <c r="V365" s="227"/>
    </row>
    <row r="366" spans="1:23" s="474" customFormat="1" x14ac:dyDescent="0.2">
      <c r="A366" s="257" t="s">
        <v>1</v>
      </c>
      <c r="B366" s="270">
        <f>B363/B362*100-100</f>
        <v>-0.28417163967036174</v>
      </c>
      <c r="C366" s="271">
        <f t="shared" ref="C366:E366" si="126">C363/C362*100-100</f>
        <v>1.3951734539969749</v>
      </c>
      <c r="D366" s="271">
        <f t="shared" si="126"/>
        <v>3.437908496732021</v>
      </c>
      <c r="E366" s="271">
        <f t="shared" si="126"/>
        <v>1.7361111111111143</v>
      </c>
      <c r="F366" s="271">
        <f>F363/F362*100-100</f>
        <v>2.9843383894438347</v>
      </c>
      <c r="G366" s="271">
        <f t="shared" ref="G366:T366" si="127">G363/G362*100-100</f>
        <v>4.7930283224400796</v>
      </c>
      <c r="H366" s="270">
        <f t="shared" si="127"/>
        <v>6.2222222222222143</v>
      </c>
      <c r="I366" s="271">
        <f t="shared" si="127"/>
        <v>4.5479302832244031</v>
      </c>
      <c r="J366" s="271">
        <f t="shared" si="127"/>
        <v>6.1424569827931208</v>
      </c>
      <c r="K366" s="271">
        <f t="shared" si="127"/>
        <v>4.2075163398692865</v>
      </c>
      <c r="L366" s="271">
        <f t="shared" si="127"/>
        <v>4.0985838779956367</v>
      </c>
      <c r="M366" s="272">
        <f t="shared" si="127"/>
        <v>4.1009867999487426</v>
      </c>
      <c r="N366" s="270">
        <f t="shared" si="127"/>
        <v>1.7769607843137294</v>
      </c>
      <c r="O366" s="271">
        <f t="shared" si="127"/>
        <v>2.5708061002178653</v>
      </c>
      <c r="P366" s="271">
        <f t="shared" si="127"/>
        <v>2.3476057089502547</v>
      </c>
      <c r="Q366" s="271">
        <f t="shared" si="127"/>
        <v>-1.3071895424836555</v>
      </c>
      <c r="R366" s="271">
        <f t="shared" si="127"/>
        <v>3.1045751633986782</v>
      </c>
      <c r="S366" s="271">
        <f t="shared" si="127"/>
        <v>2.8169934640522882</v>
      </c>
      <c r="T366" s="273">
        <f t="shared" si="127"/>
        <v>3.2384163856625321</v>
      </c>
      <c r="U366" s="347"/>
      <c r="V366" s="227"/>
    </row>
    <row r="367" spans="1:23" s="474" customFormat="1" ht="13.5" thickBot="1" x14ac:dyDescent="0.25">
      <c r="A367" s="274" t="s">
        <v>27</v>
      </c>
      <c r="B367" s="275">
        <f>B363-B350</f>
        <v>150.71611253196943</v>
      </c>
      <c r="C367" s="276">
        <f t="shared" ref="C367:T367" si="128">C363-C350</f>
        <v>185.89230769230744</v>
      </c>
      <c r="D367" s="276">
        <f t="shared" si="128"/>
        <v>234.19999999999982</v>
      </c>
      <c r="E367" s="276">
        <f t="shared" si="128"/>
        <v>281.25</v>
      </c>
      <c r="F367" s="276">
        <f t="shared" si="128"/>
        <v>180.91259145167533</v>
      </c>
      <c r="G367" s="276">
        <f t="shared" si="128"/>
        <v>143.6434108527128</v>
      </c>
      <c r="H367" s="275">
        <f t="shared" si="128"/>
        <v>341.20000000000027</v>
      </c>
      <c r="I367" s="276">
        <f t="shared" si="128"/>
        <v>209.63178294573618</v>
      </c>
      <c r="J367" s="276">
        <f t="shared" si="128"/>
        <v>227.9591836734694</v>
      </c>
      <c r="K367" s="276">
        <f t="shared" si="128"/>
        <v>271.875</v>
      </c>
      <c r="L367" s="276">
        <f t="shared" si="128"/>
        <v>172.15136054421737</v>
      </c>
      <c r="M367" s="277">
        <f t="shared" si="128"/>
        <v>189.80392156862763</v>
      </c>
      <c r="N367" s="275">
        <f t="shared" si="128"/>
        <v>173.95833333333348</v>
      </c>
      <c r="O367" s="276">
        <f t="shared" si="128"/>
        <v>180.70748299319712</v>
      </c>
      <c r="P367" s="276">
        <f t="shared" si="128"/>
        <v>157.9591836734694</v>
      </c>
      <c r="Q367" s="276">
        <f t="shared" si="128"/>
        <v>140.66666666666652</v>
      </c>
      <c r="R367" s="276">
        <f t="shared" si="128"/>
        <v>229.59999999999991</v>
      </c>
      <c r="S367" s="276">
        <f t="shared" si="128"/>
        <v>147.83265306122439</v>
      </c>
      <c r="T367" s="278">
        <f t="shared" si="128"/>
        <v>199.01802202142881</v>
      </c>
      <c r="V367" s="227"/>
    </row>
    <row r="368" spans="1:23" s="474" customFormat="1" x14ac:dyDescent="0.2">
      <c r="A368" s="279" t="s">
        <v>51</v>
      </c>
      <c r="B368" s="280">
        <v>759</v>
      </c>
      <c r="C368" s="281">
        <v>759</v>
      </c>
      <c r="D368" s="281">
        <v>759</v>
      </c>
      <c r="E368" s="281">
        <v>217</v>
      </c>
      <c r="F368" s="281">
        <v>758</v>
      </c>
      <c r="G368" s="281">
        <v>758</v>
      </c>
      <c r="H368" s="280">
        <v>759</v>
      </c>
      <c r="I368" s="281">
        <v>759</v>
      </c>
      <c r="J368" s="281">
        <v>758</v>
      </c>
      <c r="K368" s="281">
        <v>215</v>
      </c>
      <c r="L368" s="281">
        <v>758</v>
      </c>
      <c r="M368" s="282">
        <v>758</v>
      </c>
      <c r="N368" s="280">
        <v>758</v>
      </c>
      <c r="O368" s="281">
        <v>758</v>
      </c>
      <c r="P368" s="281">
        <v>757</v>
      </c>
      <c r="Q368" s="281">
        <v>218</v>
      </c>
      <c r="R368" s="281">
        <v>756</v>
      </c>
      <c r="S368" s="281">
        <v>757</v>
      </c>
      <c r="T368" s="283">
        <f>SUM(B368:S368)</f>
        <v>12021</v>
      </c>
      <c r="U368" s="227" t="s">
        <v>56</v>
      </c>
      <c r="V368" s="284">
        <f>T355-T368</f>
        <v>12</v>
      </c>
      <c r="W368" s="285">
        <f>V368/T355</f>
        <v>9.9725754176015961E-4</v>
      </c>
    </row>
    <row r="369" spans="1:23" s="474" customFormat="1" x14ac:dyDescent="0.2">
      <c r="A369" s="286" t="s">
        <v>28</v>
      </c>
      <c r="B369" s="322">
        <v>124.5</v>
      </c>
      <c r="C369" s="242">
        <v>124</v>
      </c>
      <c r="D369" s="242">
        <v>122.5</v>
      </c>
      <c r="E369" s="242">
        <v>125</v>
      </c>
      <c r="F369" s="242">
        <v>123.5</v>
      </c>
      <c r="G369" s="242">
        <v>123.5</v>
      </c>
      <c r="H369" s="244">
        <v>127</v>
      </c>
      <c r="I369" s="242">
        <v>125</v>
      </c>
      <c r="J369" s="242">
        <v>123</v>
      </c>
      <c r="K369" s="242">
        <v>124.5</v>
      </c>
      <c r="L369" s="242">
        <v>122</v>
      </c>
      <c r="M369" s="372">
        <v>121.5</v>
      </c>
      <c r="N369" s="244">
        <v>125.5</v>
      </c>
      <c r="O369" s="242">
        <v>125</v>
      </c>
      <c r="P369" s="242">
        <v>124.5</v>
      </c>
      <c r="Q369" s="242">
        <v>123.5</v>
      </c>
      <c r="R369" s="242">
        <v>122.5</v>
      </c>
      <c r="S369" s="242">
        <v>121.5</v>
      </c>
      <c r="T369" s="235"/>
      <c r="U369" s="227" t="s">
        <v>57</v>
      </c>
      <c r="V369" s="227">
        <v>120.03</v>
      </c>
    </row>
    <row r="370" spans="1:23" s="474" customFormat="1" ht="13.5" thickBot="1" x14ac:dyDescent="0.25">
      <c r="A370" s="287" t="s">
        <v>26</v>
      </c>
      <c r="B370" s="374">
        <f>B369-B356</f>
        <v>4</v>
      </c>
      <c r="C370" s="386">
        <f t="shared" ref="C370:S370" si="129">C369-C356</f>
        <v>4</v>
      </c>
      <c r="D370" s="386">
        <f t="shared" si="129"/>
        <v>3.5</v>
      </c>
      <c r="E370" s="386">
        <f t="shared" si="129"/>
        <v>3.5</v>
      </c>
      <c r="F370" s="386">
        <f t="shared" si="129"/>
        <v>4</v>
      </c>
      <c r="G370" s="386">
        <f t="shared" si="129"/>
        <v>4</v>
      </c>
      <c r="H370" s="374">
        <f t="shared" si="129"/>
        <v>3.5</v>
      </c>
      <c r="I370" s="386">
        <f t="shared" si="129"/>
        <v>3.5</v>
      </c>
      <c r="J370" s="386">
        <f t="shared" si="129"/>
        <v>3.5</v>
      </c>
      <c r="K370" s="386">
        <f t="shared" si="129"/>
        <v>3.5</v>
      </c>
      <c r="L370" s="386">
        <f t="shared" si="129"/>
        <v>4</v>
      </c>
      <c r="M370" s="387">
        <f t="shared" si="129"/>
        <v>4</v>
      </c>
      <c r="N370" s="374">
        <f t="shared" si="129"/>
        <v>4</v>
      </c>
      <c r="O370" s="386">
        <f t="shared" si="129"/>
        <v>4</v>
      </c>
      <c r="P370" s="386">
        <f t="shared" si="129"/>
        <v>4</v>
      </c>
      <c r="Q370" s="386">
        <f t="shared" si="129"/>
        <v>4</v>
      </c>
      <c r="R370" s="386">
        <f t="shared" si="129"/>
        <v>3.5</v>
      </c>
      <c r="S370" s="386">
        <f t="shared" si="129"/>
        <v>4</v>
      </c>
      <c r="T370" s="236"/>
      <c r="U370" s="227" t="s">
        <v>26</v>
      </c>
      <c r="V370" s="227">
        <f>V369-V356</f>
        <v>5</v>
      </c>
    </row>
    <row r="371" spans="1:23" x14ac:dyDescent="0.2">
      <c r="B371" s="241"/>
      <c r="C371" s="241"/>
      <c r="D371" s="241"/>
      <c r="E371" s="241"/>
      <c r="F371" s="241"/>
      <c r="G371" s="241"/>
      <c r="H371" s="241"/>
      <c r="I371" s="241"/>
      <c r="J371" s="241"/>
      <c r="K371" s="241"/>
      <c r="L371" s="241"/>
      <c r="M371" s="241"/>
      <c r="N371" s="241"/>
      <c r="O371" s="241"/>
      <c r="P371" s="241"/>
      <c r="Q371" s="241"/>
      <c r="R371" s="241"/>
      <c r="S371" s="241"/>
    </row>
    <row r="372" spans="1:23" ht="13.5" thickBot="1" x14ac:dyDescent="0.25">
      <c r="A372" s="239" t="s">
        <v>140</v>
      </c>
      <c r="B372" s="331">
        <v>1.5900000000000001E-2</v>
      </c>
      <c r="C372" s="331">
        <v>4.2200000000000001E-2</v>
      </c>
      <c r="D372" s="331">
        <v>4.0800000000000003E-2</v>
      </c>
      <c r="E372" s="331">
        <v>9.1999999999999998E-3</v>
      </c>
      <c r="F372" s="331">
        <v>5.4199999999999998E-2</v>
      </c>
      <c r="G372" s="331">
        <v>7.1199999999999999E-2</v>
      </c>
      <c r="H372" s="331">
        <v>2.1100000000000001E-2</v>
      </c>
      <c r="I372" s="331">
        <v>2.1100000000000001E-2</v>
      </c>
      <c r="J372" s="331">
        <v>4.36E-2</v>
      </c>
      <c r="K372" s="331">
        <v>9.2999999999999992E-3</v>
      </c>
      <c r="L372" s="331">
        <v>6.8599999999999994E-2</v>
      </c>
      <c r="M372" s="331">
        <v>7.1199999999999999E-2</v>
      </c>
      <c r="N372" s="331">
        <v>3.1699999999999999E-2</v>
      </c>
      <c r="O372" s="331">
        <v>3.1699999999999999E-2</v>
      </c>
      <c r="P372" s="331">
        <v>3.4299999999999997E-2</v>
      </c>
      <c r="Q372" s="331">
        <v>1.83E-2</v>
      </c>
      <c r="R372" s="331">
        <v>4.6300000000000001E-2</v>
      </c>
      <c r="S372" s="331">
        <v>7.9299999999999995E-2</v>
      </c>
    </row>
    <row r="373" spans="1:23" s="485" customFormat="1" ht="13.5" thickBot="1" x14ac:dyDescent="0.25">
      <c r="A373" s="247" t="s">
        <v>139</v>
      </c>
      <c r="B373" s="506" t="s">
        <v>53</v>
      </c>
      <c r="C373" s="507"/>
      <c r="D373" s="507"/>
      <c r="E373" s="507"/>
      <c r="F373" s="507"/>
      <c r="G373" s="508"/>
      <c r="H373" s="506" t="s">
        <v>75</v>
      </c>
      <c r="I373" s="507"/>
      <c r="J373" s="507"/>
      <c r="K373" s="507"/>
      <c r="L373" s="507"/>
      <c r="M373" s="508"/>
      <c r="N373" s="506" t="s">
        <v>63</v>
      </c>
      <c r="O373" s="507"/>
      <c r="P373" s="507"/>
      <c r="Q373" s="507"/>
      <c r="R373" s="507"/>
      <c r="S373" s="508"/>
      <c r="T373" s="292" t="s">
        <v>55</v>
      </c>
    </row>
    <row r="374" spans="1:23" s="485" customFormat="1" x14ac:dyDescent="0.2">
      <c r="A374" s="248" t="s">
        <v>54</v>
      </c>
      <c r="B374" s="314">
        <v>1</v>
      </c>
      <c r="C374" s="251">
        <v>2</v>
      </c>
      <c r="D374" s="251">
        <v>3</v>
      </c>
      <c r="E374" s="251">
        <v>4</v>
      </c>
      <c r="F374" s="251">
        <v>5</v>
      </c>
      <c r="G374" s="251">
        <v>6</v>
      </c>
      <c r="H374" s="314">
        <v>1</v>
      </c>
      <c r="I374" s="251">
        <v>2</v>
      </c>
      <c r="J374" s="251">
        <v>3</v>
      </c>
      <c r="K374" s="251">
        <v>4</v>
      </c>
      <c r="L374" s="251">
        <v>5</v>
      </c>
      <c r="M374" s="251">
        <v>6</v>
      </c>
      <c r="N374" s="314">
        <v>1</v>
      </c>
      <c r="O374" s="251">
        <v>2</v>
      </c>
      <c r="P374" s="251">
        <v>3</v>
      </c>
      <c r="Q374" s="251">
        <v>4</v>
      </c>
      <c r="R374" s="251">
        <v>5</v>
      </c>
      <c r="S374" s="251">
        <v>6</v>
      </c>
      <c r="T374" s="291"/>
    </row>
    <row r="375" spans="1:23" s="485" customFormat="1" x14ac:dyDescent="0.2">
      <c r="A375" s="252" t="s">
        <v>3</v>
      </c>
      <c r="B375" s="253">
        <v>3250</v>
      </c>
      <c r="C375" s="254">
        <v>3250</v>
      </c>
      <c r="D375" s="254">
        <v>3250</v>
      </c>
      <c r="E375" s="254">
        <v>3250</v>
      </c>
      <c r="F375" s="254">
        <v>3250</v>
      </c>
      <c r="G375" s="254">
        <v>3250</v>
      </c>
      <c r="H375" s="253">
        <v>3250</v>
      </c>
      <c r="I375" s="467">
        <v>3250</v>
      </c>
      <c r="J375" s="467">
        <v>3250</v>
      </c>
      <c r="K375" s="254">
        <v>3250</v>
      </c>
      <c r="L375" s="254">
        <v>3250</v>
      </c>
      <c r="M375" s="255">
        <v>3250</v>
      </c>
      <c r="N375" s="253">
        <v>3250</v>
      </c>
      <c r="O375" s="254">
        <v>3250</v>
      </c>
      <c r="P375" s="254">
        <v>3250</v>
      </c>
      <c r="Q375" s="254">
        <v>3250</v>
      </c>
      <c r="R375" s="254">
        <v>3250</v>
      </c>
      <c r="S375" s="254">
        <v>3250</v>
      </c>
      <c r="T375" s="256">
        <v>3250</v>
      </c>
    </row>
    <row r="376" spans="1:23" s="485" customFormat="1" x14ac:dyDescent="0.2">
      <c r="A376" s="257" t="s">
        <v>6</v>
      </c>
      <c r="B376" s="258">
        <v>3278.867924528302</v>
      </c>
      <c r="C376" s="259">
        <v>3314.5098039215686</v>
      </c>
      <c r="D376" s="259">
        <v>3317.6470588235293</v>
      </c>
      <c r="E376" s="259">
        <v>3224.8</v>
      </c>
      <c r="F376" s="259">
        <v>3305.2830188679245</v>
      </c>
      <c r="G376" s="259">
        <v>3280.1960784313724</v>
      </c>
      <c r="H376" s="258">
        <v>3478.478260869565</v>
      </c>
      <c r="I376" s="468">
        <v>3446.6666666666665</v>
      </c>
      <c r="J376" s="468">
        <v>3411.1904761904761</v>
      </c>
      <c r="K376" s="259">
        <v>3256.1538461538462</v>
      </c>
      <c r="L376" s="259">
        <v>3341.6</v>
      </c>
      <c r="M376" s="260">
        <v>3405.7142857142858</v>
      </c>
      <c r="N376" s="258">
        <v>3429.7872340425533</v>
      </c>
      <c r="O376" s="259">
        <v>3294.4444444444443</v>
      </c>
      <c r="P376" s="259">
        <v>3477.5</v>
      </c>
      <c r="Q376" s="259">
        <v>3312.5</v>
      </c>
      <c r="R376" s="259">
        <v>3395.2631578947367</v>
      </c>
      <c r="S376" s="259">
        <v>3451.1627906976746</v>
      </c>
      <c r="T376" s="261">
        <v>3362.6728723404253</v>
      </c>
    </row>
    <row r="377" spans="1:23" s="485" customFormat="1" x14ac:dyDescent="0.2">
      <c r="A377" s="248" t="s">
        <v>7</v>
      </c>
      <c r="B377" s="262">
        <v>81.132075471698116</v>
      </c>
      <c r="C377" s="263">
        <v>82.352941176470594</v>
      </c>
      <c r="D377" s="263">
        <v>76.470588235294116</v>
      </c>
      <c r="E377" s="263">
        <v>76</v>
      </c>
      <c r="F377" s="263">
        <v>94.339622641509436</v>
      </c>
      <c r="G377" s="263">
        <v>78.431372549019613</v>
      </c>
      <c r="H377" s="262">
        <v>78.260869565217391</v>
      </c>
      <c r="I377" s="469">
        <v>84.615384615384613</v>
      </c>
      <c r="J377" s="469">
        <v>83.333333333333329</v>
      </c>
      <c r="K377" s="469">
        <v>92.307692307692307</v>
      </c>
      <c r="L377" s="469">
        <v>86</v>
      </c>
      <c r="M377" s="264">
        <v>83.673469387755105</v>
      </c>
      <c r="N377" s="262">
        <v>78.723404255319153</v>
      </c>
      <c r="O377" s="263">
        <v>82.222222222222229</v>
      </c>
      <c r="P377" s="263">
        <v>88.63636363636364</v>
      </c>
      <c r="Q377" s="263">
        <v>83.333333333333329</v>
      </c>
      <c r="R377" s="263">
        <v>76.315789473684205</v>
      </c>
      <c r="S377" s="263">
        <v>79.069767441860463</v>
      </c>
      <c r="T377" s="265">
        <v>79.388297872340431</v>
      </c>
      <c r="V377" s="227"/>
    </row>
    <row r="378" spans="1:23" s="485" customFormat="1" x14ac:dyDescent="0.2">
      <c r="A378" s="248" t="s">
        <v>8</v>
      </c>
      <c r="B378" s="266">
        <v>7.125613662820772E-2</v>
      </c>
      <c r="C378" s="267">
        <v>6.5313093645403927E-2</v>
      </c>
      <c r="D378" s="267">
        <v>7.3407681422083107E-2</v>
      </c>
      <c r="E378" s="267">
        <v>8.69736863600203E-2</v>
      </c>
      <c r="F378" s="267">
        <v>7.1589659258002966E-2</v>
      </c>
      <c r="G378" s="267">
        <v>7.935659046057765E-2</v>
      </c>
      <c r="H378" s="266">
        <v>7.3021143338759989E-2</v>
      </c>
      <c r="I378" s="455">
        <v>7.8644090236987541E-2</v>
      </c>
      <c r="J378" s="455">
        <v>7.5670642450459125E-2</v>
      </c>
      <c r="K378" s="267">
        <v>6.7214894758853908E-2</v>
      </c>
      <c r="L378" s="267">
        <v>6.7622631468348363E-2</v>
      </c>
      <c r="M378" s="268">
        <v>7.9217466989659716E-2</v>
      </c>
      <c r="N378" s="266">
        <v>8.5472435642777941E-2</v>
      </c>
      <c r="O378" s="267">
        <v>6.9808799695390569E-2</v>
      </c>
      <c r="P378" s="267">
        <v>6.5686468490388311E-2</v>
      </c>
      <c r="Q378" s="267">
        <v>6.9849725965077797E-2</v>
      </c>
      <c r="R378" s="267">
        <v>7.486408888419803E-2</v>
      </c>
      <c r="S378" s="267">
        <v>7.0995610971864923E-2</v>
      </c>
      <c r="T378" s="269">
        <v>7.7229295110144425E-2</v>
      </c>
      <c r="V378" s="227"/>
    </row>
    <row r="379" spans="1:23" s="485" customFormat="1" x14ac:dyDescent="0.2">
      <c r="A379" s="257" t="s">
        <v>1</v>
      </c>
      <c r="B379" s="270">
        <f>B376/B375*100-100</f>
        <v>0.88824383164005383</v>
      </c>
      <c r="C379" s="271">
        <f t="shared" ref="C379:E379" si="130">C376/C375*100-100</f>
        <v>1.9849170437405803</v>
      </c>
      <c r="D379" s="271">
        <f t="shared" si="130"/>
        <v>2.0814479638008976</v>
      </c>
      <c r="E379" s="271">
        <f t="shared" si="130"/>
        <v>-0.77538461538460979</v>
      </c>
      <c r="F379" s="271">
        <f>F376/F375*100-100</f>
        <v>1.701015965166917</v>
      </c>
      <c r="G379" s="271">
        <f t="shared" ref="G379:T379" si="131">G376/G375*100-100</f>
        <v>0.92911010558070473</v>
      </c>
      <c r="H379" s="270">
        <f t="shared" si="131"/>
        <v>7.0301003344481501</v>
      </c>
      <c r="I379" s="271">
        <f t="shared" si="131"/>
        <v>6.051282051282044</v>
      </c>
      <c r="J379" s="271">
        <f t="shared" si="131"/>
        <v>4.9597069597069492</v>
      </c>
      <c r="K379" s="271">
        <f t="shared" si="131"/>
        <v>0.18934911242602936</v>
      </c>
      <c r="L379" s="271">
        <f t="shared" si="131"/>
        <v>2.8184615384615199</v>
      </c>
      <c r="M379" s="272">
        <f t="shared" si="131"/>
        <v>4.7912087912088026</v>
      </c>
      <c r="N379" s="270">
        <f t="shared" si="131"/>
        <v>5.5319148936170137</v>
      </c>
      <c r="O379" s="271">
        <f t="shared" si="131"/>
        <v>1.3675213675213627</v>
      </c>
      <c r="P379" s="271">
        <f t="shared" si="131"/>
        <v>7</v>
      </c>
      <c r="Q379" s="271">
        <f t="shared" si="131"/>
        <v>1.9230769230769198</v>
      </c>
      <c r="R379" s="271">
        <f t="shared" si="131"/>
        <v>4.4696356275303515</v>
      </c>
      <c r="S379" s="271">
        <f t="shared" si="131"/>
        <v>6.1896243291592157</v>
      </c>
      <c r="T379" s="273">
        <f t="shared" si="131"/>
        <v>3.4668576104746336</v>
      </c>
      <c r="U379" s="347"/>
      <c r="V379" s="227"/>
    </row>
    <row r="380" spans="1:23" s="485" customFormat="1" ht="13.5" thickBot="1" x14ac:dyDescent="0.25">
      <c r="A380" s="274" t="s">
        <v>27</v>
      </c>
      <c r="B380" s="275">
        <f>B376-B363</f>
        <v>227.56357670221496</v>
      </c>
      <c r="C380" s="276">
        <f t="shared" ref="C380:T380" si="132">C376-C363</f>
        <v>211.817496229261</v>
      </c>
      <c r="D380" s="276">
        <f t="shared" si="132"/>
        <v>152.44705882352946</v>
      </c>
      <c r="E380" s="276">
        <f t="shared" si="132"/>
        <v>111.67500000000018</v>
      </c>
      <c r="F380" s="276">
        <f t="shared" si="132"/>
        <v>153.96226415094316</v>
      </c>
      <c r="G380" s="276">
        <f t="shared" si="132"/>
        <v>73.529411764705856</v>
      </c>
      <c r="H380" s="275">
        <f t="shared" si="132"/>
        <v>228.07826086956493</v>
      </c>
      <c r="I380" s="276">
        <f t="shared" si="132"/>
        <v>247.5</v>
      </c>
      <c r="J380" s="276">
        <f t="shared" si="132"/>
        <v>163.23129251700675</v>
      </c>
      <c r="K380" s="276">
        <f t="shared" si="132"/>
        <v>67.403846153846189</v>
      </c>
      <c r="L380" s="276">
        <f t="shared" si="132"/>
        <v>156.18333333333339</v>
      </c>
      <c r="M380" s="277">
        <f t="shared" si="132"/>
        <v>220.2240896358544</v>
      </c>
      <c r="N380" s="275">
        <f t="shared" si="132"/>
        <v>315.41223404255334</v>
      </c>
      <c r="O380" s="276">
        <f t="shared" si="132"/>
        <v>155.77777777777783</v>
      </c>
      <c r="P380" s="276">
        <f t="shared" si="132"/>
        <v>345.66326530612241</v>
      </c>
      <c r="Q380" s="276">
        <f t="shared" si="132"/>
        <v>292.5</v>
      </c>
      <c r="R380" s="276">
        <f t="shared" si="132"/>
        <v>240.26315789473665</v>
      </c>
      <c r="S380" s="276">
        <f t="shared" si="132"/>
        <v>304.96279069767479</v>
      </c>
      <c r="T380" s="278">
        <f t="shared" si="132"/>
        <v>203.57733093915158</v>
      </c>
      <c r="V380" s="227"/>
    </row>
    <row r="381" spans="1:23" s="485" customFormat="1" x14ac:dyDescent="0.2">
      <c r="A381" s="279" t="s">
        <v>51</v>
      </c>
      <c r="B381" s="280">
        <v>756</v>
      </c>
      <c r="C381" s="281">
        <v>759</v>
      </c>
      <c r="D381" s="281">
        <v>759</v>
      </c>
      <c r="E381" s="281">
        <v>217</v>
      </c>
      <c r="F381" s="281">
        <v>757</v>
      </c>
      <c r="G381" s="281">
        <v>758</v>
      </c>
      <c r="H381" s="280">
        <v>758</v>
      </c>
      <c r="I381" s="281">
        <v>759</v>
      </c>
      <c r="J381" s="281">
        <v>757</v>
      </c>
      <c r="K381" s="281">
        <v>215</v>
      </c>
      <c r="L381" s="281">
        <v>758</v>
      </c>
      <c r="M381" s="282">
        <v>758</v>
      </c>
      <c r="N381" s="280">
        <v>758</v>
      </c>
      <c r="O381" s="281">
        <v>758</v>
      </c>
      <c r="P381" s="281">
        <v>757</v>
      </c>
      <c r="Q381" s="281">
        <v>218</v>
      </c>
      <c r="R381" s="281">
        <v>756</v>
      </c>
      <c r="S381" s="281">
        <v>757</v>
      </c>
      <c r="T381" s="283">
        <f>SUM(B381:S381)</f>
        <v>12015</v>
      </c>
      <c r="U381" s="227" t="s">
        <v>56</v>
      </c>
      <c r="V381" s="284">
        <f>T368-T381</f>
        <v>6</v>
      </c>
      <c r="W381" s="285">
        <f>V381/T368</f>
        <v>4.991265285749938E-4</v>
      </c>
    </row>
    <row r="382" spans="1:23" s="485" customFormat="1" x14ac:dyDescent="0.2">
      <c r="A382" s="286" t="s">
        <v>28</v>
      </c>
      <c r="B382" s="322">
        <v>126.5</v>
      </c>
      <c r="C382" s="242">
        <v>124</v>
      </c>
      <c r="D382" s="242">
        <v>122.5</v>
      </c>
      <c r="E382" s="242">
        <v>127.5</v>
      </c>
      <c r="F382" s="242">
        <v>123.5</v>
      </c>
      <c r="G382" s="242">
        <v>123.5</v>
      </c>
      <c r="H382" s="244">
        <v>129</v>
      </c>
      <c r="I382" s="242">
        <v>127</v>
      </c>
      <c r="J382" s="242">
        <v>123</v>
      </c>
      <c r="K382" s="242">
        <v>127</v>
      </c>
      <c r="L382" s="242">
        <v>122</v>
      </c>
      <c r="M382" s="372">
        <v>121.5</v>
      </c>
      <c r="N382" s="244">
        <v>125.5</v>
      </c>
      <c r="O382" s="242">
        <v>125</v>
      </c>
      <c r="P382" s="242">
        <v>124.5</v>
      </c>
      <c r="Q382" s="242">
        <v>126</v>
      </c>
      <c r="R382" s="242">
        <v>122.5</v>
      </c>
      <c r="S382" s="242">
        <v>121.5</v>
      </c>
      <c r="T382" s="235"/>
      <c r="U382" s="227" t="s">
        <v>57</v>
      </c>
      <c r="V382" s="227">
        <v>123.8</v>
      </c>
    </row>
    <row r="383" spans="1:23" s="485" customFormat="1" ht="13.5" thickBot="1" x14ac:dyDescent="0.25">
      <c r="A383" s="287" t="s">
        <v>26</v>
      </c>
      <c r="B383" s="374">
        <f>B382-B369</f>
        <v>2</v>
      </c>
      <c r="C383" s="386">
        <f t="shared" ref="C383:S383" si="133">C382-C369</f>
        <v>0</v>
      </c>
      <c r="D383" s="386">
        <f t="shared" si="133"/>
        <v>0</v>
      </c>
      <c r="E383" s="386">
        <f t="shared" si="133"/>
        <v>2.5</v>
      </c>
      <c r="F383" s="386">
        <f t="shared" si="133"/>
        <v>0</v>
      </c>
      <c r="G383" s="386">
        <f t="shared" si="133"/>
        <v>0</v>
      </c>
      <c r="H383" s="374">
        <f t="shared" si="133"/>
        <v>2</v>
      </c>
      <c r="I383" s="386">
        <f t="shared" si="133"/>
        <v>2</v>
      </c>
      <c r="J383" s="386">
        <f t="shared" si="133"/>
        <v>0</v>
      </c>
      <c r="K383" s="386">
        <f t="shared" si="133"/>
        <v>2.5</v>
      </c>
      <c r="L383" s="386">
        <f t="shared" si="133"/>
        <v>0</v>
      </c>
      <c r="M383" s="387">
        <f t="shared" si="133"/>
        <v>0</v>
      </c>
      <c r="N383" s="374">
        <f t="shared" si="133"/>
        <v>0</v>
      </c>
      <c r="O383" s="386">
        <f t="shared" si="133"/>
        <v>0</v>
      </c>
      <c r="P383" s="386">
        <f t="shared" si="133"/>
        <v>0</v>
      </c>
      <c r="Q383" s="386">
        <f t="shared" si="133"/>
        <v>2.5</v>
      </c>
      <c r="R383" s="386">
        <f t="shared" si="133"/>
        <v>0</v>
      </c>
      <c r="S383" s="386">
        <f t="shared" si="133"/>
        <v>0</v>
      </c>
      <c r="T383" s="236"/>
      <c r="U383" s="227" t="s">
        <v>26</v>
      </c>
      <c r="V383" s="227">
        <f>V382-V369</f>
        <v>3.769999999999996</v>
      </c>
    </row>
    <row r="384" spans="1:23" x14ac:dyDescent="0.2">
      <c r="B384" s="239">
        <v>126.5</v>
      </c>
      <c r="H384" s="239">
        <v>129</v>
      </c>
      <c r="I384" s="239">
        <v>127</v>
      </c>
    </row>
    <row r="385" spans="1:23" ht="13.5" thickBot="1" x14ac:dyDescent="0.25"/>
    <row r="386" spans="1:23" ht="13.5" thickBot="1" x14ac:dyDescent="0.25">
      <c r="A386" s="247" t="s">
        <v>141</v>
      </c>
      <c r="B386" s="506" t="s">
        <v>53</v>
      </c>
      <c r="C386" s="507"/>
      <c r="D386" s="507"/>
      <c r="E386" s="507"/>
      <c r="F386" s="507"/>
      <c r="G386" s="508"/>
      <c r="H386" s="506" t="s">
        <v>75</v>
      </c>
      <c r="I386" s="507"/>
      <c r="J386" s="507"/>
      <c r="K386" s="507"/>
      <c r="L386" s="507"/>
      <c r="M386" s="508"/>
      <c r="N386" s="506" t="s">
        <v>63</v>
      </c>
      <c r="O386" s="507"/>
      <c r="P386" s="507"/>
      <c r="Q386" s="507"/>
      <c r="R386" s="507"/>
      <c r="S386" s="508"/>
      <c r="T386" s="292" t="s">
        <v>55</v>
      </c>
      <c r="U386" s="488"/>
      <c r="V386" s="488"/>
      <c r="W386" s="488"/>
    </row>
    <row r="387" spans="1:23" x14ac:dyDescent="0.2">
      <c r="A387" s="248" t="s">
        <v>54</v>
      </c>
      <c r="B387" s="314">
        <v>1</v>
      </c>
      <c r="C387" s="251">
        <v>2</v>
      </c>
      <c r="D387" s="251">
        <v>3</v>
      </c>
      <c r="E387" s="251">
        <v>4</v>
      </c>
      <c r="F387" s="251">
        <v>5</v>
      </c>
      <c r="G387" s="251">
        <v>6</v>
      </c>
      <c r="H387" s="314">
        <v>1</v>
      </c>
      <c r="I387" s="251">
        <v>2</v>
      </c>
      <c r="J387" s="251">
        <v>3</v>
      </c>
      <c r="K387" s="251">
        <v>4</v>
      </c>
      <c r="L387" s="251">
        <v>5</v>
      </c>
      <c r="M387" s="251">
        <v>6</v>
      </c>
      <c r="N387" s="314">
        <v>1</v>
      </c>
      <c r="O387" s="251">
        <v>2</v>
      </c>
      <c r="P387" s="251">
        <v>3</v>
      </c>
      <c r="Q387" s="251">
        <v>4</v>
      </c>
      <c r="R387" s="251">
        <v>5</v>
      </c>
      <c r="S387" s="251">
        <v>6</v>
      </c>
      <c r="T387" s="291"/>
      <c r="U387" s="488"/>
      <c r="V387" s="488"/>
      <c r="W387" s="488"/>
    </row>
    <row r="388" spans="1:23" x14ac:dyDescent="0.2">
      <c r="A388" s="252" t="s">
        <v>3</v>
      </c>
      <c r="B388" s="253">
        <v>3415</v>
      </c>
      <c r="C388" s="254">
        <v>3415</v>
      </c>
      <c r="D388" s="254">
        <v>3415</v>
      </c>
      <c r="E388" s="254">
        <v>3415</v>
      </c>
      <c r="F388" s="254">
        <v>3415</v>
      </c>
      <c r="G388" s="254">
        <v>3415</v>
      </c>
      <c r="H388" s="253">
        <v>3415</v>
      </c>
      <c r="I388" s="467">
        <v>3415</v>
      </c>
      <c r="J388" s="467">
        <v>3415</v>
      </c>
      <c r="K388" s="254">
        <v>3415</v>
      </c>
      <c r="L388" s="254">
        <v>3415</v>
      </c>
      <c r="M388" s="255">
        <v>3415</v>
      </c>
      <c r="N388" s="253">
        <v>3415</v>
      </c>
      <c r="O388" s="254">
        <v>3415</v>
      </c>
      <c r="P388" s="254">
        <v>3415</v>
      </c>
      <c r="Q388" s="254">
        <v>3415</v>
      </c>
      <c r="R388" s="254">
        <v>3415</v>
      </c>
      <c r="S388" s="254">
        <v>3415</v>
      </c>
      <c r="T388" s="256">
        <v>3415</v>
      </c>
      <c r="U388" s="488"/>
      <c r="V388" s="488"/>
      <c r="W388" s="488"/>
    </row>
    <row r="389" spans="1:23" x14ac:dyDescent="0.2">
      <c r="A389" s="257" t="s">
        <v>6</v>
      </c>
      <c r="B389" s="258">
        <v>3556.25</v>
      </c>
      <c r="C389" s="259">
        <v>3450.4545454545455</v>
      </c>
      <c r="D389" s="259">
        <v>3564.5238095238096</v>
      </c>
      <c r="E389" s="259">
        <v>3491.6666666666665</v>
      </c>
      <c r="F389" s="259">
        <v>3557.0212765957449</v>
      </c>
      <c r="G389" s="259">
        <v>3544.4444444444443</v>
      </c>
      <c r="H389" s="258">
        <v>3586.6666666666665</v>
      </c>
      <c r="I389" s="468">
        <v>3553.125</v>
      </c>
      <c r="J389" s="468">
        <v>3580.1923076923076</v>
      </c>
      <c r="K389" s="259">
        <v>3533.75</v>
      </c>
      <c r="L389" s="259">
        <v>3501.8918918918921</v>
      </c>
      <c r="M389" s="260">
        <v>3570.6666666666665</v>
      </c>
      <c r="N389" s="258">
        <v>3528.9795918367345</v>
      </c>
      <c r="O389" s="259">
        <v>3519.0476190476193</v>
      </c>
      <c r="P389" s="259">
        <v>3603.9473684210525</v>
      </c>
      <c r="Q389" s="259">
        <v>3443.125</v>
      </c>
      <c r="R389" s="259">
        <v>3564.25</v>
      </c>
      <c r="S389" s="259">
        <v>3542.608695652174</v>
      </c>
      <c r="T389" s="261">
        <v>3544.8295454545455</v>
      </c>
      <c r="U389" s="488"/>
      <c r="V389" s="488"/>
      <c r="W389" s="488"/>
    </row>
    <row r="390" spans="1:23" x14ac:dyDescent="0.2">
      <c r="A390" s="248" t="s">
        <v>7</v>
      </c>
      <c r="B390" s="262">
        <v>92.5</v>
      </c>
      <c r="C390" s="263">
        <v>90.909090909090907</v>
      </c>
      <c r="D390" s="263">
        <v>76.19047619047619</v>
      </c>
      <c r="E390" s="263">
        <v>100</v>
      </c>
      <c r="F390" s="263">
        <v>87.234042553191486</v>
      </c>
      <c r="G390" s="263">
        <v>68.888888888888886</v>
      </c>
      <c r="H390" s="262">
        <v>71.111111111111114</v>
      </c>
      <c r="I390" s="469">
        <v>79.166666666666671</v>
      </c>
      <c r="J390" s="469">
        <v>73.07692307692308</v>
      </c>
      <c r="K390" s="469">
        <v>75</v>
      </c>
      <c r="L390" s="469">
        <v>78.378378378378372</v>
      </c>
      <c r="M390" s="264">
        <v>82.222222222222229</v>
      </c>
      <c r="N390" s="262">
        <v>79.591836734693871</v>
      </c>
      <c r="O390" s="263">
        <v>73.80952380952381</v>
      </c>
      <c r="P390" s="263">
        <v>81.578947368421055</v>
      </c>
      <c r="Q390" s="263">
        <v>68.75</v>
      </c>
      <c r="R390" s="263">
        <v>72.5</v>
      </c>
      <c r="S390" s="263">
        <v>76.086956521739125</v>
      </c>
      <c r="T390" s="265">
        <v>77.556818181818187</v>
      </c>
      <c r="U390" s="488"/>
      <c r="V390" s="227"/>
      <c r="W390" s="488"/>
    </row>
    <row r="391" spans="1:23" x14ac:dyDescent="0.2">
      <c r="A391" s="248" t="s">
        <v>8</v>
      </c>
      <c r="B391" s="266">
        <v>6.5218734113233104E-2</v>
      </c>
      <c r="C391" s="267">
        <v>6.1124306683926523E-2</v>
      </c>
      <c r="D391" s="267">
        <v>7.8318216925028328E-2</v>
      </c>
      <c r="E391" s="267">
        <v>6.923874077386577E-2</v>
      </c>
      <c r="F391" s="267">
        <v>6.5619668970772663E-2</v>
      </c>
      <c r="G391" s="267">
        <v>9.5125855430477427E-2</v>
      </c>
      <c r="H391" s="266">
        <v>8.0772722293903226E-2</v>
      </c>
      <c r="I391" s="455">
        <v>7.3267776610203408E-2</v>
      </c>
      <c r="J391" s="455">
        <v>7.87252798039903E-2</v>
      </c>
      <c r="K391" s="267">
        <v>9.2317241672717404E-2</v>
      </c>
      <c r="L391" s="267">
        <v>7.108784668506124E-2</v>
      </c>
      <c r="M391" s="268">
        <v>7.1772561520001749E-2</v>
      </c>
      <c r="N391" s="266">
        <v>7.3920492457241055E-2</v>
      </c>
      <c r="O391" s="267">
        <v>8.6220928424656285E-2</v>
      </c>
      <c r="P391" s="267">
        <v>7.3626283731014874E-2</v>
      </c>
      <c r="Q391" s="267">
        <v>8.3979577283415333E-2</v>
      </c>
      <c r="R391" s="267">
        <v>8.5283792614276238E-2</v>
      </c>
      <c r="S391" s="267">
        <v>7.7310431076056091E-2</v>
      </c>
      <c r="T391" s="269">
        <v>7.7612726559174686E-2</v>
      </c>
      <c r="U391" s="488"/>
      <c r="V391" s="227"/>
      <c r="W391" s="488"/>
    </row>
    <row r="392" spans="1:23" x14ac:dyDescent="0.2">
      <c r="A392" s="257" t="s">
        <v>1</v>
      </c>
      <c r="B392" s="270">
        <f>B389/B388*100-100</f>
        <v>4.1361639824304604</v>
      </c>
      <c r="C392" s="271">
        <f t="shared" ref="C392:E392" si="134">C389/C388*100-100</f>
        <v>1.0382004525489208</v>
      </c>
      <c r="D392" s="271">
        <f t="shared" si="134"/>
        <v>4.3784424457923734</v>
      </c>
      <c r="E392" s="271">
        <f t="shared" si="134"/>
        <v>2.2449975597852614</v>
      </c>
      <c r="F392" s="271">
        <f>F389/F388*100-100</f>
        <v>4.1587489486308868</v>
      </c>
      <c r="G392" s="271">
        <f t="shared" ref="G392:T392" si="135">G389/G388*100-100</f>
        <v>3.7904668944200353</v>
      </c>
      <c r="H392" s="270">
        <f t="shared" si="135"/>
        <v>5.0268423621278657</v>
      </c>
      <c r="I392" s="271">
        <f t="shared" si="135"/>
        <v>4.044655929721813</v>
      </c>
      <c r="J392" s="271">
        <f t="shared" si="135"/>
        <v>4.8372564477981825</v>
      </c>
      <c r="K392" s="271">
        <f t="shared" si="135"/>
        <v>3.477306002928259</v>
      </c>
      <c r="L392" s="271">
        <f t="shared" si="135"/>
        <v>2.5444185034229037</v>
      </c>
      <c r="M392" s="272">
        <f t="shared" si="135"/>
        <v>4.5583211322596213</v>
      </c>
      <c r="N392" s="270">
        <f t="shared" si="135"/>
        <v>3.3376161592015876</v>
      </c>
      <c r="O392" s="271">
        <f t="shared" si="135"/>
        <v>3.0467824025657251</v>
      </c>
      <c r="P392" s="271">
        <f t="shared" si="135"/>
        <v>5.5328658395622909</v>
      </c>
      <c r="Q392" s="271">
        <f t="shared" si="135"/>
        <v>0.82357247437774106</v>
      </c>
      <c r="R392" s="271">
        <f t="shared" si="135"/>
        <v>4.3704245973645612</v>
      </c>
      <c r="S392" s="271">
        <f t="shared" si="135"/>
        <v>3.7367114393023257</v>
      </c>
      <c r="T392" s="273">
        <f t="shared" si="135"/>
        <v>3.8017436443497985</v>
      </c>
      <c r="U392" s="347"/>
      <c r="V392" s="227"/>
      <c r="W392" s="488"/>
    </row>
    <row r="393" spans="1:23" ht="13.5" thickBot="1" x14ac:dyDescent="0.25">
      <c r="A393" s="274" t="s">
        <v>27</v>
      </c>
      <c r="B393" s="275">
        <f>B389-B376</f>
        <v>277.38207547169804</v>
      </c>
      <c r="C393" s="276">
        <f t="shared" ref="C393:T393" si="136">C389-C376</f>
        <v>135.94474153297688</v>
      </c>
      <c r="D393" s="276">
        <f t="shared" si="136"/>
        <v>246.87675070028035</v>
      </c>
      <c r="E393" s="276">
        <f t="shared" si="136"/>
        <v>266.86666666666633</v>
      </c>
      <c r="F393" s="276">
        <f t="shared" si="136"/>
        <v>251.73825772782038</v>
      </c>
      <c r="G393" s="276">
        <f t="shared" si="136"/>
        <v>264.24836601307197</v>
      </c>
      <c r="H393" s="275">
        <f t="shared" si="136"/>
        <v>108.1884057971015</v>
      </c>
      <c r="I393" s="276">
        <f t="shared" si="136"/>
        <v>106.45833333333348</v>
      </c>
      <c r="J393" s="276">
        <f t="shared" si="136"/>
        <v>169.00183150183148</v>
      </c>
      <c r="K393" s="276">
        <f t="shared" si="136"/>
        <v>277.59615384615381</v>
      </c>
      <c r="L393" s="276">
        <f t="shared" si="136"/>
        <v>160.29189189189219</v>
      </c>
      <c r="M393" s="277">
        <f t="shared" si="136"/>
        <v>164.95238095238074</v>
      </c>
      <c r="N393" s="275">
        <f t="shared" si="136"/>
        <v>99.192357794181135</v>
      </c>
      <c r="O393" s="276">
        <f t="shared" si="136"/>
        <v>224.60317460317492</v>
      </c>
      <c r="P393" s="276">
        <f t="shared" si="136"/>
        <v>126.44736842105249</v>
      </c>
      <c r="Q393" s="276">
        <f t="shared" si="136"/>
        <v>130.625</v>
      </c>
      <c r="R393" s="276">
        <f t="shared" si="136"/>
        <v>168.98684210526335</v>
      </c>
      <c r="S393" s="276">
        <f t="shared" si="136"/>
        <v>91.445904954499383</v>
      </c>
      <c r="T393" s="278">
        <f t="shared" si="136"/>
        <v>182.15667311412017</v>
      </c>
      <c r="U393" s="488"/>
      <c r="V393" s="227"/>
      <c r="W393" s="488"/>
    </row>
    <row r="394" spans="1:23" x14ac:dyDescent="0.2">
      <c r="A394" s="279" t="s">
        <v>51</v>
      </c>
      <c r="B394" s="280">
        <v>756</v>
      </c>
      <c r="C394" s="281">
        <v>758</v>
      </c>
      <c r="D394" s="281">
        <v>759</v>
      </c>
      <c r="E394" s="281">
        <v>217</v>
      </c>
      <c r="F394" s="281">
        <v>757</v>
      </c>
      <c r="G394" s="281">
        <v>758</v>
      </c>
      <c r="H394" s="280">
        <v>757</v>
      </c>
      <c r="I394" s="281">
        <v>759</v>
      </c>
      <c r="J394" s="281">
        <v>756</v>
      </c>
      <c r="K394" s="281">
        <v>214</v>
      </c>
      <c r="L394" s="281">
        <v>757</v>
      </c>
      <c r="M394" s="282">
        <v>757</v>
      </c>
      <c r="N394" s="280">
        <v>758</v>
      </c>
      <c r="O394" s="281">
        <v>758</v>
      </c>
      <c r="P394" s="281">
        <v>757</v>
      </c>
      <c r="Q394" s="281">
        <v>218</v>
      </c>
      <c r="R394" s="281">
        <v>755</v>
      </c>
      <c r="S394" s="281">
        <v>757</v>
      </c>
      <c r="T394" s="283">
        <f>SUM(B394:S394)</f>
        <v>12008</v>
      </c>
      <c r="U394" s="227" t="s">
        <v>56</v>
      </c>
      <c r="V394" s="284">
        <f>T381-T394</f>
        <v>7</v>
      </c>
      <c r="W394" s="285">
        <f>V394/T381</f>
        <v>5.8260507698709946E-4</v>
      </c>
    </row>
    <row r="395" spans="1:23" x14ac:dyDescent="0.2">
      <c r="A395" s="286" t="s">
        <v>28</v>
      </c>
      <c r="B395" s="322"/>
      <c r="C395" s="242"/>
      <c r="D395" s="242"/>
      <c r="E395" s="242"/>
      <c r="F395" s="242"/>
      <c r="G395" s="242"/>
      <c r="H395" s="244"/>
      <c r="I395" s="242"/>
      <c r="J395" s="242"/>
      <c r="K395" s="242"/>
      <c r="L395" s="242"/>
      <c r="M395" s="372"/>
      <c r="N395" s="244"/>
      <c r="O395" s="242"/>
      <c r="P395" s="242"/>
      <c r="Q395" s="242"/>
      <c r="R395" s="242"/>
      <c r="S395" s="242"/>
      <c r="T395" s="235"/>
      <c r="U395" s="227" t="s">
        <v>57</v>
      </c>
      <c r="V395" s="227">
        <v>127.34</v>
      </c>
      <c r="W395" s="488"/>
    </row>
    <row r="396" spans="1:23" ht="13.5" thickBot="1" x14ac:dyDescent="0.25">
      <c r="A396" s="287" t="s">
        <v>26</v>
      </c>
      <c r="B396" s="374">
        <f>B395-B382</f>
        <v>-126.5</v>
      </c>
      <c r="C396" s="386">
        <f t="shared" ref="C396:S396" si="137">C395-C382</f>
        <v>-124</v>
      </c>
      <c r="D396" s="386">
        <f t="shared" si="137"/>
        <v>-122.5</v>
      </c>
      <c r="E396" s="386">
        <f t="shared" si="137"/>
        <v>-127.5</v>
      </c>
      <c r="F396" s="386">
        <f t="shared" si="137"/>
        <v>-123.5</v>
      </c>
      <c r="G396" s="386">
        <f t="shared" si="137"/>
        <v>-123.5</v>
      </c>
      <c r="H396" s="374">
        <f t="shared" si="137"/>
        <v>-129</v>
      </c>
      <c r="I396" s="386">
        <f t="shared" si="137"/>
        <v>-127</v>
      </c>
      <c r="J396" s="386">
        <f t="shared" si="137"/>
        <v>-123</v>
      </c>
      <c r="K396" s="386">
        <f t="shared" si="137"/>
        <v>-127</v>
      </c>
      <c r="L396" s="386">
        <f t="shared" si="137"/>
        <v>-122</v>
      </c>
      <c r="M396" s="387">
        <f t="shared" si="137"/>
        <v>-121.5</v>
      </c>
      <c r="N396" s="374">
        <f t="shared" si="137"/>
        <v>-125.5</v>
      </c>
      <c r="O396" s="386">
        <f t="shared" si="137"/>
        <v>-125</v>
      </c>
      <c r="P396" s="386">
        <f t="shared" si="137"/>
        <v>-124.5</v>
      </c>
      <c r="Q396" s="386">
        <f t="shared" si="137"/>
        <v>-126</v>
      </c>
      <c r="R396" s="386">
        <f t="shared" si="137"/>
        <v>-122.5</v>
      </c>
      <c r="S396" s="386">
        <f t="shared" si="137"/>
        <v>-121.5</v>
      </c>
      <c r="T396" s="236"/>
      <c r="U396" s="227" t="s">
        <v>26</v>
      </c>
      <c r="V396" s="227">
        <f>V395-V382</f>
        <v>3.5400000000000063</v>
      </c>
      <c r="W396" s="488"/>
    </row>
    <row r="398" spans="1:23" ht="13.5" thickBot="1" x14ac:dyDescent="0.25"/>
    <row r="399" spans="1:23" s="489" customFormat="1" ht="13.5" thickBot="1" x14ac:dyDescent="0.25">
      <c r="A399" s="247" t="s">
        <v>144</v>
      </c>
      <c r="B399" s="506" t="s">
        <v>53</v>
      </c>
      <c r="C399" s="507"/>
      <c r="D399" s="507"/>
      <c r="E399" s="507"/>
      <c r="F399" s="507"/>
      <c r="G399" s="508"/>
      <c r="H399" s="506" t="s">
        <v>75</v>
      </c>
      <c r="I399" s="507"/>
      <c r="J399" s="507"/>
      <c r="K399" s="507"/>
      <c r="L399" s="507"/>
      <c r="M399" s="508"/>
      <c r="N399" s="506" t="s">
        <v>63</v>
      </c>
      <c r="O399" s="507"/>
      <c r="P399" s="507"/>
      <c r="Q399" s="507"/>
      <c r="R399" s="507"/>
      <c r="S399" s="508"/>
      <c r="T399" s="292" t="s">
        <v>55</v>
      </c>
    </row>
    <row r="400" spans="1:23" s="489" customFormat="1" x14ac:dyDescent="0.2">
      <c r="A400" s="248" t="s">
        <v>54</v>
      </c>
      <c r="B400" s="314">
        <v>1</v>
      </c>
      <c r="C400" s="251">
        <v>2</v>
      </c>
      <c r="D400" s="251">
        <v>3</v>
      </c>
      <c r="E400" s="251">
        <v>4</v>
      </c>
      <c r="F400" s="251">
        <v>5</v>
      </c>
      <c r="G400" s="251">
        <v>6</v>
      </c>
      <c r="H400" s="314">
        <v>1</v>
      </c>
      <c r="I400" s="251">
        <v>2</v>
      </c>
      <c r="J400" s="251">
        <v>3</v>
      </c>
      <c r="K400" s="251">
        <v>4</v>
      </c>
      <c r="L400" s="251">
        <v>5</v>
      </c>
      <c r="M400" s="251">
        <v>6</v>
      </c>
      <c r="N400" s="314">
        <v>1</v>
      </c>
      <c r="O400" s="251">
        <v>2</v>
      </c>
      <c r="P400" s="251">
        <v>3</v>
      </c>
      <c r="Q400" s="251">
        <v>4</v>
      </c>
      <c r="R400" s="251">
        <v>5</v>
      </c>
      <c r="S400" s="251">
        <v>6</v>
      </c>
      <c r="T400" s="291"/>
    </row>
    <row r="401" spans="1:23" s="489" customFormat="1" x14ac:dyDescent="0.2">
      <c r="A401" s="252" t="s">
        <v>3</v>
      </c>
      <c r="B401" s="253">
        <v>3550</v>
      </c>
      <c r="C401" s="254">
        <v>3550</v>
      </c>
      <c r="D401" s="254">
        <v>3550</v>
      </c>
      <c r="E401" s="254">
        <v>3550</v>
      </c>
      <c r="F401" s="254">
        <v>3550</v>
      </c>
      <c r="G401" s="254">
        <v>3550</v>
      </c>
      <c r="H401" s="253">
        <v>3550</v>
      </c>
      <c r="I401" s="467">
        <v>3550</v>
      </c>
      <c r="J401" s="467">
        <v>3550</v>
      </c>
      <c r="K401" s="254">
        <v>3550</v>
      </c>
      <c r="L401" s="254">
        <v>3550</v>
      </c>
      <c r="M401" s="255">
        <v>3550</v>
      </c>
      <c r="N401" s="253">
        <v>3550</v>
      </c>
      <c r="O401" s="254">
        <v>3550</v>
      </c>
      <c r="P401" s="254">
        <v>3550</v>
      </c>
      <c r="Q401" s="254">
        <v>3550</v>
      </c>
      <c r="R401" s="254">
        <v>3550</v>
      </c>
      <c r="S401" s="254">
        <v>3550</v>
      </c>
      <c r="T401" s="256">
        <v>3550</v>
      </c>
    </row>
    <row r="402" spans="1:23" s="489" customFormat="1" x14ac:dyDescent="0.2">
      <c r="A402" s="257" t="s">
        <v>6</v>
      </c>
      <c r="B402" s="258">
        <v>3711.9148936170213</v>
      </c>
      <c r="C402" s="259">
        <v>3641.5384615384614</v>
      </c>
      <c r="D402" s="259">
        <v>3661.1538461538462</v>
      </c>
      <c r="E402" s="259">
        <v>3545</v>
      </c>
      <c r="F402" s="259">
        <v>3701.0638297872342</v>
      </c>
      <c r="G402" s="259">
        <v>3641.304347826087</v>
      </c>
      <c r="H402" s="258">
        <v>3729.0243902439024</v>
      </c>
      <c r="I402" s="468">
        <v>3701.875</v>
      </c>
      <c r="J402" s="468">
        <v>3704.3478260869565</v>
      </c>
      <c r="K402" s="259">
        <v>3668.75</v>
      </c>
      <c r="L402" s="259">
        <v>3736.2745098039218</v>
      </c>
      <c r="M402" s="260">
        <v>3694.4444444444443</v>
      </c>
      <c r="N402" s="258">
        <v>3641.3513513513512</v>
      </c>
      <c r="O402" s="259">
        <v>3693.1428571428573</v>
      </c>
      <c r="P402" s="259">
        <v>3645.9523809523807</v>
      </c>
      <c r="Q402" s="259">
        <v>3788.5714285714284</v>
      </c>
      <c r="R402" s="259">
        <v>3576.1111111111113</v>
      </c>
      <c r="S402" s="259">
        <v>3648.7179487179487</v>
      </c>
      <c r="T402" s="261">
        <v>3678.6703601108034</v>
      </c>
    </row>
    <row r="403" spans="1:23" s="489" customFormat="1" x14ac:dyDescent="0.2">
      <c r="A403" s="248" t="s">
        <v>7</v>
      </c>
      <c r="B403" s="262">
        <v>80.851063829787236</v>
      </c>
      <c r="C403" s="263">
        <v>73.07692307692308</v>
      </c>
      <c r="D403" s="263">
        <v>76.92307692307692</v>
      </c>
      <c r="E403" s="263">
        <v>71.428571428571431</v>
      </c>
      <c r="F403" s="263">
        <v>78.723404255319153</v>
      </c>
      <c r="G403" s="263">
        <v>69.565217391304344</v>
      </c>
      <c r="H403" s="262">
        <v>78.048780487804876</v>
      </c>
      <c r="I403" s="469">
        <v>85.416666666666671</v>
      </c>
      <c r="J403" s="469">
        <v>91.304347826086953</v>
      </c>
      <c r="K403" s="469">
        <v>75</v>
      </c>
      <c r="L403" s="469">
        <v>82.352941176470594</v>
      </c>
      <c r="M403" s="264">
        <v>80</v>
      </c>
      <c r="N403" s="262">
        <v>75.675675675675677</v>
      </c>
      <c r="O403" s="263">
        <v>85.714285714285708</v>
      </c>
      <c r="P403" s="263">
        <v>90.476190476190482</v>
      </c>
      <c r="Q403" s="263">
        <v>89.285714285714292</v>
      </c>
      <c r="R403" s="263">
        <v>77.777777777777771</v>
      </c>
      <c r="S403" s="263">
        <v>84.615384615384613</v>
      </c>
      <c r="T403" s="265">
        <v>78.80886426592798</v>
      </c>
      <c r="V403" s="227"/>
    </row>
    <row r="404" spans="1:23" s="489" customFormat="1" x14ac:dyDescent="0.2">
      <c r="A404" s="248" t="s">
        <v>8</v>
      </c>
      <c r="B404" s="266">
        <v>8.0030987787488614E-2</v>
      </c>
      <c r="C404" s="267">
        <v>7.9813812817211727E-2</v>
      </c>
      <c r="D404" s="267">
        <v>8.4831298778787936E-2</v>
      </c>
      <c r="E404" s="267">
        <v>7.7844672930547198E-2</v>
      </c>
      <c r="F404" s="267">
        <v>7.8450417291425101E-2</v>
      </c>
      <c r="G404" s="267">
        <v>8.9990727474612731E-2</v>
      </c>
      <c r="H404" s="266">
        <v>7.8603540365850016E-2</v>
      </c>
      <c r="I404" s="455">
        <v>7.0777299842817304E-2</v>
      </c>
      <c r="J404" s="455">
        <v>6.4985646019277685E-2</v>
      </c>
      <c r="K404" s="267">
        <v>8.2139293111873929E-2</v>
      </c>
      <c r="L404" s="267">
        <v>6.6891544175257153E-2</v>
      </c>
      <c r="M404" s="268">
        <v>7.8001146582747594E-2</v>
      </c>
      <c r="N404" s="266">
        <v>8.8995369381521666E-2</v>
      </c>
      <c r="O404" s="267">
        <v>6.5094071346555413E-2</v>
      </c>
      <c r="P404" s="267">
        <v>5.9166027679088386E-2</v>
      </c>
      <c r="Q404" s="267">
        <v>6.6129991455480347E-2</v>
      </c>
      <c r="R404" s="267">
        <v>8.1724092216123548E-2</v>
      </c>
      <c r="S404" s="267">
        <v>7.6215913018581077E-2</v>
      </c>
      <c r="T404" s="269">
        <v>7.7556216265912012E-2</v>
      </c>
      <c r="V404" s="227"/>
    </row>
    <row r="405" spans="1:23" s="489" customFormat="1" x14ac:dyDescent="0.2">
      <c r="A405" s="257" t="s">
        <v>1</v>
      </c>
      <c r="B405" s="270">
        <f>B402/B401*100-100</f>
        <v>4.5609829187893212</v>
      </c>
      <c r="C405" s="271">
        <f t="shared" ref="C405:E405" si="138">C402/C401*100-100</f>
        <v>2.5785482123510235</v>
      </c>
      <c r="D405" s="271">
        <f t="shared" si="138"/>
        <v>3.1310942578548264</v>
      </c>
      <c r="E405" s="271">
        <f t="shared" si="138"/>
        <v>-0.14084507042252881</v>
      </c>
      <c r="F405" s="271">
        <f>F402/F401*100-100</f>
        <v>4.2553191489361808</v>
      </c>
      <c r="G405" s="271">
        <f t="shared" ref="G405:T405" si="139">G402/G401*100-100</f>
        <v>2.5719534598897695</v>
      </c>
      <c r="H405" s="270">
        <f t="shared" si="139"/>
        <v>5.0429405702507637</v>
      </c>
      <c r="I405" s="271">
        <f t="shared" si="139"/>
        <v>4.2781690140845114</v>
      </c>
      <c r="J405" s="271">
        <f t="shared" si="139"/>
        <v>4.3478260869565162</v>
      </c>
      <c r="K405" s="271">
        <f t="shared" si="139"/>
        <v>3.3450704225352013</v>
      </c>
      <c r="L405" s="271">
        <f t="shared" si="139"/>
        <v>5.247169290251307</v>
      </c>
      <c r="M405" s="272">
        <f t="shared" si="139"/>
        <v>4.0688575899843471</v>
      </c>
      <c r="N405" s="270">
        <f t="shared" si="139"/>
        <v>2.5732775028549639</v>
      </c>
      <c r="O405" s="271">
        <f t="shared" si="139"/>
        <v>4.0321931589537314</v>
      </c>
      <c r="P405" s="271">
        <f t="shared" si="139"/>
        <v>2.7028839704895944</v>
      </c>
      <c r="Q405" s="271">
        <f t="shared" si="139"/>
        <v>6.7203219315895382</v>
      </c>
      <c r="R405" s="271">
        <f t="shared" si="139"/>
        <v>0.7355242566510185</v>
      </c>
      <c r="S405" s="271">
        <f t="shared" si="139"/>
        <v>2.7807872878295399</v>
      </c>
      <c r="T405" s="273">
        <f t="shared" si="139"/>
        <v>3.6245171862198049</v>
      </c>
      <c r="U405" s="347"/>
      <c r="V405" s="227"/>
    </row>
    <row r="406" spans="1:23" s="489" customFormat="1" ht="13.5" thickBot="1" x14ac:dyDescent="0.25">
      <c r="A406" s="274" t="s">
        <v>27</v>
      </c>
      <c r="B406" s="275">
        <f>B402-B389</f>
        <v>155.66489361702133</v>
      </c>
      <c r="C406" s="276">
        <f t="shared" ref="C406:T406" si="140">C402-C389</f>
        <v>191.08391608391594</v>
      </c>
      <c r="D406" s="276">
        <f t="shared" si="140"/>
        <v>96.630036630036557</v>
      </c>
      <c r="E406" s="276">
        <f t="shared" si="140"/>
        <v>53.333333333333485</v>
      </c>
      <c r="F406" s="276">
        <f t="shared" si="140"/>
        <v>144.04255319148933</v>
      </c>
      <c r="G406" s="276">
        <f t="shared" si="140"/>
        <v>96.859903381642653</v>
      </c>
      <c r="H406" s="275">
        <f t="shared" si="140"/>
        <v>142.3577235772359</v>
      </c>
      <c r="I406" s="276">
        <f t="shared" si="140"/>
        <v>148.75</v>
      </c>
      <c r="J406" s="276">
        <f t="shared" si="140"/>
        <v>124.15551839464888</v>
      </c>
      <c r="K406" s="276">
        <f t="shared" si="140"/>
        <v>135</v>
      </c>
      <c r="L406" s="276">
        <f t="shared" si="140"/>
        <v>234.38261791202967</v>
      </c>
      <c r="M406" s="277">
        <f t="shared" si="140"/>
        <v>123.77777777777783</v>
      </c>
      <c r="N406" s="275">
        <f t="shared" si="140"/>
        <v>112.37175951461677</v>
      </c>
      <c r="O406" s="276">
        <f t="shared" si="140"/>
        <v>174.09523809523807</v>
      </c>
      <c r="P406" s="276">
        <f t="shared" si="140"/>
        <v>42.005012531328248</v>
      </c>
      <c r="Q406" s="276">
        <f t="shared" si="140"/>
        <v>345.44642857142844</v>
      </c>
      <c r="R406" s="276">
        <f t="shared" si="140"/>
        <v>11.861111111111313</v>
      </c>
      <c r="S406" s="276">
        <f t="shared" si="140"/>
        <v>106.10925306577474</v>
      </c>
      <c r="T406" s="278">
        <f t="shared" si="140"/>
        <v>133.84081465625786</v>
      </c>
      <c r="V406" s="227"/>
    </row>
    <row r="407" spans="1:23" s="489" customFormat="1" x14ac:dyDescent="0.2">
      <c r="A407" s="279" t="s">
        <v>51</v>
      </c>
      <c r="B407" s="280">
        <v>753</v>
      </c>
      <c r="C407" s="281">
        <v>755</v>
      </c>
      <c r="D407" s="281">
        <v>757</v>
      </c>
      <c r="E407" s="281">
        <v>214</v>
      </c>
      <c r="F407" s="281">
        <v>757</v>
      </c>
      <c r="G407" s="281">
        <v>758</v>
      </c>
      <c r="H407" s="280">
        <v>757</v>
      </c>
      <c r="I407" s="281">
        <v>756</v>
      </c>
      <c r="J407" s="281">
        <v>753</v>
      </c>
      <c r="K407" s="281">
        <v>213</v>
      </c>
      <c r="L407" s="281">
        <v>757</v>
      </c>
      <c r="M407" s="282">
        <v>757</v>
      </c>
      <c r="N407" s="280">
        <v>757</v>
      </c>
      <c r="O407" s="281">
        <v>757</v>
      </c>
      <c r="P407" s="281">
        <v>757</v>
      </c>
      <c r="Q407" s="281">
        <v>215</v>
      </c>
      <c r="R407" s="281">
        <v>755</v>
      </c>
      <c r="S407" s="281">
        <v>756</v>
      </c>
      <c r="T407" s="283">
        <f>SUM(B407:S407)</f>
        <v>11984</v>
      </c>
      <c r="U407" s="227" t="s">
        <v>56</v>
      </c>
      <c r="V407" s="284">
        <f>T394-T407</f>
        <v>24</v>
      </c>
      <c r="W407" s="285">
        <f>V407/T394</f>
        <v>1.9986675549633578E-3</v>
      </c>
    </row>
    <row r="408" spans="1:23" s="489" customFormat="1" x14ac:dyDescent="0.2">
      <c r="A408" s="286" t="s">
        <v>28</v>
      </c>
      <c r="B408" s="322"/>
      <c r="C408" s="242"/>
      <c r="D408" s="242"/>
      <c r="E408" s="242"/>
      <c r="F408" s="242"/>
      <c r="G408" s="242"/>
      <c r="H408" s="244"/>
      <c r="I408" s="242"/>
      <c r="J408" s="242"/>
      <c r="K408" s="242"/>
      <c r="L408" s="242"/>
      <c r="M408" s="372"/>
      <c r="N408" s="244"/>
      <c r="O408" s="242"/>
      <c r="P408" s="242"/>
      <c r="Q408" s="242"/>
      <c r="R408" s="242"/>
      <c r="S408" s="242"/>
      <c r="T408" s="235"/>
      <c r="U408" s="227" t="s">
        <v>57</v>
      </c>
      <c r="V408" s="227">
        <v>138.4</v>
      </c>
    </row>
    <row r="409" spans="1:23" s="489" customFormat="1" ht="13.5" thickBot="1" x14ac:dyDescent="0.25">
      <c r="A409" s="287" t="s">
        <v>26</v>
      </c>
      <c r="B409" s="374">
        <f>B408-B395</f>
        <v>0</v>
      </c>
      <c r="C409" s="386">
        <f t="shared" ref="C409:S409" si="141">C408-C395</f>
        <v>0</v>
      </c>
      <c r="D409" s="386">
        <f t="shared" si="141"/>
        <v>0</v>
      </c>
      <c r="E409" s="386">
        <f t="shared" si="141"/>
        <v>0</v>
      </c>
      <c r="F409" s="386">
        <f t="shared" si="141"/>
        <v>0</v>
      </c>
      <c r="G409" s="386">
        <f t="shared" si="141"/>
        <v>0</v>
      </c>
      <c r="H409" s="374">
        <f t="shared" si="141"/>
        <v>0</v>
      </c>
      <c r="I409" s="386">
        <f t="shared" si="141"/>
        <v>0</v>
      </c>
      <c r="J409" s="386">
        <f t="shared" si="141"/>
        <v>0</v>
      </c>
      <c r="K409" s="386">
        <f t="shared" si="141"/>
        <v>0</v>
      </c>
      <c r="L409" s="386">
        <f t="shared" si="141"/>
        <v>0</v>
      </c>
      <c r="M409" s="387">
        <f t="shared" si="141"/>
        <v>0</v>
      </c>
      <c r="N409" s="374">
        <f t="shared" si="141"/>
        <v>0</v>
      </c>
      <c r="O409" s="386">
        <f t="shared" si="141"/>
        <v>0</v>
      </c>
      <c r="P409" s="386">
        <f t="shared" si="141"/>
        <v>0</v>
      </c>
      <c r="Q409" s="386">
        <f t="shared" si="141"/>
        <v>0</v>
      </c>
      <c r="R409" s="386">
        <f t="shared" si="141"/>
        <v>0</v>
      </c>
      <c r="S409" s="386">
        <f t="shared" si="141"/>
        <v>0</v>
      </c>
      <c r="T409" s="236"/>
      <c r="U409" s="227" t="s">
        <v>26</v>
      </c>
      <c r="V409" s="227">
        <f>V408-V395</f>
        <v>11.060000000000002</v>
      </c>
    </row>
    <row r="411" spans="1:23" ht="13.5" thickBot="1" x14ac:dyDescent="0.25"/>
    <row r="412" spans="1:23" s="490" customFormat="1" ht="13.5" thickBot="1" x14ac:dyDescent="0.25">
      <c r="A412" s="247" t="s">
        <v>145</v>
      </c>
      <c r="B412" s="506" t="s">
        <v>53</v>
      </c>
      <c r="C412" s="507"/>
      <c r="D412" s="507"/>
      <c r="E412" s="507"/>
      <c r="F412" s="507"/>
      <c r="G412" s="508"/>
      <c r="H412" s="506" t="s">
        <v>75</v>
      </c>
      <c r="I412" s="507"/>
      <c r="J412" s="507"/>
      <c r="K412" s="507"/>
      <c r="L412" s="507"/>
      <c r="M412" s="508"/>
      <c r="N412" s="506" t="s">
        <v>63</v>
      </c>
      <c r="O412" s="507"/>
      <c r="P412" s="507"/>
      <c r="Q412" s="507"/>
      <c r="R412" s="507"/>
      <c r="S412" s="508"/>
      <c r="T412" s="292" t="s">
        <v>55</v>
      </c>
    </row>
    <row r="413" spans="1:23" s="490" customFormat="1" x14ac:dyDescent="0.2">
      <c r="A413" s="248" t="s">
        <v>54</v>
      </c>
      <c r="B413" s="314">
        <v>1</v>
      </c>
      <c r="C413" s="251">
        <v>2</v>
      </c>
      <c r="D413" s="251">
        <v>3</v>
      </c>
      <c r="E413" s="251">
        <v>4</v>
      </c>
      <c r="F413" s="251">
        <v>5</v>
      </c>
      <c r="G413" s="251">
        <v>6</v>
      </c>
      <c r="H413" s="314">
        <v>1</v>
      </c>
      <c r="I413" s="251">
        <v>2</v>
      </c>
      <c r="J413" s="251">
        <v>3</v>
      </c>
      <c r="K413" s="251">
        <v>4</v>
      </c>
      <c r="L413" s="251">
        <v>5</v>
      </c>
      <c r="M413" s="251">
        <v>6</v>
      </c>
      <c r="N413" s="314">
        <v>1</v>
      </c>
      <c r="O413" s="251">
        <v>2</v>
      </c>
      <c r="P413" s="251">
        <v>3</v>
      </c>
      <c r="Q413" s="251">
        <v>4</v>
      </c>
      <c r="R413" s="251">
        <v>5</v>
      </c>
      <c r="S413" s="251">
        <v>6</v>
      </c>
      <c r="T413" s="291"/>
    </row>
    <row r="414" spans="1:23" s="490" customFormat="1" x14ac:dyDescent="0.2">
      <c r="A414" s="252" t="s">
        <v>3</v>
      </c>
      <c r="B414" s="253">
        <v>3665</v>
      </c>
      <c r="C414" s="254">
        <v>3665</v>
      </c>
      <c r="D414" s="254">
        <v>3665</v>
      </c>
      <c r="E414" s="254">
        <v>3665</v>
      </c>
      <c r="F414" s="254">
        <v>3665</v>
      </c>
      <c r="G414" s="254">
        <v>3665</v>
      </c>
      <c r="H414" s="253">
        <v>3665</v>
      </c>
      <c r="I414" s="467">
        <v>3665</v>
      </c>
      <c r="J414" s="467">
        <v>3665</v>
      </c>
      <c r="K414" s="254">
        <v>3665</v>
      </c>
      <c r="L414" s="254">
        <v>3665</v>
      </c>
      <c r="M414" s="255">
        <v>3665</v>
      </c>
      <c r="N414" s="253">
        <v>3665</v>
      </c>
      <c r="O414" s="254">
        <v>3665</v>
      </c>
      <c r="P414" s="254">
        <v>3665</v>
      </c>
      <c r="Q414" s="254">
        <v>3665</v>
      </c>
      <c r="R414" s="254">
        <v>3665</v>
      </c>
      <c r="S414" s="254">
        <v>3665</v>
      </c>
      <c r="T414" s="256">
        <v>3665</v>
      </c>
    </row>
    <row r="415" spans="1:23" s="490" customFormat="1" x14ac:dyDescent="0.2">
      <c r="A415" s="257" t="s">
        <v>6</v>
      </c>
      <c r="B415" s="258">
        <v>3757.3469387755104</v>
      </c>
      <c r="C415" s="259">
        <v>3794.0384615384614</v>
      </c>
      <c r="D415" s="259">
        <v>3772.8571428571427</v>
      </c>
      <c r="E415" s="259">
        <v>3878</v>
      </c>
      <c r="F415" s="259">
        <v>3713.125</v>
      </c>
      <c r="G415" s="259">
        <v>3808.3333333333335</v>
      </c>
      <c r="H415" s="258">
        <v>3848.4444444444443</v>
      </c>
      <c r="I415" s="468">
        <v>3908.5714285714284</v>
      </c>
      <c r="J415" s="468">
        <v>4020.681818181818</v>
      </c>
      <c r="K415" s="259">
        <v>3895.294117647059</v>
      </c>
      <c r="L415" s="259">
        <v>3810.612244897959</v>
      </c>
      <c r="M415" s="260">
        <v>3845.4166666666665</v>
      </c>
      <c r="N415" s="258">
        <v>3853.913043478261</v>
      </c>
      <c r="O415" s="259">
        <v>3843.0769230769229</v>
      </c>
      <c r="P415" s="259">
        <v>3802.0408163265306</v>
      </c>
      <c r="Q415" s="259">
        <v>3913.75</v>
      </c>
      <c r="R415" s="259">
        <v>3807.037037037037</v>
      </c>
      <c r="S415" s="259">
        <v>3788</v>
      </c>
      <c r="T415" s="261">
        <v>3827.7179487179487</v>
      </c>
    </row>
    <row r="416" spans="1:23" s="490" customFormat="1" x14ac:dyDescent="0.2">
      <c r="A416" s="248" t="s">
        <v>7</v>
      </c>
      <c r="B416" s="262">
        <v>73.469387755102048</v>
      </c>
      <c r="C416" s="263">
        <v>75</v>
      </c>
      <c r="D416" s="263">
        <v>77.551020408163268</v>
      </c>
      <c r="E416" s="263">
        <v>73.333333333333329</v>
      </c>
      <c r="F416" s="263">
        <v>85.416666666666671</v>
      </c>
      <c r="G416" s="263">
        <v>75</v>
      </c>
      <c r="H416" s="262">
        <v>75.555555555555557</v>
      </c>
      <c r="I416" s="469">
        <v>81.632653061224488</v>
      </c>
      <c r="J416" s="469">
        <v>81.818181818181813</v>
      </c>
      <c r="K416" s="469">
        <v>58.823529411764703</v>
      </c>
      <c r="L416" s="469">
        <v>79.591836734693871</v>
      </c>
      <c r="M416" s="264">
        <v>75</v>
      </c>
      <c r="N416" s="262">
        <v>73.913043478260875</v>
      </c>
      <c r="O416" s="263">
        <v>75</v>
      </c>
      <c r="P416" s="263">
        <v>71.428571428571431</v>
      </c>
      <c r="Q416" s="263">
        <v>68.75</v>
      </c>
      <c r="R416" s="263">
        <v>83.333333333333329</v>
      </c>
      <c r="S416" s="263">
        <v>76</v>
      </c>
      <c r="T416" s="265">
        <v>76.15384615384616</v>
      </c>
      <c r="V416" s="227"/>
    </row>
    <row r="417" spans="1:23" s="490" customFormat="1" x14ac:dyDescent="0.2">
      <c r="A417" s="248" t="s">
        <v>8</v>
      </c>
      <c r="B417" s="266">
        <v>7.584310346982738E-2</v>
      </c>
      <c r="C417" s="267">
        <v>8.6424244939949935E-2</v>
      </c>
      <c r="D417" s="267">
        <v>8.084746274573959E-2</v>
      </c>
      <c r="E417" s="267">
        <v>8.7218832533631496E-2</v>
      </c>
      <c r="F417" s="267">
        <v>7.4342946728667911E-2</v>
      </c>
      <c r="G417" s="267">
        <v>8.9732612987550309E-2</v>
      </c>
      <c r="H417" s="266">
        <v>8.3440415008216223E-2</v>
      </c>
      <c r="I417" s="455">
        <v>7.345672905457995E-2</v>
      </c>
      <c r="J417" s="455">
        <v>7.7238710087729409E-2</v>
      </c>
      <c r="K417" s="267">
        <v>9.8010018375137578E-2</v>
      </c>
      <c r="L417" s="267">
        <v>7.4333627471320274E-2</v>
      </c>
      <c r="M417" s="268">
        <v>8.7911909923918369E-2</v>
      </c>
      <c r="N417" s="266">
        <v>8.8785097632391813E-2</v>
      </c>
      <c r="O417" s="267">
        <v>7.931596061524758E-2</v>
      </c>
      <c r="P417" s="267">
        <v>8.1850514055317541E-2</v>
      </c>
      <c r="Q417" s="267">
        <v>9.5307390477656934E-2</v>
      </c>
      <c r="R417" s="267">
        <v>8.0183154488261493E-2</v>
      </c>
      <c r="S417" s="267">
        <v>8.3166976193545628E-2</v>
      </c>
      <c r="T417" s="269">
        <v>8.3994366711211507E-2</v>
      </c>
      <c r="V417" s="227"/>
    </row>
    <row r="418" spans="1:23" s="490" customFormat="1" x14ac:dyDescent="0.2">
      <c r="A418" s="257" t="s">
        <v>1</v>
      </c>
      <c r="B418" s="270">
        <f>B415/B414*100-100</f>
        <v>2.5196981930562146</v>
      </c>
      <c r="C418" s="271">
        <f t="shared" ref="C418:E418" si="142">C415/C414*100-100</f>
        <v>3.5208311470248645</v>
      </c>
      <c r="D418" s="271">
        <f t="shared" si="142"/>
        <v>2.9428961216137139</v>
      </c>
      <c r="E418" s="271">
        <f t="shared" si="142"/>
        <v>5.8117326057298726</v>
      </c>
      <c r="F418" s="271">
        <f>F415/F414*100-100</f>
        <v>1.3130968622101022</v>
      </c>
      <c r="G418" s="271">
        <f t="shared" ref="G418:T418" si="143">G415/G414*100-100</f>
        <v>3.9108685766257452</v>
      </c>
      <c r="H418" s="270">
        <f t="shared" si="143"/>
        <v>5.005305441867506</v>
      </c>
      <c r="I418" s="271">
        <f t="shared" si="143"/>
        <v>6.6458779964919046</v>
      </c>
      <c r="J418" s="271">
        <f t="shared" si="143"/>
        <v>9.7048245070073165</v>
      </c>
      <c r="K418" s="271">
        <f t="shared" si="143"/>
        <v>6.2836048471230299</v>
      </c>
      <c r="L418" s="271">
        <f t="shared" si="143"/>
        <v>3.9730489740234418</v>
      </c>
      <c r="M418" s="272">
        <f t="shared" si="143"/>
        <v>4.922692132787617</v>
      </c>
      <c r="N418" s="270">
        <f t="shared" si="143"/>
        <v>5.1545168752595174</v>
      </c>
      <c r="O418" s="271">
        <f t="shared" si="143"/>
        <v>4.8588519257004776</v>
      </c>
      <c r="P418" s="271">
        <f t="shared" si="143"/>
        <v>3.7391764345574501</v>
      </c>
      <c r="Q418" s="271">
        <f t="shared" si="143"/>
        <v>6.7871759890859522</v>
      </c>
      <c r="R418" s="271">
        <f t="shared" si="143"/>
        <v>3.8754989641756339</v>
      </c>
      <c r="S418" s="271">
        <f t="shared" si="143"/>
        <v>3.3560709413369665</v>
      </c>
      <c r="T418" s="273">
        <f t="shared" si="143"/>
        <v>4.4397803197257417</v>
      </c>
      <c r="U418" s="347"/>
      <c r="V418" s="227"/>
    </row>
    <row r="419" spans="1:23" s="490" customFormat="1" ht="13.5" thickBot="1" x14ac:dyDescent="0.25">
      <c r="A419" s="274" t="s">
        <v>27</v>
      </c>
      <c r="B419" s="275">
        <f>B415-B402</f>
        <v>45.432045158489018</v>
      </c>
      <c r="C419" s="276">
        <f t="shared" ref="C419:T419" si="144">C415-C402</f>
        <v>152.5</v>
      </c>
      <c r="D419" s="276">
        <f t="shared" si="144"/>
        <v>111.70329670329647</v>
      </c>
      <c r="E419" s="276">
        <f t="shared" si="144"/>
        <v>333</v>
      </c>
      <c r="F419" s="276">
        <f t="shared" si="144"/>
        <v>12.061170212765774</v>
      </c>
      <c r="G419" s="276">
        <f t="shared" si="144"/>
        <v>167.02898550724649</v>
      </c>
      <c r="H419" s="275">
        <f t="shared" si="144"/>
        <v>119.42005420054193</v>
      </c>
      <c r="I419" s="276">
        <f t="shared" si="144"/>
        <v>206.69642857142844</v>
      </c>
      <c r="J419" s="276">
        <f t="shared" si="144"/>
        <v>316.33399209486151</v>
      </c>
      <c r="K419" s="276">
        <f t="shared" si="144"/>
        <v>226.54411764705901</v>
      </c>
      <c r="L419" s="276">
        <f t="shared" si="144"/>
        <v>74.337735094037271</v>
      </c>
      <c r="M419" s="277">
        <f t="shared" si="144"/>
        <v>150.97222222222217</v>
      </c>
      <c r="N419" s="275">
        <f t="shared" si="144"/>
        <v>212.56169212690975</v>
      </c>
      <c r="O419" s="276">
        <f t="shared" si="144"/>
        <v>149.93406593406553</v>
      </c>
      <c r="P419" s="276">
        <f t="shared" si="144"/>
        <v>156.08843537414987</v>
      </c>
      <c r="Q419" s="276">
        <f t="shared" si="144"/>
        <v>125.17857142857156</v>
      </c>
      <c r="R419" s="276">
        <f t="shared" si="144"/>
        <v>230.92592592592564</v>
      </c>
      <c r="S419" s="276">
        <f t="shared" si="144"/>
        <v>139.28205128205127</v>
      </c>
      <c r="T419" s="278">
        <f t="shared" si="144"/>
        <v>149.04758860714537</v>
      </c>
      <c r="V419" s="227"/>
    </row>
    <row r="420" spans="1:23" s="490" customFormat="1" x14ac:dyDescent="0.2">
      <c r="A420" s="279" t="s">
        <v>51</v>
      </c>
      <c r="B420" s="280">
        <v>752</v>
      </c>
      <c r="C420" s="281">
        <v>753</v>
      </c>
      <c r="D420" s="281">
        <v>757</v>
      </c>
      <c r="E420" s="281">
        <v>213</v>
      </c>
      <c r="F420" s="281">
        <v>757</v>
      </c>
      <c r="G420" s="281">
        <v>757</v>
      </c>
      <c r="H420" s="280">
        <v>755</v>
      </c>
      <c r="I420" s="281">
        <v>754</v>
      </c>
      <c r="J420" s="281">
        <v>752</v>
      </c>
      <c r="K420" s="281">
        <v>212</v>
      </c>
      <c r="L420" s="281">
        <v>757</v>
      </c>
      <c r="M420" s="282">
        <v>757</v>
      </c>
      <c r="N420" s="280">
        <v>757</v>
      </c>
      <c r="O420" s="281">
        <v>757</v>
      </c>
      <c r="P420" s="281">
        <v>755</v>
      </c>
      <c r="Q420" s="281">
        <v>214</v>
      </c>
      <c r="R420" s="281">
        <v>753</v>
      </c>
      <c r="S420" s="281">
        <v>756</v>
      </c>
      <c r="T420" s="283">
        <f>SUM(B420:S420)</f>
        <v>11968</v>
      </c>
      <c r="U420" s="227" t="s">
        <v>56</v>
      </c>
      <c r="V420" s="284">
        <f>T407-T420</f>
        <v>16</v>
      </c>
      <c r="W420" s="285">
        <f>V420/T407</f>
        <v>1.3351134846461949E-3</v>
      </c>
    </row>
    <row r="421" spans="1:23" s="490" customFormat="1" x14ac:dyDescent="0.2">
      <c r="A421" s="286" t="s">
        <v>28</v>
      </c>
      <c r="B421" s="322"/>
      <c r="C421" s="242"/>
      <c r="D421" s="242"/>
      <c r="E421" s="242"/>
      <c r="F421" s="242"/>
      <c r="G421" s="242"/>
      <c r="H421" s="244"/>
      <c r="I421" s="242"/>
      <c r="J421" s="242"/>
      <c r="K421" s="242"/>
      <c r="L421" s="242"/>
      <c r="M421" s="372"/>
      <c r="N421" s="244"/>
      <c r="O421" s="242"/>
      <c r="P421" s="242"/>
      <c r="Q421" s="242"/>
      <c r="R421" s="242"/>
      <c r="S421" s="242"/>
      <c r="T421" s="235"/>
      <c r="U421" s="227" t="s">
        <v>57</v>
      </c>
      <c r="V421" s="227">
        <v>150.72</v>
      </c>
    </row>
    <row r="422" spans="1:23" s="490" customFormat="1" ht="13.5" thickBot="1" x14ac:dyDescent="0.25">
      <c r="A422" s="287" t="s">
        <v>26</v>
      </c>
      <c r="B422" s="374">
        <f>B421-B408</f>
        <v>0</v>
      </c>
      <c r="C422" s="386">
        <f t="shared" ref="C422:S422" si="145">C421-C408</f>
        <v>0</v>
      </c>
      <c r="D422" s="386">
        <f t="shared" si="145"/>
        <v>0</v>
      </c>
      <c r="E422" s="386">
        <f t="shared" si="145"/>
        <v>0</v>
      </c>
      <c r="F422" s="386">
        <f t="shared" si="145"/>
        <v>0</v>
      </c>
      <c r="G422" s="386">
        <f t="shared" si="145"/>
        <v>0</v>
      </c>
      <c r="H422" s="374">
        <f t="shared" si="145"/>
        <v>0</v>
      </c>
      <c r="I422" s="386">
        <f t="shared" si="145"/>
        <v>0</v>
      </c>
      <c r="J422" s="386">
        <f t="shared" si="145"/>
        <v>0</v>
      </c>
      <c r="K422" s="386">
        <f t="shared" si="145"/>
        <v>0</v>
      </c>
      <c r="L422" s="386">
        <f t="shared" si="145"/>
        <v>0</v>
      </c>
      <c r="M422" s="387">
        <f t="shared" si="145"/>
        <v>0</v>
      </c>
      <c r="N422" s="374">
        <f t="shared" si="145"/>
        <v>0</v>
      </c>
      <c r="O422" s="386">
        <f t="shared" si="145"/>
        <v>0</v>
      </c>
      <c r="P422" s="386">
        <f t="shared" si="145"/>
        <v>0</v>
      </c>
      <c r="Q422" s="386">
        <f t="shared" si="145"/>
        <v>0</v>
      </c>
      <c r="R422" s="386">
        <f t="shared" si="145"/>
        <v>0</v>
      </c>
      <c r="S422" s="386">
        <f t="shared" si="145"/>
        <v>0</v>
      </c>
      <c r="T422" s="236"/>
      <c r="U422" s="227" t="s">
        <v>26</v>
      </c>
      <c r="V422" s="227">
        <f>V421-V408</f>
        <v>12.319999999999993</v>
      </c>
    </row>
    <row r="424" spans="1:23" ht="13.5" thickBot="1" x14ac:dyDescent="0.25"/>
    <row r="425" spans="1:23" s="491" customFormat="1" ht="13.5" thickBot="1" x14ac:dyDescent="0.25">
      <c r="A425" s="247" t="s">
        <v>146</v>
      </c>
      <c r="B425" s="506" t="s">
        <v>53</v>
      </c>
      <c r="C425" s="507"/>
      <c r="D425" s="507"/>
      <c r="E425" s="507"/>
      <c r="F425" s="507"/>
      <c r="G425" s="508"/>
      <c r="H425" s="506" t="s">
        <v>75</v>
      </c>
      <c r="I425" s="507"/>
      <c r="J425" s="507"/>
      <c r="K425" s="507"/>
      <c r="L425" s="507"/>
      <c r="M425" s="508"/>
      <c r="N425" s="506" t="s">
        <v>63</v>
      </c>
      <c r="O425" s="507"/>
      <c r="P425" s="507"/>
      <c r="Q425" s="507"/>
      <c r="R425" s="507"/>
      <c r="S425" s="508"/>
      <c r="T425" s="292" t="s">
        <v>55</v>
      </c>
    </row>
    <row r="426" spans="1:23" s="491" customFormat="1" x14ac:dyDescent="0.2">
      <c r="A426" s="248" t="s">
        <v>54</v>
      </c>
      <c r="B426" s="314">
        <v>1</v>
      </c>
      <c r="C426" s="251">
        <v>2</v>
      </c>
      <c r="D426" s="251">
        <v>3</v>
      </c>
      <c r="E426" s="251">
        <v>4</v>
      </c>
      <c r="F426" s="251">
        <v>5</v>
      </c>
      <c r="G426" s="251">
        <v>6</v>
      </c>
      <c r="H426" s="314">
        <v>1</v>
      </c>
      <c r="I426" s="251">
        <v>2</v>
      </c>
      <c r="J426" s="251">
        <v>3</v>
      </c>
      <c r="K426" s="251">
        <v>4</v>
      </c>
      <c r="L426" s="251">
        <v>5</v>
      </c>
      <c r="M426" s="251">
        <v>6</v>
      </c>
      <c r="N426" s="314">
        <v>1</v>
      </c>
      <c r="O426" s="251">
        <v>2</v>
      </c>
      <c r="P426" s="251">
        <v>3</v>
      </c>
      <c r="Q426" s="251">
        <v>4</v>
      </c>
      <c r="R426" s="251">
        <v>5</v>
      </c>
      <c r="S426" s="251">
        <v>6</v>
      </c>
      <c r="T426" s="291"/>
    </row>
    <row r="427" spans="1:23" s="491" customFormat="1" x14ac:dyDescent="0.2">
      <c r="A427" s="252" t="s">
        <v>3</v>
      </c>
      <c r="B427" s="253">
        <v>3750</v>
      </c>
      <c r="C427" s="254">
        <v>3750</v>
      </c>
      <c r="D427" s="254">
        <v>3750</v>
      </c>
      <c r="E427" s="254">
        <v>3750</v>
      </c>
      <c r="F427" s="254">
        <v>3750</v>
      </c>
      <c r="G427" s="254">
        <v>3750</v>
      </c>
      <c r="H427" s="253">
        <v>3750</v>
      </c>
      <c r="I427" s="467">
        <v>3750</v>
      </c>
      <c r="J427" s="467">
        <v>3750</v>
      </c>
      <c r="K427" s="254">
        <v>3750</v>
      </c>
      <c r="L427" s="254">
        <v>3750</v>
      </c>
      <c r="M427" s="255">
        <v>3750</v>
      </c>
      <c r="N427" s="253">
        <v>3750</v>
      </c>
      <c r="O427" s="254">
        <v>3750</v>
      </c>
      <c r="P427" s="254">
        <v>3750</v>
      </c>
      <c r="Q427" s="254">
        <v>3750</v>
      </c>
      <c r="R427" s="254">
        <v>3750</v>
      </c>
      <c r="S427" s="254">
        <v>3750</v>
      </c>
      <c r="T427" s="256">
        <v>3750</v>
      </c>
    </row>
    <row r="428" spans="1:23" s="491" customFormat="1" x14ac:dyDescent="0.2">
      <c r="A428" s="257" t="s">
        <v>6</v>
      </c>
      <c r="B428" s="258">
        <v>3987.0731707317073</v>
      </c>
      <c r="C428" s="259">
        <v>3871.2820512820513</v>
      </c>
      <c r="D428" s="259">
        <v>3928.5714285714284</v>
      </c>
      <c r="E428" s="259">
        <v>3923.75</v>
      </c>
      <c r="F428" s="259">
        <v>3957.6744186046512</v>
      </c>
      <c r="G428" s="259">
        <v>3932.1951219512193</v>
      </c>
      <c r="H428" s="258">
        <v>3864.2105263157896</v>
      </c>
      <c r="I428" s="468">
        <v>3906.8292682926831</v>
      </c>
      <c r="J428" s="468">
        <v>4041.7073170731705</v>
      </c>
      <c r="K428" s="259">
        <v>4003.5294117647059</v>
      </c>
      <c r="L428" s="259">
        <v>3887.75</v>
      </c>
      <c r="M428" s="260">
        <v>4012.0454545454545</v>
      </c>
      <c r="N428" s="258">
        <v>3841.590909090909</v>
      </c>
      <c r="O428" s="259">
        <v>3953</v>
      </c>
      <c r="P428" s="259">
        <v>3854.6808510638298</v>
      </c>
      <c r="Q428" s="259">
        <v>3963.125</v>
      </c>
      <c r="R428" s="259">
        <v>3900.2564102564102</v>
      </c>
      <c r="S428" s="259">
        <v>3780</v>
      </c>
      <c r="T428" s="261">
        <v>3917.9166666666665</v>
      </c>
    </row>
    <row r="429" spans="1:23" s="491" customFormat="1" x14ac:dyDescent="0.2">
      <c r="A429" s="248" t="s">
        <v>7</v>
      </c>
      <c r="B429" s="262">
        <v>70.731707317073173</v>
      </c>
      <c r="C429" s="263">
        <v>87.179487179487182</v>
      </c>
      <c r="D429" s="263">
        <v>88.095238095238102</v>
      </c>
      <c r="E429" s="263">
        <v>75</v>
      </c>
      <c r="F429" s="263">
        <v>83.720930232558146</v>
      </c>
      <c r="G429" s="263">
        <v>87.804878048780495</v>
      </c>
      <c r="H429" s="262">
        <v>84.21052631578948</v>
      </c>
      <c r="I429" s="469">
        <v>78.048780487804876</v>
      </c>
      <c r="J429" s="469">
        <v>90.243902439024396</v>
      </c>
      <c r="K429" s="469">
        <v>82.352941176470594</v>
      </c>
      <c r="L429" s="469">
        <v>77.5</v>
      </c>
      <c r="M429" s="264">
        <v>79.545454545454547</v>
      </c>
      <c r="N429" s="262">
        <v>90.909090909090907</v>
      </c>
      <c r="O429" s="263">
        <v>87.5</v>
      </c>
      <c r="P429" s="263">
        <v>91.489361702127653</v>
      </c>
      <c r="Q429" s="263">
        <v>62.5</v>
      </c>
      <c r="R429" s="263">
        <v>71.794871794871796</v>
      </c>
      <c r="S429" s="263">
        <v>83.720930232558146</v>
      </c>
      <c r="T429" s="265">
        <v>82.44047619047619</v>
      </c>
      <c r="V429" s="227"/>
    </row>
    <row r="430" spans="1:23" s="491" customFormat="1" x14ac:dyDescent="0.2">
      <c r="A430" s="248" t="s">
        <v>8</v>
      </c>
      <c r="B430" s="266">
        <v>8.334889043370515E-2</v>
      </c>
      <c r="C430" s="267">
        <v>7.1161763004412182E-2</v>
      </c>
      <c r="D430" s="267">
        <v>7.4615488166868804E-2</v>
      </c>
      <c r="E430" s="267">
        <v>9.0456162938689855E-2</v>
      </c>
      <c r="F430" s="267">
        <v>8.0498235733119247E-2</v>
      </c>
      <c r="G430" s="267">
        <v>7.0094072432009463E-2</v>
      </c>
      <c r="H430" s="266">
        <v>7.2334774528151305E-2</v>
      </c>
      <c r="I430" s="455">
        <v>8.4678976784695964E-2</v>
      </c>
      <c r="J430" s="455">
        <v>6.6978456067533151E-2</v>
      </c>
      <c r="K430" s="267">
        <v>8.0815056134457941E-2</v>
      </c>
      <c r="L430" s="267">
        <v>8.2747708875874418E-2</v>
      </c>
      <c r="M430" s="268">
        <v>7.2822527329679365E-2</v>
      </c>
      <c r="N430" s="266">
        <v>6.8700960848651946E-2</v>
      </c>
      <c r="O430" s="267">
        <v>6.3177805902968481E-2</v>
      </c>
      <c r="P430" s="267">
        <v>6.7341786561979269E-2</v>
      </c>
      <c r="Q430" s="267">
        <v>0.11104399299724461</v>
      </c>
      <c r="R430" s="267">
        <v>9.2699758546818709E-2</v>
      </c>
      <c r="S430" s="267">
        <v>6.9804812421145848E-2</v>
      </c>
      <c r="T430" s="269">
        <v>7.8556755301566153E-2</v>
      </c>
      <c r="V430" s="227"/>
    </row>
    <row r="431" spans="1:23" s="491" customFormat="1" x14ac:dyDescent="0.2">
      <c r="A431" s="257" t="s">
        <v>1</v>
      </c>
      <c r="B431" s="270">
        <f>B428/B427*100-100</f>
        <v>6.3219512195122007</v>
      </c>
      <c r="C431" s="271">
        <f t="shared" ref="C431:E431" si="146">C428/C427*100-100</f>
        <v>3.2341880341880227</v>
      </c>
      <c r="D431" s="271">
        <f t="shared" si="146"/>
        <v>4.7619047619047734</v>
      </c>
      <c r="E431" s="271">
        <f t="shared" si="146"/>
        <v>4.63333333333334</v>
      </c>
      <c r="F431" s="271">
        <f>F428/F427*100-100</f>
        <v>5.5379844961240394</v>
      </c>
      <c r="G431" s="271">
        <f t="shared" ref="G431:T431" si="147">G428/G427*100-100</f>
        <v>4.8585365853658544</v>
      </c>
      <c r="H431" s="270">
        <f t="shared" si="147"/>
        <v>3.0456140350877234</v>
      </c>
      <c r="I431" s="271">
        <f t="shared" si="147"/>
        <v>4.1821138211382163</v>
      </c>
      <c r="J431" s="271">
        <f t="shared" si="147"/>
        <v>7.7788617886178884</v>
      </c>
      <c r="K431" s="271">
        <f t="shared" si="147"/>
        <v>6.7607843137254804</v>
      </c>
      <c r="L431" s="271">
        <f t="shared" si="147"/>
        <v>3.673333333333332</v>
      </c>
      <c r="M431" s="272">
        <f t="shared" si="147"/>
        <v>6.9878787878787847</v>
      </c>
      <c r="N431" s="270">
        <f t="shared" si="147"/>
        <v>2.4424242424242522</v>
      </c>
      <c r="O431" s="271">
        <f t="shared" si="147"/>
        <v>5.4133333333333411</v>
      </c>
      <c r="P431" s="271">
        <f t="shared" si="147"/>
        <v>2.7914893617021335</v>
      </c>
      <c r="Q431" s="271">
        <f t="shared" si="147"/>
        <v>5.6833333333333229</v>
      </c>
      <c r="R431" s="271">
        <f t="shared" si="147"/>
        <v>4.0068376068375926</v>
      </c>
      <c r="S431" s="271">
        <f t="shared" si="147"/>
        <v>0.79999999999999716</v>
      </c>
      <c r="T431" s="273">
        <f t="shared" si="147"/>
        <v>4.4777777777777743</v>
      </c>
      <c r="U431" s="347"/>
      <c r="V431" s="227"/>
    </row>
    <row r="432" spans="1:23" s="491" customFormat="1" ht="13.5" thickBot="1" x14ac:dyDescent="0.25">
      <c r="A432" s="274" t="s">
        <v>27</v>
      </c>
      <c r="B432" s="275">
        <f>B428-B415</f>
        <v>229.7262319561969</v>
      </c>
      <c r="C432" s="276">
        <f t="shared" ref="C432:T432" si="148">C428-C415</f>
        <v>77.243589743589837</v>
      </c>
      <c r="D432" s="276">
        <f t="shared" si="148"/>
        <v>155.71428571428578</v>
      </c>
      <c r="E432" s="276">
        <f t="shared" si="148"/>
        <v>45.75</v>
      </c>
      <c r="F432" s="276">
        <f t="shared" si="148"/>
        <v>244.54941860465124</v>
      </c>
      <c r="G432" s="276">
        <f t="shared" si="148"/>
        <v>123.86178861788585</v>
      </c>
      <c r="H432" s="275">
        <f t="shared" si="148"/>
        <v>15.76608187134525</v>
      </c>
      <c r="I432" s="276">
        <f t="shared" si="148"/>
        <v>-1.7421602787453594</v>
      </c>
      <c r="J432" s="276">
        <f t="shared" si="148"/>
        <v>21.025498891352527</v>
      </c>
      <c r="K432" s="276">
        <f t="shared" si="148"/>
        <v>108.23529411764684</v>
      </c>
      <c r="L432" s="276">
        <f t="shared" si="148"/>
        <v>77.137755102040956</v>
      </c>
      <c r="M432" s="277">
        <f t="shared" si="148"/>
        <v>166.62878787878799</v>
      </c>
      <c r="N432" s="275">
        <f t="shared" si="148"/>
        <v>-12.32213438735198</v>
      </c>
      <c r="O432" s="276">
        <f t="shared" si="148"/>
        <v>109.92307692307713</v>
      </c>
      <c r="P432" s="276">
        <f t="shared" si="148"/>
        <v>52.640034737299175</v>
      </c>
      <c r="Q432" s="276">
        <f t="shared" si="148"/>
        <v>49.375</v>
      </c>
      <c r="R432" s="276">
        <f t="shared" si="148"/>
        <v>93.21937321937321</v>
      </c>
      <c r="S432" s="276">
        <f t="shared" si="148"/>
        <v>-8</v>
      </c>
      <c r="T432" s="278">
        <f t="shared" si="148"/>
        <v>90.198717948717785</v>
      </c>
      <c r="V432" s="227"/>
    </row>
    <row r="433" spans="1:23" s="491" customFormat="1" x14ac:dyDescent="0.2">
      <c r="A433" s="279" t="s">
        <v>51</v>
      </c>
      <c r="B433" s="280">
        <v>751</v>
      </c>
      <c r="C433" s="281">
        <v>751</v>
      </c>
      <c r="D433" s="281">
        <v>756</v>
      </c>
      <c r="E433" s="281">
        <v>210</v>
      </c>
      <c r="F433" s="281">
        <v>756</v>
      </c>
      <c r="G433" s="281">
        <v>757</v>
      </c>
      <c r="H433" s="280">
        <v>753</v>
      </c>
      <c r="I433" s="281">
        <v>753</v>
      </c>
      <c r="J433" s="281">
        <v>751</v>
      </c>
      <c r="K433" s="281">
        <v>210</v>
      </c>
      <c r="L433" s="281">
        <v>757</v>
      </c>
      <c r="M433" s="282">
        <v>757</v>
      </c>
      <c r="N433" s="280">
        <v>757</v>
      </c>
      <c r="O433" s="281">
        <v>757</v>
      </c>
      <c r="P433" s="281">
        <v>755</v>
      </c>
      <c r="Q433" s="281">
        <v>214</v>
      </c>
      <c r="R433" s="281">
        <v>753</v>
      </c>
      <c r="S433" s="281">
        <v>756</v>
      </c>
      <c r="T433" s="283">
        <f>SUM(B433:S433)</f>
        <v>11954</v>
      </c>
      <c r="U433" s="227" t="s">
        <v>56</v>
      </c>
      <c r="V433" s="284">
        <f>T420-T433</f>
        <v>14</v>
      </c>
      <c r="W433" s="285">
        <f>V433/T420</f>
        <v>1.1697860962566844E-3</v>
      </c>
    </row>
    <row r="434" spans="1:23" s="491" customFormat="1" x14ac:dyDescent="0.2">
      <c r="A434" s="286" t="s">
        <v>28</v>
      </c>
      <c r="B434" s="322"/>
      <c r="C434" s="242"/>
      <c r="D434" s="242"/>
      <c r="E434" s="242"/>
      <c r="F434" s="242"/>
      <c r="G434" s="242"/>
      <c r="H434" s="244"/>
      <c r="I434" s="242"/>
      <c r="J434" s="242"/>
      <c r="K434" s="242"/>
      <c r="L434" s="242"/>
      <c r="M434" s="372"/>
      <c r="N434" s="244"/>
      <c r="O434" s="242"/>
      <c r="P434" s="242"/>
      <c r="Q434" s="242"/>
      <c r="R434" s="242"/>
      <c r="S434" s="242"/>
      <c r="T434" s="235"/>
      <c r="U434" s="227" t="s">
        <v>57</v>
      </c>
      <c r="V434" s="227">
        <v>161.05000000000001</v>
      </c>
    </row>
    <row r="435" spans="1:23" s="491" customFormat="1" ht="13.5" thickBot="1" x14ac:dyDescent="0.25">
      <c r="A435" s="287" t="s">
        <v>26</v>
      </c>
      <c r="B435" s="374">
        <f>B434-B421</f>
        <v>0</v>
      </c>
      <c r="C435" s="386">
        <f t="shared" ref="C435:S435" si="149">C434-C421</f>
        <v>0</v>
      </c>
      <c r="D435" s="386">
        <f t="shared" si="149"/>
        <v>0</v>
      </c>
      <c r="E435" s="386">
        <f t="shared" si="149"/>
        <v>0</v>
      </c>
      <c r="F435" s="386">
        <f t="shared" si="149"/>
        <v>0</v>
      </c>
      <c r="G435" s="386">
        <f t="shared" si="149"/>
        <v>0</v>
      </c>
      <c r="H435" s="374">
        <f t="shared" si="149"/>
        <v>0</v>
      </c>
      <c r="I435" s="386">
        <f t="shared" si="149"/>
        <v>0</v>
      </c>
      <c r="J435" s="386">
        <f t="shared" si="149"/>
        <v>0</v>
      </c>
      <c r="K435" s="386">
        <f t="shared" si="149"/>
        <v>0</v>
      </c>
      <c r="L435" s="386">
        <f t="shared" si="149"/>
        <v>0</v>
      </c>
      <c r="M435" s="387">
        <f t="shared" si="149"/>
        <v>0</v>
      </c>
      <c r="N435" s="374">
        <f t="shared" si="149"/>
        <v>0</v>
      </c>
      <c r="O435" s="386">
        <f t="shared" si="149"/>
        <v>0</v>
      </c>
      <c r="P435" s="386">
        <f t="shared" si="149"/>
        <v>0</v>
      </c>
      <c r="Q435" s="386">
        <f t="shared" si="149"/>
        <v>0</v>
      </c>
      <c r="R435" s="386">
        <f t="shared" si="149"/>
        <v>0</v>
      </c>
      <c r="S435" s="386">
        <f t="shared" si="149"/>
        <v>0</v>
      </c>
      <c r="T435" s="236"/>
      <c r="U435" s="227" t="s">
        <v>26</v>
      </c>
      <c r="V435" s="227">
        <f>V434-V421</f>
        <v>10.330000000000013</v>
      </c>
    </row>
    <row r="437" spans="1:23" ht="13.5" thickBot="1" x14ac:dyDescent="0.25"/>
    <row r="438" spans="1:23" s="492" customFormat="1" ht="13.5" thickBot="1" x14ac:dyDescent="0.25">
      <c r="A438" s="247" t="s">
        <v>148</v>
      </c>
      <c r="B438" s="506" t="s">
        <v>53</v>
      </c>
      <c r="C438" s="507"/>
      <c r="D438" s="507"/>
      <c r="E438" s="507"/>
      <c r="F438" s="507"/>
      <c r="G438" s="508"/>
      <c r="H438" s="506" t="s">
        <v>75</v>
      </c>
      <c r="I438" s="507"/>
      <c r="J438" s="507"/>
      <c r="K438" s="507"/>
      <c r="L438" s="507"/>
      <c r="M438" s="508"/>
      <c r="N438" s="506" t="s">
        <v>63</v>
      </c>
      <c r="O438" s="507"/>
      <c r="P438" s="507"/>
      <c r="Q438" s="507"/>
      <c r="R438" s="507"/>
      <c r="S438" s="508"/>
      <c r="T438" s="292" t="s">
        <v>55</v>
      </c>
    </row>
    <row r="439" spans="1:23" s="492" customFormat="1" x14ac:dyDescent="0.2">
      <c r="A439" s="248" t="s">
        <v>54</v>
      </c>
      <c r="B439" s="314">
        <v>1</v>
      </c>
      <c r="C439" s="251">
        <v>2</v>
      </c>
      <c r="D439" s="251">
        <v>3</v>
      </c>
      <c r="E439" s="251">
        <v>4</v>
      </c>
      <c r="F439" s="251">
        <v>5</v>
      </c>
      <c r="G439" s="251">
        <v>6</v>
      </c>
      <c r="H439" s="314">
        <v>1</v>
      </c>
      <c r="I439" s="251">
        <v>2</v>
      </c>
      <c r="J439" s="251">
        <v>3</v>
      </c>
      <c r="K439" s="251">
        <v>4</v>
      </c>
      <c r="L439" s="251">
        <v>5</v>
      </c>
      <c r="M439" s="251">
        <v>6</v>
      </c>
      <c r="N439" s="314">
        <v>1</v>
      </c>
      <c r="O439" s="251">
        <v>2</v>
      </c>
      <c r="P439" s="251">
        <v>3</v>
      </c>
      <c r="Q439" s="251">
        <v>4</v>
      </c>
      <c r="R439" s="251">
        <v>5</v>
      </c>
      <c r="S439" s="251">
        <v>6</v>
      </c>
      <c r="T439" s="291"/>
    </row>
    <row r="440" spans="1:23" s="492" customFormat="1" x14ac:dyDescent="0.2">
      <c r="A440" s="252" t="s">
        <v>3</v>
      </c>
      <c r="B440" s="253">
        <v>3820</v>
      </c>
      <c r="C440" s="254">
        <v>3820</v>
      </c>
      <c r="D440" s="254">
        <v>3820</v>
      </c>
      <c r="E440" s="254">
        <v>3820</v>
      </c>
      <c r="F440" s="254">
        <v>3820</v>
      </c>
      <c r="G440" s="254">
        <v>3820</v>
      </c>
      <c r="H440" s="253">
        <v>3820</v>
      </c>
      <c r="I440" s="467">
        <v>3820</v>
      </c>
      <c r="J440" s="467">
        <v>3820</v>
      </c>
      <c r="K440" s="254">
        <v>3820</v>
      </c>
      <c r="L440" s="254">
        <v>3820</v>
      </c>
      <c r="M440" s="255">
        <v>3820</v>
      </c>
      <c r="N440" s="253">
        <v>3820</v>
      </c>
      <c r="O440" s="254">
        <v>3820</v>
      </c>
      <c r="P440" s="254">
        <v>3820</v>
      </c>
      <c r="Q440" s="254">
        <v>3820</v>
      </c>
      <c r="R440" s="254">
        <v>3820</v>
      </c>
      <c r="S440" s="254">
        <v>3820</v>
      </c>
      <c r="T440" s="256">
        <v>3820</v>
      </c>
    </row>
    <row r="441" spans="1:23" s="492" customFormat="1" x14ac:dyDescent="0.2">
      <c r="A441" s="257" t="s">
        <v>6</v>
      </c>
      <c r="B441" s="258">
        <v>3973.2608695652175</v>
      </c>
      <c r="C441" s="259">
        <v>4084.8936170212764</v>
      </c>
      <c r="D441" s="259">
        <v>4110</v>
      </c>
      <c r="E441" s="259">
        <v>4059.375</v>
      </c>
      <c r="F441" s="259">
        <v>3966.2790697674418</v>
      </c>
      <c r="G441" s="259">
        <v>4028.8636363636365</v>
      </c>
      <c r="H441" s="258">
        <v>4033.4042553191489</v>
      </c>
      <c r="I441" s="468">
        <v>4009.8113207547171</v>
      </c>
      <c r="J441" s="468">
        <v>4153.4693877551017</v>
      </c>
      <c r="K441" s="259">
        <v>4063.6363636363635</v>
      </c>
      <c r="L441" s="259">
        <v>4028</v>
      </c>
      <c r="M441" s="260">
        <v>4007.1875</v>
      </c>
      <c r="N441" s="258">
        <v>4040.8695652173915</v>
      </c>
      <c r="O441" s="259">
        <v>3994.1304347826085</v>
      </c>
      <c r="P441" s="259">
        <v>4047.4</v>
      </c>
      <c r="Q441" s="259">
        <v>3922.5</v>
      </c>
      <c r="R441" s="259">
        <v>4030.612244897959</v>
      </c>
      <c r="S441" s="259">
        <v>4055.090909090909</v>
      </c>
      <c r="T441" s="261">
        <v>4035.5094339622642</v>
      </c>
    </row>
    <row r="442" spans="1:23" s="492" customFormat="1" x14ac:dyDescent="0.2">
      <c r="A442" s="248" t="s">
        <v>7</v>
      </c>
      <c r="B442" s="262">
        <v>89.130434782608702</v>
      </c>
      <c r="C442" s="263">
        <v>85.106382978723403</v>
      </c>
      <c r="D442" s="263">
        <v>88.372093023255815</v>
      </c>
      <c r="E442" s="263">
        <v>100</v>
      </c>
      <c r="F442" s="263">
        <v>95.348837209302332</v>
      </c>
      <c r="G442" s="263">
        <v>88.63636363636364</v>
      </c>
      <c r="H442" s="262">
        <v>82.978723404255319</v>
      </c>
      <c r="I442" s="469">
        <v>88.679245283018872</v>
      </c>
      <c r="J442" s="469">
        <v>83.673469387755105</v>
      </c>
      <c r="K442" s="469">
        <v>95.454545454545453</v>
      </c>
      <c r="L442" s="469">
        <v>80</v>
      </c>
      <c r="M442" s="264">
        <v>89.0625</v>
      </c>
      <c r="N442" s="262">
        <v>76.086956521739125</v>
      </c>
      <c r="O442" s="263">
        <v>86.956521739130437</v>
      </c>
      <c r="P442" s="263">
        <v>96</v>
      </c>
      <c r="Q442" s="263">
        <v>95</v>
      </c>
      <c r="R442" s="263">
        <v>91.836734693877546</v>
      </c>
      <c r="S442" s="263">
        <v>92.727272727272734</v>
      </c>
      <c r="T442" s="265">
        <v>86.79245283018868</v>
      </c>
      <c r="V442" s="227"/>
    </row>
    <row r="443" spans="1:23" s="492" customFormat="1" x14ac:dyDescent="0.2">
      <c r="A443" s="248" t="s">
        <v>8</v>
      </c>
      <c r="B443" s="266">
        <v>6.6677891229696626E-2</v>
      </c>
      <c r="C443" s="267">
        <v>7.0819518155363095E-2</v>
      </c>
      <c r="D443" s="267">
        <v>7.2970063824209758E-2</v>
      </c>
      <c r="E443" s="267">
        <v>4.3403543141857251E-2</v>
      </c>
      <c r="F443" s="267">
        <v>5.9480200411283199E-2</v>
      </c>
      <c r="G443" s="267">
        <v>7.2175272418539799E-2</v>
      </c>
      <c r="H443" s="266">
        <v>7.7688791159836304E-2</v>
      </c>
      <c r="I443" s="455">
        <v>6.6746688163403706E-2</v>
      </c>
      <c r="J443" s="455">
        <v>7.4220047086913168E-2</v>
      </c>
      <c r="K443" s="267">
        <v>5.5833476473579641E-2</v>
      </c>
      <c r="L443" s="267">
        <v>7.4299987328329098E-2</v>
      </c>
      <c r="M443" s="268">
        <v>6.956945497219244E-2</v>
      </c>
      <c r="N443" s="266">
        <v>7.8161731365294612E-2</v>
      </c>
      <c r="O443" s="267">
        <v>6.4156306694030649E-2</v>
      </c>
      <c r="P443" s="267">
        <v>5.7505351324680327E-2</v>
      </c>
      <c r="Q443" s="267">
        <v>6.2044506036123534E-2</v>
      </c>
      <c r="R443" s="267">
        <v>5.2279161426289716E-2</v>
      </c>
      <c r="S443" s="267">
        <v>5.9244378017287658E-2</v>
      </c>
      <c r="T443" s="269">
        <v>6.8356335663823362E-2</v>
      </c>
      <c r="V443" s="227"/>
    </row>
    <row r="444" spans="1:23" s="492" customFormat="1" x14ac:dyDescent="0.2">
      <c r="A444" s="257" t="s">
        <v>1</v>
      </c>
      <c r="B444" s="270">
        <f>B441/B440*100-100</f>
        <v>4.0120646483041185</v>
      </c>
      <c r="C444" s="271">
        <f t="shared" ref="C444:E444" si="150">C441/C440*100-100</f>
        <v>6.9343878801381322</v>
      </c>
      <c r="D444" s="271">
        <f t="shared" si="150"/>
        <v>7.5916230366492243</v>
      </c>
      <c r="E444" s="271">
        <f t="shared" si="150"/>
        <v>6.2663612565444993</v>
      </c>
      <c r="F444" s="271">
        <f>F441/F440*100-100</f>
        <v>3.8292950200901004</v>
      </c>
      <c r="G444" s="271">
        <f t="shared" ref="G444:T444" si="151">G441/G440*100-100</f>
        <v>5.4676344597810669</v>
      </c>
      <c r="H444" s="270">
        <f t="shared" si="151"/>
        <v>5.5864988303442118</v>
      </c>
      <c r="I444" s="271">
        <f t="shared" si="151"/>
        <v>4.9688827422700683</v>
      </c>
      <c r="J444" s="271">
        <f t="shared" si="151"/>
        <v>8.7295651244791088</v>
      </c>
      <c r="K444" s="271">
        <f t="shared" si="151"/>
        <v>6.3779152784388344</v>
      </c>
      <c r="L444" s="271">
        <f t="shared" si="151"/>
        <v>5.4450261780104796</v>
      </c>
      <c r="M444" s="272">
        <f t="shared" si="151"/>
        <v>4.9001963350785473</v>
      </c>
      <c r="N444" s="270">
        <f t="shared" si="151"/>
        <v>5.7819257910311848</v>
      </c>
      <c r="O444" s="271">
        <f t="shared" si="151"/>
        <v>4.5583883450944569</v>
      </c>
      <c r="P444" s="271">
        <f t="shared" si="151"/>
        <v>5.9528795811518194</v>
      </c>
      <c r="Q444" s="271">
        <f t="shared" si="151"/>
        <v>2.6832460732984345</v>
      </c>
      <c r="R444" s="271">
        <f t="shared" si="151"/>
        <v>5.5134095523025906</v>
      </c>
      <c r="S444" s="271">
        <f t="shared" si="151"/>
        <v>6.1542122798667265</v>
      </c>
      <c r="T444" s="273">
        <f t="shared" si="151"/>
        <v>5.6416082189074501</v>
      </c>
      <c r="U444" s="347"/>
      <c r="V444" s="227"/>
    </row>
    <row r="445" spans="1:23" s="492" customFormat="1" ht="13.5" thickBot="1" x14ac:dyDescent="0.25">
      <c r="A445" s="274" t="s">
        <v>27</v>
      </c>
      <c r="B445" s="275">
        <f>B441-B428</f>
        <v>-13.81230116648976</v>
      </c>
      <c r="C445" s="276">
        <f t="shared" ref="C445:T445" si="152">C441-C428</f>
        <v>213.61156573922517</v>
      </c>
      <c r="D445" s="276">
        <f t="shared" si="152"/>
        <v>181.42857142857156</v>
      </c>
      <c r="E445" s="276">
        <f t="shared" si="152"/>
        <v>135.625</v>
      </c>
      <c r="F445" s="276">
        <f t="shared" si="152"/>
        <v>8.6046511627905602</v>
      </c>
      <c r="G445" s="276">
        <f t="shared" si="152"/>
        <v>96.668514412417153</v>
      </c>
      <c r="H445" s="275">
        <f t="shared" si="152"/>
        <v>169.19372900335929</v>
      </c>
      <c r="I445" s="276">
        <f t="shared" si="152"/>
        <v>102.98205246203406</v>
      </c>
      <c r="J445" s="276">
        <f t="shared" si="152"/>
        <v>111.76207068193116</v>
      </c>
      <c r="K445" s="276">
        <f t="shared" si="152"/>
        <v>60.106951871657657</v>
      </c>
      <c r="L445" s="276">
        <f t="shared" si="152"/>
        <v>140.25</v>
      </c>
      <c r="M445" s="277">
        <f t="shared" si="152"/>
        <v>-4.8579545454545041</v>
      </c>
      <c r="N445" s="275">
        <f t="shared" si="152"/>
        <v>199.27865612648247</v>
      </c>
      <c r="O445" s="276">
        <f t="shared" si="152"/>
        <v>41.130434782608518</v>
      </c>
      <c r="P445" s="276">
        <f t="shared" si="152"/>
        <v>192.71914893617031</v>
      </c>
      <c r="Q445" s="276">
        <f t="shared" si="152"/>
        <v>-40.625</v>
      </c>
      <c r="R445" s="276">
        <f t="shared" si="152"/>
        <v>130.35583464154888</v>
      </c>
      <c r="S445" s="276">
        <f t="shared" si="152"/>
        <v>275.09090909090901</v>
      </c>
      <c r="T445" s="278">
        <f t="shared" si="152"/>
        <v>117.5927672955977</v>
      </c>
      <c r="V445" s="227"/>
    </row>
    <row r="446" spans="1:23" s="492" customFormat="1" x14ac:dyDescent="0.2">
      <c r="A446" s="279" t="s">
        <v>51</v>
      </c>
      <c r="B446" s="280">
        <v>750</v>
      </c>
      <c r="C446" s="281">
        <v>747</v>
      </c>
      <c r="D446" s="281">
        <v>756</v>
      </c>
      <c r="E446" s="281">
        <v>209</v>
      </c>
      <c r="F446" s="281">
        <v>756</v>
      </c>
      <c r="G446" s="281">
        <v>757</v>
      </c>
      <c r="H446" s="280">
        <v>752</v>
      </c>
      <c r="I446" s="281">
        <v>752</v>
      </c>
      <c r="J446" s="281">
        <v>749</v>
      </c>
      <c r="K446" s="281">
        <v>209</v>
      </c>
      <c r="L446" s="281">
        <v>757</v>
      </c>
      <c r="M446" s="282">
        <v>756</v>
      </c>
      <c r="N446" s="280">
        <v>755</v>
      </c>
      <c r="O446" s="281">
        <v>756</v>
      </c>
      <c r="P446" s="281">
        <v>754</v>
      </c>
      <c r="Q446" s="281">
        <v>213</v>
      </c>
      <c r="R446" s="281">
        <v>753</v>
      </c>
      <c r="S446" s="281">
        <v>755</v>
      </c>
      <c r="T446" s="283">
        <f>SUM(B446:S446)</f>
        <v>11936</v>
      </c>
      <c r="U446" s="227" t="s">
        <v>56</v>
      </c>
      <c r="V446" s="284">
        <f>T433-T446</f>
        <v>18</v>
      </c>
      <c r="W446" s="285">
        <f>V446/T433</f>
        <v>1.5057721264848587E-3</v>
      </c>
    </row>
    <row r="447" spans="1:23" s="492" customFormat="1" x14ac:dyDescent="0.2">
      <c r="A447" s="286" t="s">
        <v>28</v>
      </c>
      <c r="B447" s="322"/>
      <c r="C447" s="242"/>
      <c r="D447" s="242"/>
      <c r="E447" s="242"/>
      <c r="F447" s="242"/>
      <c r="G447" s="242"/>
      <c r="H447" s="244"/>
      <c r="I447" s="242"/>
      <c r="J447" s="242"/>
      <c r="K447" s="242"/>
      <c r="L447" s="242"/>
      <c r="M447" s="372"/>
      <c r="N447" s="244"/>
      <c r="O447" s="242"/>
      <c r="P447" s="242"/>
      <c r="Q447" s="242"/>
      <c r="R447" s="242"/>
      <c r="S447" s="242"/>
      <c r="T447" s="235"/>
      <c r="U447" s="227" t="s">
        <v>57</v>
      </c>
      <c r="V447" s="227">
        <v>162.28</v>
      </c>
    </row>
    <row r="448" spans="1:23" s="492" customFormat="1" ht="13.5" thickBot="1" x14ac:dyDescent="0.25">
      <c r="A448" s="287" t="s">
        <v>26</v>
      </c>
      <c r="B448" s="374">
        <f>B447-B434</f>
        <v>0</v>
      </c>
      <c r="C448" s="386">
        <f t="shared" ref="C448:S448" si="153">C447-C434</f>
        <v>0</v>
      </c>
      <c r="D448" s="386">
        <f t="shared" si="153"/>
        <v>0</v>
      </c>
      <c r="E448" s="386">
        <f t="shared" si="153"/>
        <v>0</v>
      </c>
      <c r="F448" s="386">
        <f t="shared" si="153"/>
        <v>0</v>
      </c>
      <c r="G448" s="386">
        <f t="shared" si="153"/>
        <v>0</v>
      </c>
      <c r="H448" s="374">
        <f t="shared" si="153"/>
        <v>0</v>
      </c>
      <c r="I448" s="386">
        <f t="shared" si="153"/>
        <v>0</v>
      </c>
      <c r="J448" s="386">
        <f t="shared" si="153"/>
        <v>0</v>
      </c>
      <c r="K448" s="386">
        <f t="shared" si="153"/>
        <v>0</v>
      </c>
      <c r="L448" s="386">
        <f t="shared" si="153"/>
        <v>0</v>
      </c>
      <c r="M448" s="387">
        <f t="shared" si="153"/>
        <v>0</v>
      </c>
      <c r="N448" s="374">
        <f t="shared" si="153"/>
        <v>0</v>
      </c>
      <c r="O448" s="386">
        <f t="shared" si="153"/>
        <v>0</v>
      </c>
      <c r="P448" s="386">
        <f t="shared" si="153"/>
        <v>0</v>
      </c>
      <c r="Q448" s="386">
        <f t="shared" si="153"/>
        <v>0</v>
      </c>
      <c r="R448" s="386">
        <f t="shared" si="153"/>
        <v>0</v>
      </c>
      <c r="S448" s="386">
        <f t="shared" si="153"/>
        <v>0</v>
      </c>
      <c r="T448" s="236"/>
      <c r="U448" s="227" t="s">
        <v>26</v>
      </c>
      <c r="V448" s="227">
        <f>V447-V434</f>
        <v>1.2299999999999898</v>
      </c>
    </row>
    <row r="450" spans="1:24" ht="13.5" thickBot="1" x14ac:dyDescent="0.25"/>
    <row r="451" spans="1:24" s="493" customFormat="1" ht="13.5" thickBot="1" x14ac:dyDescent="0.25">
      <c r="A451" s="247" t="s">
        <v>149</v>
      </c>
      <c r="B451" s="506" t="s">
        <v>53</v>
      </c>
      <c r="C451" s="507"/>
      <c r="D451" s="507"/>
      <c r="E451" s="507"/>
      <c r="F451" s="507"/>
      <c r="G451" s="508"/>
      <c r="H451" s="506" t="s">
        <v>75</v>
      </c>
      <c r="I451" s="507"/>
      <c r="J451" s="507"/>
      <c r="K451" s="507"/>
      <c r="L451" s="507"/>
      <c r="M451" s="508"/>
      <c r="N451" s="506" t="s">
        <v>63</v>
      </c>
      <c r="O451" s="507"/>
      <c r="P451" s="507"/>
      <c r="Q451" s="507"/>
      <c r="R451" s="507"/>
      <c r="S451" s="508"/>
      <c r="T451" s="292" t="s">
        <v>55</v>
      </c>
    </row>
    <row r="452" spans="1:24" s="493" customFormat="1" x14ac:dyDescent="0.2">
      <c r="A452" s="248" t="s">
        <v>54</v>
      </c>
      <c r="B452" s="314">
        <v>1</v>
      </c>
      <c r="C452" s="251">
        <v>2</v>
      </c>
      <c r="D452" s="251">
        <v>3</v>
      </c>
      <c r="E452" s="251">
        <v>4</v>
      </c>
      <c r="F452" s="251">
        <v>5</v>
      </c>
      <c r="G452" s="251">
        <v>6</v>
      </c>
      <c r="H452" s="314">
        <v>1</v>
      </c>
      <c r="I452" s="251">
        <v>2</v>
      </c>
      <c r="J452" s="251">
        <v>3</v>
      </c>
      <c r="K452" s="251">
        <v>4</v>
      </c>
      <c r="L452" s="251">
        <v>5</v>
      </c>
      <c r="M452" s="251">
        <v>6</v>
      </c>
      <c r="N452" s="314">
        <v>1</v>
      </c>
      <c r="O452" s="251">
        <v>2</v>
      </c>
      <c r="P452" s="251">
        <v>3</v>
      </c>
      <c r="Q452" s="251">
        <v>4</v>
      </c>
      <c r="R452" s="251">
        <v>5</v>
      </c>
      <c r="S452" s="251">
        <v>6</v>
      </c>
      <c r="T452" s="291"/>
    </row>
    <row r="453" spans="1:24" s="493" customFormat="1" x14ac:dyDescent="0.2">
      <c r="A453" s="252" t="s">
        <v>3</v>
      </c>
      <c r="B453" s="253">
        <v>3870</v>
      </c>
      <c r="C453" s="254">
        <v>3870</v>
      </c>
      <c r="D453" s="254">
        <v>3870</v>
      </c>
      <c r="E453" s="254">
        <v>3870</v>
      </c>
      <c r="F453" s="254">
        <v>3870</v>
      </c>
      <c r="G453" s="254">
        <v>3870</v>
      </c>
      <c r="H453" s="253">
        <v>3870</v>
      </c>
      <c r="I453" s="467">
        <v>3870</v>
      </c>
      <c r="J453" s="467">
        <v>3870</v>
      </c>
      <c r="K453" s="254">
        <v>3870</v>
      </c>
      <c r="L453" s="254">
        <v>3870</v>
      </c>
      <c r="M453" s="255">
        <v>3870</v>
      </c>
      <c r="N453" s="253">
        <v>3870</v>
      </c>
      <c r="O453" s="254">
        <v>3870</v>
      </c>
      <c r="P453" s="254">
        <v>3870</v>
      </c>
      <c r="Q453" s="254">
        <v>3870</v>
      </c>
      <c r="R453" s="254">
        <v>3870</v>
      </c>
      <c r="S453" s="254">
        <v>3870</v>
      </c>
      <c r="T453" s="256">
        <v>3870</v>
      </c>
    </row>
    <row r="454" spans="1:24" s="493" customFormat="1" x14ac:dyDescent="0.2">
      <c r="A454" s="257" t="s">
        <v>6</v>
      </c>
      <c r="B454" s="258">
        <v>4123.333333333333</v>
      </c>
      <c r="C454" s="259">
        <v>4198.9743589743593</v>
      </c>
      <c r="D454" s="259">
        <v>4101.2195121951218</v>
      </c>
      <c r="E454" s="259">
        <v>4138.75</v>
      </c>
      <c r="F454" s="259">
        <v>4052.2916666666665</v>
      </c>
      <c r="G454" s="259">
        <v>4037.3170731707319</v>
      </c>
      <c r="H454" s="258">
        <v>4125</v>
      </c>
      <c r="I454" s="468">
        <v>4208.2051282051279</v>
      </c>
      <c r="J454" s="468">
        <v>4248.636363636364</v>
      </c>
      <c r="K454" s="259">
        <v>3901.0526315789475</v>
      </c>
      <c r="L454" s="259">
        <v>4238.541666666667</v>
      </c>
      <c r="M454" s="260">
        <v>4209.2857142857147</v>
      </c>
      <c r="N454" s="258">
        <v>3944.6875</v>
      </c>
      <c r="O454" s="259">
        <v>4018.2758620689656</v>
      </c>
      <c r="P454" s="259">
        <v>4122.3529411764703</v>
      </c>
      <c r="Q454" s="259">
        <v>4056.3157894736842</v>
      </c>
      <c r="R454" s="259">
        <v>4042.1568627450979</v>
      </c>
      <c r="S454" s="259">
        <v>4097.1428571428569</v>
      </c>
      <c r="T454" s="261">
        <v>4114.4748201438852</v>
      </c>
    </row>
    <row r="455" spans="1:24" s="493" customFormat="1" x14ac:dyDescent="0.2">
      <c r="A455" s="248" t="s">
        <v>7</v>
      </c>
      <c r="B455" s="262">
        <v>77.083333333333329</v>
      </c>
      <c r="C455" s="263">
        <v>92.307692307692307</v>
      </c>
      <c r="D455" s="263">
        <v>80.487804878048777</v>
      </c>
      <c r="E455" s="263">
        <v>50</v>
      </c>
      <c r="F455" s="263">
        <v>89.583333333333329</v>
      </c>
      <c r="G455" s="263">
        <v>85.365853658536579</v>
      </c>
      <c r="H455" s="262">
        <v>76.086956521739125</v>
      </c>
      <c r="I455" s="469">
        <v>71.794871794871796</v>
      </c>
      <c r="J455" s="469">
        <v>93.181818181818187</v>
      </c>
      <c r="K455" s="469">
        <v>68.421052631578945</v>
      </c>
      <c r="L455" s="469">
        <v>87.5</v>
      </c>
      <c r="M455" s="264">
        <v>78.571428571428569</v>
      </c>
      <c r="N455" s="262">
        <v>75</v>
      </c>
      <c r="O455" s="263">
        <v>93.103448275862064</v>
      </c>
      <c r="P455" s="263">
        <v>88.235294117647058</v>
      </c>
      <c r="Q455" s="263">
        <v>52.631578947368418</v>
      </c>
      <c r="R455" s="263">
        <v>78.431372549019613</v>
      </c>
      <c r="S455" s="263">
        <v>85.714285714285708</v>
      </c>
      <c r="T455" s="265">
        <v>79.136690647482013</v>
      </c>
      <c r="V455" s="227"/>
    </row>
    <row r="456" spans="1:24" s="493" customFormat="1" x14ac:dyDescent="0.2">
      <c r="A456" s="248" t="s">
        <v>8</v>
      </c>
      <c r="B456" s="266">
        <v>7.5169395089757965E-2</v>
      </c>
      <c r="C456" s="267">
        <v>6.9195533888569777E-2</v>
      </c>
      <c r="D456" s="267">
        <v>7.7871530818153123E-2</v>
      </c>
      <c r="E456" s="267">
        <v>0.12928266476008121</v>
      </c>
      <c r="F456" s="267">
        <v>8.1883223619516471E-2</v>
      </c>
      <c r="G456" s="267">
        <v>7.8335813212414146E-2</v>
      </c>
      <c r="H456" s="266">
        <v>8.2856727872725591E-2</v>
      </c>
      <c r="I456" s="455">
        <v>8.9015703991581499E-2</v>
      </c>
      <c r="J456" s="455">
        <v>5.9668093560586354E-2</v>
      </c>
      <c r="K456" s="267">
        <v>9.1940717650740023E-2</v>
      </c>
      <c r="L456" s="267">
        <v>6.6751970975990491E-2</v>
      </c>
      <c r="M456" s="268">
        <v>7.9415470956638284E-2</v>
      </c>
      <c r="N456" s="266">
        <v>7.5945909680276494E-2</v>
      </c>
      <c r="O456" s="267">
        <v>6.0727304841022463E-2</v>
      </c>
      <c r="P456" s="267">
        <v>7.8047435398295381E-2</v>
      </c>
      <c r="Q456" s="267">
        <v>0.11198477039962389</v>
      </c>
      <c r="R456" s="267">
        <v>7.620953262694008E-2</v>
      </c>
      <c r="S456" s="267">
        <v>7.5782896553766479E-2</v>
      </c>
      <c r="T456" s="269">
        <v>8.1828263720529162E-2</v>
      </c>
      <c r="V456" s="227"/>
    </row>
    <row r="457" spans="1:24" s="493" customFormat="1" x14ac:dyDescent="0.2">
      <c r="A457" s="257" t="s">
        <v>1</v>
      </c>
      <c r="B457" s="270">
        <f>B454/B453*100-100</f>
        <v>6.5460809646856148</v>
      </c>
      <c r="C457" s="271">
        <f t="shared" ref="C457:E457" si="154">C454/C453*100-100</f>
        <v>8.5006294308620056</v>
      </c>
      <c r="D457" s="271">
        <f t="shared" si="154"/>
        <v>5.9746643978067624</v>
      </c>
      <c r="E457" s="271">
        <f t="shared" si="154"/>
        <v>6.9444444444444429</v>
      </c>
      <c r="F457" s="271">
        <f>F454/F453*100-100</f>
        <v>4.7103789836347971</v>
      </c>
      <c r="G457" s="271">
        <f t="shared" ref="G457:T457" si="155">G454/G453*100-100</f>
        <v>4.3234385832230373</v>
      </c>
      <c r="H457" s="270">
        <f t="shared" si="155"/>
        <v>6.5891472868216994</v>
      </c>
      <c r="I457" s="271">
        <f t="shared" si="155"/>
        <v>8.7391505996157264</v>
      </c>
      <c r="J457" s="271">
        <f t="shared" si="155"/>
        <v>9.7838853652807245</v>
      </c>
      <c r="K457" s="271">
        <f t="shared" si="155"/>
        <v>0.80239358085134427</v>
      </c>
      <c r="L457" s="271">
        <f t="shared" si="155"/>
        <v>9.5230404823428216</v>
      </c>
      <c r="M457" s="272">
        <f t="shared" si="155"/>
        <v>8.767072720561103</v>
      </c>
      <c r="N457" s="270">
        <f t="shared" si="155"/>
        <v>1.9299095607235159</v>
      </c>
      <c r="O457" s="271">
        <f t="shared" si="155"/>
        <v>3.8314176245210803</v>
      </c>
      <c r="P457" s="271">
        <f t="shared" si="155"/>
        <v>6.5207478340173282</v>
      </c>
      <c r="Q457" s="271">
        <f t="shared" si="155"/>
        <v>4.8143614851081225</v>
      </c>
      <c r="R457" s="271">
        <f t="shared" si="155"/>
        <v>4.4484977453513608</v>
      </c>
      <c r="S457" s="271">
        <f t="shared" si="155"/>
        <v>5.8693244739756381</v>
      </c>
      <c r="T457" s="273">
        <f t="shared" si="155"/>
        <v>6.317178815087459</v>
      </c>
      <c r="U457" s="347"/>
      <c r="V457" s="227"/>
    </row>
    <row r="458" spans="1:24" s="493" customFormat="1" ht="13.5" thickBot="1" x14ac:dyDescent="0.25">
      <c r="A458" s="274" t="s">
        <v>27</v>
      </c>
      <c r="B458" s="275">
        <f>B454-B441</f>
        <v>150.07246376811554</v>
      </c>
      <c r="C458" s="276">
        <f t="shared" ref="C458:T458" si="156">C454-C441</f>
        <v>114.08074195308291</v>
      </c>
      <c r="D458" s="276">
        <f t="shared" si="156"/>
        <v>-8.7804878048782484</v>
      </c>
      <c r="E458" s="276">
        <f t="shared" si="156"/>
        <v>79.375</v>
      </c>
      <c r="F458" s="276">
        <f t="shared" si="156"/>
        <v>86.012596899224718</v>
      </c>
      <c r="G458" s="276">
        <f t="shared" si="156"/>
        <v>8.453436807095386</v>
      </c>
      <c r="H458" s="275">
        <f t="shared" si="156"/>
        <v>91.595744680851112</v>
      </c>
      <c r="I458" s="276">
        <f t="shared" si="156"/>
        <v>198.3938074504108</v>
      </c>
      <c r="J458" s="276">
        <f t="shared" si="156"/>
        <v>95.16697588126226</v>
      </c>
      <c r="K458" s="276">
        <f t="shared" si="156"/>
        <v>-162.583732057416</v>
      </c>
      <c r="L458" s="276">
        <f t="shared" si="156"/>
        <v>210.54166666666697</v>
      </c>
      <c r="M458" s="277">
        <f t="shared" si="156"/>
        <v>202.09821428571468</v>
      </c>
      <c r="N458" s="275">
        <f t="shared" si="156"/>
        <v>-96.182065217391482</v>
      </c>
      <c r="O458" s="276">
        <f t="shared" si="156"/>
        <v>24.145427286357062</v>
      </c>
      <c r="P458" s="276">
        <f t="shared" si="156"/>
        <v>74.952941176470176</v>
      </c>
      <c r="Q458" s="276">
        <f t="shared" si="156"/>
        <v>133.81578947368416</v>
      </c>
      <c r="R458" s="276">
        <f t="shared" si="156"/>
        <v>11.544617847138852</v>
      </c>
      <c r="S458" s="276">
        <f t="shared" si="156"/>
        <v>42.051948051947875</v>
      </c>
      <c r="T458" s="278">
        <f t="shared" si="156"/>
        <v>78.965386181620943</v>
      </c>
      <c r="V458" s="227"/>
    </row>
    <row r="459" spans="1:24" s="493" customFormat="1" x14ac:dyDescent="0.2">
      <c r="A459" s="279" t="s">
        <v>51</v>
      </c>
      <c r="B459" s="280">
        <v>749</v>
      </c>
      <c r="C459" s="281">
        <v>746</v>
      </c>
      <c r="D459" s="281">
        <v>756</v>
      </c>
      <c r="E459" s="281">
        <v>208</v>
      </c>
      <c r="F459" s="281">
        <v>755</v>
      </c>
      <c r="G459" s="281">
        <v>757</v>
      </c>
      <c r="H459" s="280">
        <v>748</v>
      </c>
      <c r="I459" s="281">
        <v>749</v>
      </c>
      <c r="J459" s="281">
        <v>749</v>
      </c>
      <c r="K459" s="281">
        <v>203</v>
      </c>
      <c r="L459" s="281">
        <v>757</v>
      </c>
      <c r="M459" s="282">
        <v>755</v>
      </c>
      <c r="N459" s="280">
        <v>755</v>
      </c>
      <c r="O459" s="281">
        <v>755</v>
      </c>
      <c r="P459" s="281">
        <v>754</v>
      </c>
      <c r="Q459" s="281">
        <v>210</v>
      </c>
      <c r="R459" s="281">
        <v>752</v>
      </c>
      <c r="S459" s="281">
        <v>753</v>
      </c>
      <c r="T459" s="283">
        <f>SUM(B459:S459)</f>
        <v>11911</v>
      </c>
      <c r="U459" s="227" t="s">
        <v>56</v>
      </c>
      <c r="V459" s="284">
        <f>T446-T459</f>
        <v>25</v>
      </c>
      <c r="W459" s="285">
        <f>V459/T446</f>
        <v>2.0945040214477213E-3</v>
      </c>
      <c r="X459" s="378" t="s">
        <v>150</v>
      </c>
    </row>
    <row r="460" spans="1:24" s="493" customFormat="1" x14ac:dyDescent="0.2">
      <c r="A460" s="286" t="s">
        <v>28</v>
      </c>
      <c r="B460" s="322"/>
      <c r="C460" s="242"/>
      <c r="D460" s="242"/>
      <c r="E460" s="242"/>
      <c r="F460" s="242"/>
      <c r="G460" s="242"/>
      <c r="H460" s="244"/>
      <c r="I460" s="242"/>
      <c r="J460" s="242"/>
      <c r="K460" s="242"/>
      <c r="L460" s="242"/>
      <c r="M460" s="372"/>
      <c r="N460" s="244"/>
      <c r="O460" s="242"/>
      <c r="P460" s="242"/>
      <c r="Q460" s="242"/>
      <c r="R460" s="242"/>
      <c r="S460" s="242"/>
      <c r="T460" s="235"/>
      <c r="U460" s="227" t="s">
        <v>57</v>
      </c>
      <c r="V460" s="227">
        <v>163.82</v>
      </c>
    </row>
    <row r="461" spans="1:24" s="493" customFormat="1" ht="13.5" thickBot="1" x14ac:dyDescent="0.25">
      <c r="A461" s="287" t="s">
        <v>26</v>
      </c>
      <c r="B461" s="374">
        <f>B460-B447</f>
        <v>0</v>
      </c>
      <c r="C461" s="386">
        <f t="shared" ref="C461:S461" si="157">C460-C447</f>
        <v>0</v>
      </c>
      <c r="D461" s="386">
        <f t="shared" si="157"/>
        <v>0</v>
      </c>
      <c r="E461" s="386">
        <f t="shared" si="157"/>
        <v>0</v>
      </c>
      <c r="F461" s="386">
        <f t="shared" si="157"/>
        <v>0</v>
      </c>
      <c r="G461" s="386">
        <f t="shared" si="157"/>
        <v>0</v>
      </c>
      <c r="H461" s="374">
        <f t="shared" si="157"/>
        <v>0</v>
      </c>
      <c r="I461" s="386">
        <f t="shared" si="157"/>
        <v>0</v>
      </c>
      <c r="J461" s="386">
        <f t="shared" si="157"/>
        <v>0</v>
      </c>
      <c r="K461" s="386">
        <f t="shared" si="157"/>
        <v>0</v>
      </c>
      <c r="L461" s="386">
        <f t="shared" si="157"/>
        <v>0</v>
      </c>
      <c r="M461" s="387">
        <f t="shared" si="157"/>
        <v>0</v>
      </c>
      <c r="N461" s="374">
        <f t="shared" si="157"/>
        <v>0</v>
      </c>
      <c r="O461" s="386">
        <f t="shared" si="157"/>
        <v>0</v>
      </c>
      <c r="P461" s="386">
        <f t="shared" si="157"/>
        <v>0</v>
      </c>
      <c r="Q461" s="386">
        <f t="shared" si="157"/>
        <v>0</v>
      </c>
      <c r="R461" s="386">
        <f t="shared" si="157"/>
        <v>0</v>
      </c>
      <c r="S461" s="386">
        <f t="shared" si="157"/>
        <v>0</v>
      </c>
      <c r="T461" s="236"/>
      <c r="U461" s="227" t="s">
        <v>26</v>
      </c>
      <c r="V461" s="227">
        <f>V460-V447</f>
        <v>1.539999999999992</v>
      </c>
    </row>
    <row r="463" spans="1:24" ht="13.5" thickBot="1" x14ac:dyDescent="0.25"/>
    <row r="464" spans="1:24" ht="13.5" thickBot="1" x14ac:dyDescent="0.25">
      <c r="A464" s="247" t="s">
        <v>151</v>
      </c>
      <c r="B464" s="506" t="s">
        <v>53</v>
      </c>
      <c r="C464" s="507"/>
      <c r="D464" s="507"/>
      <c r="E464" s="507"/>
      <c r="F464" s="507"/>
      <c r="G464" s="508"/>
      <c r="H464" s="506" t="s">
        <v>75</v>
      </c>
      <c r="I464" s="507"/>
      <c r="J464" s="507"/>
      <c r="K464" s="507"/>
      <c r="L464" s="507"/>
      <c r="M464" s="508"/>
      <c r="N464" s="506" t="s">
        <v>63</v>
      </c>
      <c r="O464" s="507"/>
      <c r="P464" s="507"/>
      <c r="Q464" s="507"/>
      <c r="R464" s="507"/>
      <c r="S464" s="508"/>
      <c r="T464" s="292" t="s">
        <v>55</v>
      </c>
      <c r="U464" s="494"/>
      <c r="V464" s="494"/>
      <c r="W464" s="494"/>
    </row>
    <row r="465" spans="1:24" x14ac:dyDescent="0.2">
      <c r="A465" s="248" t="s">
        <v>54</v>
      </c>
      <c r="B465" s="314">
        <v>1</v>
      </c>
      <c r="C465" s="251">
        <v>2</v>
      </c>
      <c r="D465" s="251">
        <v>3</v>
      </c>
      <c r="E465" s="251">
        <v>4</v>
      </c>
      <c r="F465" s="251">
        <v>5</v>
      </c>
      <c r="G465" s="251">
        <v>6</v>
      </c>
      <c r="H465" s="314">
        <v>1</v>
      </c>
      <c r="I465" s="251">
        <v>2</v>
      </c>
      <c r="J465" s="251">
        <v>3</v>
      </c>
      <c r="K465" s="251">
        <v>4</v>
      </c>
      <c r="L465" s="251">
        <v>5</v>
      </c>
      <c r="M465" s="251">
        <v>6</v>
      </c>
      <c r="N465" s="314">
        <v>1</v>
      </c>
      <c r="O465" s="251">
        <v>2</v>
      </c>
      <c r="P465" s="251">
        <v>3</v>
      </c>
      <c r="Q465" s="251">
        <v>4</v>
      </c>
      <c r="R465" s="251">
        <v>5</v>
      </c>
      <c r="S465" s="251">
        <v>6</v>
      </c>
      <c r="T465" s="291"/>
      <c r="U465" s="494"/>
      <c r="V465" s="494"/>
      <c r="W465" s="494"/>
    </row>
    <row r="466" spans="1:24" x14ac:dyDescent="0.2">
      <c r="A466" s="252" t="s">
        <v>3</v>
      </c>
      <c r="B466" s="253">
        <v>3888</v>
      </c>
      <c r="C466" s="254">
        <v>3888</v>
      </c>
      <c r="D466" s="254">
        <v>3888</v>
      </c>
      <c r="E466" s="254">
        <v>3888</v>
      </c>
      <c r="F466" s="254">
        <v>3888</v>
      </c>
      <c r="G466" s="254">
        <v>3888</v>
      </c>
      <c r="H466" s="253">
        <v>3888</v>
      </c>
      <c r="I466" s="467">
        <v>3888</v>
      </c>
      <c r="J466" s="467">
        <v>3888</v>
      </c>
      <c r="K466" s="254">
        <v>3888</v>
      </c>
      <c r="L466" s="254">
        <v>3888</v>
      </c>
      <c r="M466" s="255">
        <v>3888</v>
      </c>
      <c r="N466" s="253">
        <v>3888</v>
      </c>
      <c r="O466" s="254">
        <v>3888</v>
      </c>
      <c r="P466" s="254">
        <v>3888</v>
      </c>
      <c r="Q466" s="254">
        <v>3888</v>
      </c>
      <c r="R466" s="254">
        <v>3888</v>
      </c>
      <c r="S466" s="254">
        <v>3888</v>
      </c>
      <c r="T466" s="256">
        <v>3888</v>
      </c>
      <c r="U466" s="494"/>
      <c r="V466" s="494"/>
      <c r="W466" s="494"/>
    </row>
    <row r="467" spans="1:24" x14ac:dyDescent="0.2">
      <c r="A467" s="257" t="s">
        <v>6</v>
      </c>
      <c r="B467" s="258">
        <v>4265.333333333333</v>
      </c>
      <c r="C467" s="259">
        <v>4291.395348837209</v>
      </c>
      <c r="D467" s="259">
        <v>4153.75</v>
      </c>
      <c r="E467" s="259">
        <v>4237.6470588235297</v>
      </c>
      <c r="F467" s="259">
        <v>4223.181818181818</v>
      </c>
      <c r="G467" s="259">
        <v>4088.7234042553191</v>
      </c>
      <c r="H467" s="258">
        <v>4137.7777777777774</v>
      </c>
      <c r="I467" s="468">
        <v>4268.863636363636</v>
      </c>
      <c r="J467" s="468">
        <v>4368.04347826087</v>
      </c>
      <c r="K467" s="259">
        <v>4433.5714285714284</v>
      </c>
      <c r="L467" s="259">
        <v>4178.8888888888887</v>
      </c>
      <c r="M467" s="260">
        <v>4306.458333333333</v>
      </c>
      <c r="N467" s="258">
        <v>4142.9268292682927</v>
      </c>
      <c r="O467" s="259">
        <v>4152.391304347826</v>
      </c>
      <c r="P467" s="259">
        <v>4451.7948717948721</v>
      </c>
      <c r="Q467" s="259">
        <v>4798.3999999999996</v>
      </c>
      <c r="R467" s="259">
        <v>4276.590909090909</v>
      </c>
      <c r="S467" s="259">
        <v>4301.1111111111113</v>
      </c>
      <c r="T467" s="261">
        <v>4262.6880222841228</v>
      </c>
      <c r="U467" s="494"/>
      <c r="V467" s="494"/>
      <c r="W467" s="494"/>
    </row>
    <row r="468" spans="1:24" x14ac:dyDescent="0.2">
      <c r="A468" s="248" t="s">
        <v>7</v>
      </c>
      <c r="B468" s="262">
        <v>97.777777777777771</v>
      </c>
      <c r="C468" s="263">
        <v>74.418604651162795</v>
      </c>
      <c r="D468" s="263">
        <v>77.5</v>
      </c>
      <c r="E468" s="263">
        <v>58.823529411764703</v>
      </c>
      <c r="F468" s="263">
        <v>65.909090909090907</v>
      </c>
      <c r="G468" s="263">
        <v>87.234042553191486</v>
      </c>
      <c r="H468" s="262">
        <v>77.777777777777771</v>
      </c>
      <c r="I468" s="469">
        <v>86.36363636363636</v>
      </c>
      <c r="J468" s="469">
        <v>82.608695652173907</v>
      </c>
      <c r="K468" s="469">
        <v>64.285714285714292</v>
      </c>
      <c r="L468" s="469">
        <v>86.666666666666671</v>
      </c>
      <c r="M468" s="264">
        <v>89.583333333333329</v>
      </c>
      <c r="N468" s="262">
        <v>78.048780487804876</v>
      </c>
      <c r="O468" s="263">
        <v>91.304347826086953</v>
      </c>
      <c r="P468" s="263">
        <v>87.179487179487182</v>
      </c>
      <c r="Q468" s="263">
        <v>96</v>
      </c>
      <c r="R468" s="263">
        <v>93.181818181818187</v>
      </c>
      <c r="S468" s="263">
        <v>80</v>
      </c>
      <c r="T468" s="265">
        <v>80.222841225626738</v>
      </c>
      <c r="U468" s="494"/>
      <c r="V468" s="227"/>
      <c r="W468" s="494"/>
    </row>
    <row r="469" spans="1:24" x14ac:dyDescent="0.2">
      <c r="A469" s="248" t="s">
        <v>8</v>
      </c>
      <c r="B469" s="266">
        <v>5.3495776561998429E-2</v>
      </c>
      <c r="C469" s="267">
        <v>7.8479767116608701E-2</v>
      </c>
      <c r="D469" s="267">
        <v>7.5316835872296442E-2</v>
      </c>
      <c r="E469" s="267">
        <v>9.0300444731624185E-2</v>
      </c>
      <c r="F469" s="267">
        <v>9.3015328317310159E-2</v>
      </c>
      <c r="G469" s="267">
        <v>7.017837388487809E-2</v>
      </c>
      <c r="H469" s="266">
        <v>7.7652563315146167E-2</v>
      </c>
      <c r="I469" s="455">
        <v>7.3564514750988533E-2</v>
      </c>
      <c r="J469" s="455">
        <v>7.6128044966408889E-2</v>
      </c>
      <c r="K469" s="267">
        <v>7.7847384708508133E-2</v>
      </c>
      <c r="L469" s="267">
        <v>6.8971038846314794E-2</v>
      </c>
      <c r="M469" s="268">
        <v>6.8713787185432043E-2</v>
      </c>
      <c r="N469" s="266">
        <v>8.4069480847432404E-2</v>
      </c>
      <c r="O469" s="267">
        <v>6.5338424504066989E-2</v>
      </c>
      <c r="P469" s="267">
        <v>6.5216446794297347E-2</v>
      </c>
      <c r="Q469" s="267">
        <v>6.5481420274584298E-2</v>
      </c>
      <c r="R469" s="267">
        <v>6.108145970878355E-2</v>
      </c>
      <c r="S469" s="267">
        <v>8.1603871856026008E-2</v>
      </c>
      <c r="T469" s="269">
        <v>8.0460386202616987E-2</v>
      </c>
      <c r="U469" s="494"/>
      <c r="V469" s="227"/>
      <c r="W469" s="494"/>
    </row>
    <row r="470" spans="1:24" x14ac:dyDescent="0.2">
      <c r="A470" s="257" t="s">
        <v>1</v>
      </c>
      <c r="B470" s="270">
        <f>B467/B466*100-100</f>
        <v>9.7050754458161776</v>
      </c>
      <c r="C470" s="271">
        <f t="shared" ref="C470:E470" si="158">C467/C466*100-100</f>
        <v>10.375394774619579</v>
      </c>
      <c r="D470" s="271">
        <f t="shared" si="158"/>
        <v>6.8351337448559661</v>
      </c>
      <c r="E470" s="271">
        <f t="shared" si="158"/>
        <v>8.9929799080126003</v>
      </c>
      <c r="F470" s="271">
        <f>F467/F466*100-100</f>
        <v>8.6209315375981959</v>
      </c>
      <c r="G470" s="271">
        <f t="shared" ref="G470:T470" si="159">G467/G466*100-100</f>
        <v>5.1626389983364049</v>
      </c>
      <c r="H470" s="270">
        <f t="shared" si="159"/>
        <v>6.4243255601280254</v>
      </c>
      <c r="I470" s="271">
        <f t="shared" si="159"/>
        <v>9.7958754208754044</v>
      </c>
      <c r="J470" s="271">
        <f t="shared" si="159"/>
        <v>12.346797280372186</v>
      </c>
      <c r="K470" s="271">
        <f t="shared" si="159"/>
        <v>14.032186948853621</v>
      </c>
      <c r="L470" s="271">
        <f t="shared" si="159"/>
        <v>7.4817101051668971</v>
      </c>
      <c r="M470" s="272">
        <f t="shared" si="159"/>
        <v>10.762817215363498</v>
      </c>
      <c r="N470" s="270">
        <f t="shared" si="159"/>
        <v>6.5567600120445775</v>
      </c>
      <c r="O470" s="271">
        <f t="shared" si="159"/>
        <v>6.8001878690284485</v>
      </c>
      <c r="P470" s="271">
        <f t="shared" si="159"/>
        <v>14.500896908304313</v>
      </c>
      <c r="Q470" s="271">
        <f t="shared" si="159"/>
        <v>23.415637860082299</v>
      </c>
      <c r="R470" s="271">
        <f t="shared" si="159"/>
        <v>9.9946221473999231</v>
      </c>
      <c r="S470" s="271">
        <f t="shared" si="159"/>
        <v>10.62528577960677</v>
      </c>
      <c r="T470" s="273">
        <f t="shared" si="159"/>
        <v>9.6370376101883437</v>
      </c>
      <c r="U470" s="347"/>
      <c r="V470" s="227"/>
      <c r="W470" s="494"/>
    </row>
    <row r="471" spans="1:24" ht="13.5" thickBot="1" x14ac:dyDescent="0.25">
      <c r="A471" s="274" t="s">
        <v>27</v>
      </c>
      <c r="B471" s="275">
        <f>B467-B454</f>
        <v>142</v>
      </c>
      <c r="C471" s="276">
        <f t="shared" ref="C471:T471" si="160">C467-C454</f>
        <v>92.420989862849638</v>
      </c>
      <c r="D471" s="276">
        <f t="shared" si="160"/>
        <v>52.530487804878248</v>
      </c>
      <c r="E471" s="276">
        <f t="shared" si="160"/>
        <v>98.897058823529733</v>
      </c>
      <c r="F471" s="276">
        <f t="shared" si="160"/>
        <v>170.8901515151515</v>
      </c>
      <c r="G471" s="276">
        <f t="shared" si="160"/>
        <v>51.406331084587237</v>
      </c>
      <c r="H471" s="275">
        <f t="shared" si="160"/>
        <v>12.777777777777374</v>
      </c>
      <c r="I471" s="276">
        <f t="shared" si="160"/>
        <v>60.658508158508084</v>
      </c>
      <c r="J471" s="276">
        <f t="shared" si="160"/>
        <v>119.40711462450599</v>
      </c>
      <c r="K471" s="276">
        <f t="shared" si="160"/>
        <v>532.51879699248093</v>
      </c>
      <c r="L471" s="276">
        <f t="shared" si="160"/>
        <v>-59.652777777778283</v>
      </c>
      <c r="M471" s="277">
        <f t="shared" si="160"/>
        <v>97.172619047618355</v>
      </c>
      <c r="N471" s="275">
        <f t="shared" si="160"/>
        <v>198.23932926829275</v>
      </c>
      <c r="O471" s="276">
        <f t="shared" si="160"/>
        <v>134.11544227886043</v>
      </c>
      <c r="P471" s="276">
        <f t="shared" si="160"/>
        <v>329.44193061840178</v>
      </c>
      <c r="Q471" s="276">
        <f t="shared" si="160"/>
        <v>742.08421052631547</v>
      </c>
      <c r="R471" s="276">
        <f t="shared" si="160"/>
        <v>234.43404634581111</v>
      </c>
      <c r="S471" s="276">
        <f t="shared" si="160"/>
        <v>203.96825396825443</v>
      </c>
      <c r="T471" s="278">
        <f t="shared" si="160"/>
        <v>148.21320214023763</v>
      </c>
      <c r="U471" s="494"/>
      <c r="V471" s="227"/>
      <c r="W471" s="494"/>
    </row>
    <row r="472" spans="1:24" x14ac:dyDescent="0.2">
      <c r="A472" s="279" t="s">
        <v>51</v>
      </c>
      <c r="B472" s="280">
        <v>746</v>
      </c>
      <c r="C472" s="281">
        <v>745</v>
      </c>
      <c r="D472" s="281">
        <v>755</v>
      </c>
      <c r="E472" s="281">
        <v>207</v>
      </c>
      <c r="F472" s="281">
        <v>755</v>
      </c>
      <c r="G472" s="281">
        <v>757</v>
      </c>
      <c r="H472" s="280">
        <v>747</v>
      </c>
      <c r="I472" s="281">
        <v>745</v>
      </c>
      <c r="J472" s="281">
        <v>748</v>
      </c>
      <c r="K472" s="281">
        <v>199</v>
      </c>
      <c r="L472" s="281">
        <v>756</v>
      </c>
      <c r="M472" s="282">
        <v>755</v>
      </c>
      <c r="N472" s="280">
        <v>751</v>
      </c>
      <c r="O472" s="281">
        <v>754</v>
      </c>
      <c r="P472" s="281">
        <v>753</v>
      </c>
      <c r="Q472" s="281">
        <v>208</v>
      </c>
      <c r="R472" s="281">
        <v>751</v>
      </c>
      <c r="S472" s="281">
        <v>753</v>
      </c>
      <c r="T472" s="283">
        <f>SUM(B472:S472)</f>
        <v>11885</v>
      </c>
      <c r="U472" s="227" t="s">
        <v>56</v>
      </c>
      <c r="V472" s="284">
        <f>T459-T472</f>
        <v>26</v>
      </c>
      <c r="W472" s="285">
        <f>V472/T459</f>
        <v>2.1828561833599192E-3</v>
      </c>
      <c r="X472" s="378" t="s">
        <v>152</v>
      </c>
    </row>
    <row r="473" spans="1:24" x14ac:dyDescent="0.2">
      <c r="A473" s="286" t="s">
        <v>28</v>
      </c>
      <c r="B473" s="322"/>
      <c r="C473" s="242"/>
      <c r="D473" s="242"/>
      <c r="E473" s="242"/>
      <c r="F473" s="242"/>
      <c r="G473" s="242"/>
      <c r="H473" s="244"/>
      <c r="I473" s="242"/>
      <c r="J473" s="242"/>
      <c r="K473" s="242"/>
      <c r="L473" s="242"/>
      <c r="M473" s="372"/>
      <c r="N473" s="244"/>
      <c r="O473" s="242"/>
      <c r="P473" s="242"/>
      <c r="Q473" s="242"/>
      <c r="R473" s="242"/>
      <c r="S473" s="242"/>
      <c r="T473" s="235"/>
      <c r="U473" s="227" t="s">
        <v>57</v>
      </c>
      <c r="V473" s="227">
        <v>163.95</v>
      </c>
      <c r="W473" s="494"/>
      <c r="X473" s="496" t="s">
        <v>153</v>
      </c>
    </row>
    <row r="474" spans="1:24" ht="13.5" thickBot="1" x14ac:dyDescent="0.25">
      <c r="A474" s="287" t="s">
        <v>26</v>
      </c>
      <c r="B474" s="374">
        <f>B473-B460</f>
        <v>0</v>
      </c>
      <c r="C474" s="386">
        <f t="shared" ref="C474:S474" si="161">C473-C460</f>
        <v>0</v>
      </c>
      <c r="D474" s="386">
        <f t="shared" si="161"/>
        <v>0</v>
      </c>
      <c r="E474" s="386">
        <f t="shared" si="161"/>
        <v>0</v>
      </c>
      <c r="F474" s="386">
        <f t="shared" si="161"/>
        <v>0</v>
      </c>
      <c r="G474" s="386">
        <f t="shared" si="161"/>
        <v>0</v>
      </c>
      <c r="H474" s="374">
        <f t="shared" si="161"/>
        <v>0</v>
      </c>
      <c r="I474" s="386">
        <f t="shared" si="161"/>
        <v>0</v>
      </c>
      <c r="J474" s="386">
        <f t="shared" si="161"/>
        <v>0</v>
      </c>
      <c r="K474" s="386">
        <f t="shared" si="161"/>
        <v>0</v>
      </c>
      <c r="L474" s="386">
        <f t="shared" si="161"/>
        <v>0</v>
      </c>
      <c r="M474" s="387">
        <f t="shared" si="161"/>
        <v>0</v>
      </c>
      <c r="N474" s="374">
        <f t="shared" si="161"/>
        <v>0</v>
      </c>
      <c r="O474" s="386">
        <f t="shared" si="161"/>
        <v>0</v>
      </c>
      <c r="P474" s="386">
        <f t="shared" si="161"/>
        <v>0</v>
      </c>
      <c r="Q474" s="386">
        <f t="shared" si="161"/>
        <v>0</v>
      </c>
      <c r="R474" s="386">
        <f t="shared" si="161"/>
        <v>0</v>
      </c>
      <c r="S474" s="386">
        <f t="shared" si="161"/>
        <v>0</v>
      </c>
      <c r="T474" s="236"/>
      <c r="U474" s="227" t="s">
        <v>26</v>
      </c>
      <c r="V474" s="227">
        <f>V473-V460</f>
        <v>0.12999999999999545</v>
      </c>
      <c r="W474" s="494"/>
    </row>
    <row r="476" spans="1:24" ht="13.5" thickBot="1" x14ac:dyDescent="0.25"/>
    <row r="477" spans="1:24" ht="13.5" thickBot="1" x14ac:dyDescent="0.25">
      <c r="A477" s="247" t="s">
        <v>154</v>
      </c>
      <c r="B477" s="506" t="s">
        <v>53</v>
      </c>
      <c r="C477" s="507"/>
      <c r="D477" s="507"/>
      <c r="E477" s="507"/>
      <c r="F477" s="507"/>
      <c r="G477" s="508"/>
      <c r="H477" s="506" t="s">
        <v>75</v>
      </c>
      <c r="I477" s="507"/>
      <c r="J477" s="507"/>
      <c r="K477" s="507"/>
      <c r="L477" s="507"/>
      <c r="M477" s="508"/>
      <c r="N477" s="506" t="s">
        <v>63</v>
      </c>
      <c r="O477" s="507"/>
      <c r="P477" s="507"/>
      <c r="Q477" s="507"/>
      <c r="R477" s="507"/>
      <c r="S477" s="508"/>
      <c r="T477" s="292" t="s">
        <v>55</v>
      </c>
      <c r="U477" s="497"/>
      <c r="V477" s="497"/>
      <c r="W477" s="497"/>
    </row>
    <row r="478" spans="1:24" x14ac:dyDescent="0.2">
      <c r="A478" s="248" t="s">
        <v>54</v>
      </c>
      <c r="B478" s="314">
        <v>1</v>
      </c>
      <c r="C478" s="251">
        <v>2</v>
      </c>
      <c r="D478" s="251">
        <v>3</v>
      </c>
      <c r="E478" s="251">
        <v>4</v>
      </c>
      <c r="F478" s="251">
        <v>5</v>
      </c>
      <c r="G478" s="251">
        <v>6</v>
      </c>
      <c r="H478" s="314">
        <v>1</v>
      </c>
      <c r="I478" s="251">
        <v>2</v>
      </c>
      <c r="J478" s="251">
        <v>3</v>
      </c>
      <c r="K478" s="251">
        <v>4</v>
      </c>
      <c r="L478" s="251">
        <v>5</v>
      </c>
      <c r="M478" s="251">
        <v>6</v>
      </c>
      <c r="N478" s="314">
        <v>1</v>
      </c>
      <c r="O478" s="251">
        <v>2</v>
      </c>
      <c r="P478" s="251">
        <v>3</v>
      </c>
      <c r="Q478" s="251">
        <v>4</v>
      </c>
      <c r="R478" s="251">
        <v>5</v>
      </c>
      <c r="S478" s="251">
        <v>6</v>
      </c>
      <c r="T478" s="291"/>
      <c r="U478" s="497"/>
      <c r="V478" s="497"/>
      <c r="W478" s="497"/>
    </row>
    <row r="479" spans="1:24" x14ac:dyDescent="0.2">
      <c r="A479" s="252" t="s">
        <v>3</v>
      </c>
      <c r="B479" s="253">
        <v>3906</v>
      </c>
      <c r="C479" s="254">
        <v>3906</v>
      </c>
      <c r="D479" s="254">
        <v>3906</v>
      </c>
      <c r="E479" s="254">
        <v>3906</v>
      </c>
      <c r="F479" s="254">
        <v>3906</v>
      </c>
      <c r="G479" s="254">
        <v>3906</v>
      </c>
      <c r="H479" s="253">
        <v>3906</v>
      </c>
      <c r="I479" s="467">
        <v>3906</v>
      </c>
      <c r="J479" s="467">
        <v>3906</v>
      </c>
      <c r="K479" s="254">
        <v>3906</v>
      </c>
      <c r="L479" s="254">
        <v>3906</v>
      </c>
      <c r="M479" s="255">
        <v>3906</v>
      </c>
      <c r="N479" s="253">
        <v>3906</v>
      </c>
      <c r="O479" s="254">
        <v>3906</v>
      </c>
      <c r="P479" s="254">
        <v>3906</v>
      </c>
      <c r="Q479" s="254">
        <v>3906</v>
      </c>
      <c r="R479" s="254">
        <v>3906</v>
      </c>
      <c r="S479" s="254">
        <v>3906</v>
      </c>
      <c r="T479" s="256">
        <v>3906</v>
      </c>
      <c r="U479" s="497"/>
      <c r="V479" s="497"/>
      <c r="W479" s="497"/>
    </row>
    <row r="480" spans="1:24" x14ac:dyDescent="0.2">
      <c r="A480" s="257" t="s">
        <v>6</v>
      </c>
      <c r="B480" s="258">
        <v>4164.6153846153848</v>
      </c>
      <c r="C480" s="259">
        <v>4314.864864864865</v>
      </c>
      <c r="D480" s="259">
        <v>4334.1463414634145</v>
      </c>
      <c r="E480" s="259">
        <v>4483.5294117647063</v>
      </c>
      <c r="F480" s="259">
        <v>4309.1489361702124</v>
      </c>
      <c r="G480" s="259">
        <v>4138.333333333333</v>
      </c>
      <c r="H480" s="258">
        <v>4253.5714285714284</v>
      </c>
      <c r="I480" s="468">
        <v>4226.363636363636</v>
      </c>
      <c r="J480" s="468">
        <v>4328.0952380952385</v>
      </c>
      <c r="K480" s="259">
        <v>4351.25</v>
      </c>
      <c r="L480" s="259">
        <v>4248.4210526315792</v>
      </c>
      <c r="M480" s="260">
        <v>4252.272727272727</v>
      </c>
      <c r="N480" s="258">
        <v>4279.130434782609</v>
      </c>
      <c r="O480" s="259">
        <v>4280.7843137254904</v>
      </c>
      <c r="P480" s="259">
        <v>4278.7179487179483</v>
      </c>
      <c r="Q480" s="259">
        <v>4395.333333333333</v>
      </c>
      <c r="R480" s="259">
        <v>4477.5</v>
      </c>
      <c r="S480" s="259">
        <v>4629.166666666667</v>
      </c>
      <c r="T480" s="261">
        <v>4282.9185867895549</v>
      </c>
      <c r="U480" s="497"/>
      <c r="V480" s="497"/>
      <c r="W480" s="497"/>
    </row>
    <row r="481" spans="1:23" x14ac:dyDescent="0.2">
      <c r="A481" s="248" t="s">
        <v>7</v>
      </c>
      <c r="B481" s="262">
        <v>82.051282051282058</v>
      </c>
      <c r="C481" s="263">
        <v>89.189189189189193</v>
      </c>
      <c r="D481" s="263">
        <v>85.365853658536579</v>
      </c>
      <c r="E481" s="263">
        <v>64.705882352941174</v>
      </c>
      <c r="F481" s="263">
        <v>87.234042553191486</v>
      </c>
      <c r="G481" s="263">
        <v>81.481481481481481</v>
      </c>
      <c r="H481" s="262">
        <v>78.571428571428569</v>
      </c>
      <c r="I481" s="469">
        <v>83.63636363636364</v>
      </c>
      <c r="J481" s="469">
        <v>90.476190476190482</v>
      </c>
      <c r="K481" s="469">
        <v>62.5</v>
      </c>
      <c r="L481" s="469">
        <v>81.578947368421055</v>
      </c>
      <c r="M481" s="264">
        <v>93.181818181818187</v>
      </c>
      <c r="N481" s="262">
        <v>86.956521739130437</v>
      </c>
      <c r="O481" s="263">
        <v>82.352941176470594</v>
      </c>
      <c r="P481" s="263">
        <v>82.051282051282058</v>
      </c>
      <c r="Q481" s="263">
        <v>40</v>
      </c>
      <c r="R481" s="263">
        <v>87.5</v>
      </c>
      <c r="S481" s="263">
        <v>91.666666666666671</v>
      </c>
      <c r="T481" s="265">
        <v>81.566820276497694</v>
      </c>
      <c r="U481" s="497"/>
      <c r="V481" s="227"/>
      <c r="W481" s="497"/>
    </row>
    <row r="482" spans="1:23" x14ac:dyDescent="0.2">
      <c r="A482" s="248" t="s">
        <v>8</v>
      </c>
      <c r="B482" s="266">
        <v>8.2427457468359028E-2</v>
      </c>
      <c r="C482" s="267">
        <v>6.0774049340919657E-2</v>
      </c>
      <c r="D482" s="267">
        <v>7.0682267030006157E-2</v>
      </c>
      <c r="E482" s="267">
        <v>8.6290755964266164E-2</v>
      </c>
      <c r="F482" s="267">
        <v>7.1084871836859506E-2</v>
      </c>
      <c r="G482" s="267">
        <v>7.1046182759100088E-2</v>
      </c>
      <c r="H482" s="266">
        <v>6.95516226025822E-2</v>
      </c>
      <c r="I482" s="455">
        <v>6.9682447923337804E-2</v>
      </c>
      <c r="J482" s="455">
        <v>6.5605145415098001E-2</v>
      </c>
      <c r="K482" s="267">
        <v>9.9181867801921314E-2</v>
      </c>
      <c r="L482" s="267">
        <v>7.5241777498984086E-2</v>
      </c>
      <c r="M482" s="268">
        <v>6.402939515038146E-2</v>
      </c>
      <c r="N482" s="266">
        <v>6.2868519578726856E-2</v>
      </c>
      <c r="O482" s="267">
        <v>7.4475661590180986E-2</v>
      </c>
      <c r="P482" s="267">
        <v>7.4108073310300449E-2</v>
      </c>
      <c r="Q482" s="267">
        <v>0.11921928144142911</v>
      </c>
      <c r="R482" s="267">
        <v>6.7569250584492563E-2</v>
      </c>
      <c r="S482" s="267">
        <v>6.5024884504615396E-2</v>
      </c>
      <c r="T482" s="269">
        <v>7.5960914609536259E-2</v>
      </c>
      <c r="U482" s="497"/>
      <c r="V482" s="227"/>
      <c r="W482" s="497"/>
    </row>
    <row r="483" spans="1:23" x14ac:dyDescent="0.2">
      <c r="A483" s="257" t="s">
        <v>1</v>
      </c>
      <c r="B483" s="270">
        <f>B480/B479*100-100</f>
        <v>6.6209775887195406</v>
      </c>
      <c r="C483" s="271">
        <f t="shared" ref="C483:E483" si="162">C480/C479*100-100</f>
        <v>10.46761046761047</v>
      </c>
      <c r="D483" s="271">
        <f t="shared" si="162"/>
        <v>10.961247861326527</v>
      </c>
      <c r="E483" s="271">
        <f t="shared" si="162"/>
        <v>14.785699225926948</v>
      </c>
      <c r="F483" s="271">
        <f>F480/F479*100-100</f>
        <v>10.321273327450385</v>
      </c>
      <c r="G483" s="271">
        <f t="shared" ref="G483:T483" si="163">G480/G479*100-100</f>
        <v>5.9481140126301284</v>
      </c>
      <c r="H483" s="270">
        <f t="shared" si="163"/>
        <v>8.8983980689049815</v>
      </c>
      <c r="I483" s="271">
        <f t="shared" si="163"/>
        <v>8.2018340082856014</v>
      </c>
      <c r="J483" s="271">
        <f t="shared" si="163"/>
        <v>10.806329700338921</v>
      </c>
      <c r="K483" s="271">
        <f t="shared" si="163"/>
        <v>11.39912954429083</v>
      </c>
      <c r="L483" s="271">
        <f t="shared" si="163"/>
        <v>8.7665400059288032</v>
      </c>
      <c r="M483" s="272">
        <f t="shared" si="163"/>
        <v>8.865149187729827</v>
      </c>
      <c r="N483" s="270">
        <f t="shared" si="163"/>
        <v>9.5527505064672056</v>
      </c>
      <c r="O483" s="271">
        <f t="shared" si="163"/>
        <v>9.595092517293665</v>
      </c>
      <c r="P483" s="271">
        <f t="shared" si="163"/>
        <v>9.5421901873514798</v>
      </c>
      <c r="Q483" s="271">
        <f t="shared" si="163"/>
        <v>12.527735108380256</v>
      </c>
      <c r="R483" s="271">
        <f t="shared" si="163"/>
        <v>14.631336405529964</v>
      </c>
      <c r="S483" s="271">
        <f t="shared" si="163"/>
        <v>18.514251578767713</v>
      </c>
      <c r="T483" s="273">
        <f t="shared" si="163"/>
        <v>9.6497334047505063</v>
      </c>
      <c r="U483" s="347"/>
      <c r="V483" s="227"/>
      <c r="W483" s="497"/>
    </row>
    <row r="484" spans="1:23" ht="13.5" thickBot="1" x14ac:dyDescent="0.25">
      <c r="A484" s="274" t="s">
        <v>27</v>
      </c>
      <c r="B484" s="275">
        <f>B480-B467</f>
        <v>-100.71794871794827</v>
      </c>
      <c r="C484" s="276">
        <f t="shared" ref="C484:T484" si="164">C480-C467</f>
        <v>23.469516027656027</v>
      </c>
      <c r="D484" s="276">
        <f t="shared" si="164"/>
        <v>180.3963414634145</v>
      </c>
      <c r="E484" s="276">
        <f t="shared" si="164"/>
        <v>245.88235294117658</v>
      </c>
      <c r="F484" s="276">
        <f t="shared" si="164"/>
        <v>85.967117988394421</v>
      </c>
      <c r="G484" s="276">
        <f t="shared" si="164"/>
        <v>49.60992907801392</v>
      </c>
      <c r="H484" s="275">
        <f t="shared" si="164"/>
        <v>115.79365079365107</v>
      </c>
      <c r="I484" s="276">
        <f t="shared" si="164"/>
        <v>-42.5</v>
      </c>
      <c r="J484" s="276">
        <f t="shared" si="164"/>
        <v>-39.948240165631432</v>
      </c>
      <c r="K484" s="276">
        <f t="shared" si="164"/>
        <v>-82.321428571428442</v>
      </c>
      <c r="L484" s="276">
        <f t="shared" si="164"/>
        <v>69.5321637426905</v>
      </c>
      <c r="M484" s="277">
        <f t="shared" si="164"/>
        <v>-54.185606060606005</v>
      </c>
      <c r="N484" s="275">
        <f t="shared" si="164"/>
        <v>136.20360551431622</v>
      </c>
      <c r="O484" s="276">
        <f t="shared" si="164"/>
        <v>128.39300937766438</v>
      </c>
      <c r="P484" s="276">
        <f t="shared" si="164"/>
        <v>-173.07692307692378</v>
      </c>
      <c r="Q484" s="276">
        <f t="shared" si="164"/>
        <v>-403.06666666666661</v>
      </c>
      <c r="R484" s="276">
        <f t="shared" si="164"/>
        <v>200.90909090909099</v>
      </c>
      <c r="S484" s="276">
        <f t="shared" si="164"/>
        <v>328.05555555555566</v>
      </c>
      <c r="T484" s="278">
        <f t="shared" si="164"/>
        <v>20.230564505432085</v>
      </c>
      <c r="U484" s="497"/>
      <c r="V484" s="227"/>
      <c r="W484" s="497"/>
    </row>
    <row r="485" spans="1:23" x14ac:dyDescent="0.2">
      <c r="A485" s="279" t="s">
        <v>51</v>
      </c>
      <c r="B485" s="280">
        <v>741</v>
      </c>
      <c r="C485" s="281">
        <v>744</v>
      </c>
      <c r="D485" s="281">
        <v>754</v>
      </c>
      <c r="E485" s="281">
        <v>205</v>
      </c>
      <c r="F485" s="281">
        <v>755</v>
      </c>
      <c r="G485" s="281">
        <v>756</v>
      </c>
      <c r="H485" s="280">
        <v>744</v>
      </c>
      <c r="I485" s="281">
        <v>745</v>
      </c>
      <c r="J485" s="281">
        <v>743</v>
      </c>
      <c r="K485" s="281">
        <v>195</v>
      </c>
      <c r="L485" s="281">
        <v>754</v>
      </c>
      <c r="M485" s="282">
        <v>754</v>
      </c>
      <c r="N485" s="280">
        <v>748</v>
      </c>
      <c r="O485" s="281">
        <v>752</v>
      </c>
      <c r="P485" s="281">
        <v>753</v>
      </c>
      <c r="Q485" s="281">
        <v>206</v>
      </c>
      <c r="R485" s="281">
        <v>751</v>
      </c>
      <c r="S485" s="281">
        <v>753</v>
      </c>
      <c r="T485" s="283">
        <f>SUM(B485:S485)</f>
        <v>11853</v>
      </c>
      <c r="U485" s="227" t="s">
        <v>56</v>
      </c>
      <c r="V485" s="284">
        <f>T472-T485</f>
        <v>32</v>
      </c>
      <c r="W485" s="285">
        <f>V485/T472</f>
        <v>2.6924694993689523E-3</v>
      </c>
    </row>
    <row r="486" spans="1:23" x14ac:dyDescent="0.2">
      <c r="A486" s="286" t="s">
        <v>28</v>
      </c>
      <c r="B486" s="322"/>
      <c r="C486" s="242"/>
      <c r="D486" s="242"/>
      <c r="E486" s="242"/>
      <c r="F486" s="242"/>
      <c r="G486" s="242"/>
      <c r="H486" s="244"/>
      <c r="I486" s="242"/>
      <c r="J486" s="242"/>
      <c r="K486" s="242"/>
      <c r="L486" s="242"/>
      <c r="M486" s="372"/>
      <c r="N486" s="244"/>
      <c r="O486" s="242"/>
      <c r="P486" s="242"/>
      <c r="Q486" s="242"/>
      <c r="R486" s="242"/>
      <c r="S486" s="242"/>
      <c r="T486" s="235"/>
      <c r="U486" s="227" t="s">
        <v>57</v>
      </c>
      <c r="V486" s="227">
        <v>162.59</v>
      </c>
      <c r="W486" s="497"/>
    </row>
    <row r="487" spans="1:23" ht="13.5" thickBot="1" x14ac:dyDescent="0.25">
      <c r="A487" s="287" t="s">
        <v>26</v>
      </c>
      <c r="B487" s="374">
        <f>B486-B473</f>
        <v>0</v>
      </c>
      <c r="C487" s="386">
        <f t="shared" ref="C487:S487" si="165">C486-C473</f>
        <v>0</v>
      </c>
      <c r="D487" s="386">
        <f t="shared" si="165"/>
        <v>0</v>
      </c>
      <c r="E487" s="386">
        <f t="shared" si="165"/>
        <v>0</v>
      </c>
      <c r="F487" s="386">
        <f t="shared" si="165"/>
        <v>0</v>
      </c>
      <c r="G487" s="386">
        <f t="shared" si="165"/>
        <v>0</v>
      </c>
      <c r="H487" s="374">
        <f t="shared" si="165"/>
        <v>0</v>
      </c>
      <c r="I487" s="386">
        <f t="shared" si="165"/>
        <v>0</v>
      </c>
      <c r="J487" s="386">
        <f t="shared" si="165"/>
        <v>0</v>
      </c>
      <c r="K487" s="386">
        <f t="shared" si="165"/>
        <v>0</v>
      </c>
      <c r="L487" s="386">
        <f t="shared" si="165"/>
        <v>0</v>
      </c>
      <c r="M487" s="387">
        <f t="shared" si="165"/>
        <v>0</v>
      </c>
      <c r="N487" s="374">
        <f t="shared" si="165"/>
        <v>0</v>
      </c>
      <c r="O487" s="386">
        <f t="shared" si="165"/>
        <v>0</v>
      </c>
      <c r="P487" s="386">
        <f t="shared" si="165"/>
        <v>0</v>
      </c>
      <c r="Q487" s="386">
        <f t="shared" si="165"/>
        <v>0</v>
      </c>
      <c r="R487" s="386">
        <f t="shared" si="165"/>
        <v>0</v>
      </c>
      <c r="S487" s="386">
        <f t="shared" si="165"/>
        <v>0</v>
      </c>
      <c r="T487" s="236"/>
      <c r="U487" s="227" t="s">
        <v>26</v>
      </c>
      <c r="V487" s="227">
        <f>V486-V473</f>
        <v>-1.3599999999999852</v>
      </c>
      <c r="W487" s="497"/>
    </row>
    <row r="489" spans="1:23" ht="13.5" thickBot="1" x14ac:dyDescent="0.25"/>
    <row r="490" spans="1:23" s="498" customFormat="1" ht="13.5" thickBot="1" x14ac:dyDescent="0.25">
      <c r="A490" s="247" t="s">
        <v>155</v>
      </c>
      <c r="B490" s="506" t="s">
        <v>53</v>
      </c>
      <c r="C490" s="507"/>
      <c r="D490" s="507"/>
      <c r="E490" s="507"/>
      <c r="F490" s="507"/>
      <c r="G490" s="508"/>
      <c r="H490" s="506" t="s">
        <v>75</v>
      </c>
      <c r="I490" s="507"/>
      <c r="J490" s="507"/>
      <c r="K490" s="507"/>
      <c r="L490" s="507"/>
      <c r="M490" s="508"/>
      <c r="N490" s="506" t="s">
        <v>63</v>
      </c>
      <c r="O490" s="507"/>
      <c r="P490" s="507"/>
      <c r="Q490" s="507"/>
      <c r="R490" s="507"/>
      <c r="S490" s="508"/>
      <c r="T490" s="292" t="s">
        <v>55</v>
      </c>
    </row>
    <row r="491" spans="1:23" s="498" customFormat="1" x14ac:dyDescent="0.2">
      <c r="A491" s="248" t="s">
        <v>54</v>
      </c>
      <c r="B491" s="314">
        <v>1</v>
      </c>
      <c r="C491" s="251">
        <v>2</v>
      </c>
      <c r="D491" s="251">
        <v>3</v>
      </c>
      <c r="E491" s="251">
        <v>4</v>
      </c>
      <c r="F491" s="251">
        <v>5</v>
      </c>
      <c r="G491" s="251">
        <v>6</v>
      </c>
      <c r="H491" s="314">
        <v>1</v>
      </c>
      <c r="I491" s="251">
        <v>2</v>
      </c>
      <c r="J491" s="251">
        <v>3</v>
      </c>
      <c r="K491" s="251">
        <v>4</v>
      </c>
      <c r="L491" s="251">
        <v>5</v>
      </c>
      <c r="M491" s="251">
        <v>6</v>
      </c>
      <c r="N491" s="314">
        <v>1</v>
      </c>
      <c r="O491" s="251">
        <v>2</v>
      </c>
      <c r="P491" s="251">
        <v>3</v>
      </c>
      <c r="Q491" s="251">
        <v>4</v>
      </c>
      <c r="R491" s="251">
        <v>5</v>
      </c>
      <c r="S491" s="251">
        <v>6</v>
      </c>
      <c r="T491" s="291"/>
    </row>
    <row r="492" spans="1:23" s="498" customFormat="1" x14ac:dyDescent="0.2">
      <c r="A492" s="252" t="s">
        <v>3</v>
      </c>
      <c r="B492" s="253">
        <v>3924</v>
      </c>
      <c r="C492" s="254">
        <v>3924</v>
      </c>
      <c r="D492" s="254">
        <v>3924</v>
      </c>
      <c r="E492" s="254">
        <v>3924</v>
      </c>
      <c r="F492" s="254">
        <v>3924</v>
      </c>
      <c r="G492" s="254">
        <v>3924</v>
      </c>
      <c r="H492" s="253">
        <v>3924</v>
      </c>
      <c r="I492" s="467">
        <v>3924</v>
      </c>
      <c r="J492" s="467">
        <v>3924</v>
      </c>
      <c r="K492" s="254">
        <v>3924</v>
      </c>
      <c r="L492" s="254">
        <v>3924</v>
      </c>
      <c r="M492" s="255">
        <v>3924</v>
      </c>
      <c r="N492" s="253">
        <v>3924</v>
      </c>
      <c r="O492" s="254">
        <v>3924</v>
      </c>
      <c r="P492" s="254">
        <v>3924</v>
      </c>
      <c r="Q492" s="254">
        <v>3924</v>
      </c>
      <c r="R492" s="254">
        <v>3924</v>
      </c>
      <c r="S492" s="254">
        <v>3924</v>
      </c>
      <c r="T492" s="256">
        <v>3924</v>
      </c>
    </row>
    <row r="493" spans="1:23" s="498" customFormat="1" x14ac:dyDescent="0.2">
      <c r="A493" s="257" t="s">
        <v>6</v>
      </c>
      <c r="B493" s="258">
        <v>4345.9459459459458</v>
      </c>
      <c r="C493" s="259">
        <v>4199.7435897435898</v>
      </c>
      <c r="D493" s="259">
        <v>4338.04347826087</v>
      </c>
      <c r="E493" s="259">
        <v>4183.6842105263158</v>
      </c>
      <c r="F493" s="259">
        <v>4160.3921568627447</v>
      </c>
      <c r="G493" s="259">
        <v>4226.25</v>
      </c>
      <c r="H493" s="258">
        <v>4406.9767441860467</v>
      </c>
      <c r="I493" s="468">
        <v>4300</v>
      </c>
      <c r="J493" s="468">
        <v>4316.875</v>
      </c>
      <c r="K493" s="259">
        <v>4123.125</v>
      </c>
      <c r="L493" s="259">
        <v>4268.636363636364</v>
      </c>
      <c r="M493" s="260">
        <v>4299.4871794871797</v>
      </c>
      <c r="N493" s="258">
        <v>4253.8461538461543</v>
      </c>
      <c r="O493" s="259">
        <v>4243.863636363636</v>
      </c>
      <c r="P493" s="259">
        <v>4332.894736842105</v>
      </c>
      <c r="Q493" s="259">
        <v>4302.5</v>
      </c>
      <c r="R493" s="259">
        <v>4315.869565217391</v>
      </c>
      <c r="S493" s="259">
        <v>4322.0930232558139</v>
      </c>
      <c r="T493" s="261">
        <v>4281.36231884058</v>
      </c>
    </row>
    <row r="494" spans="1:23" s="498" customFormat="1" x14ac:dyDescent="0.2">
      <c r="A494" s="248" t="s">
        <v>7</v>
      </c>
      <c r="B494" s="262">
        <v>86.486486486486484</v>
      </c>
      <c r="C494" s="263">
        <v>92.307692307692307</v>
      </c>
      <c r="D494" s="263">
        <v>82.608695652173907</v>
      </c>
      <c r="E494" s="263">
        <v>89.473684210526315</v>
      </c>
      <c r="F494" s="263">
        <v>86.274509803921575</v>
      </c>
      <c r="G494" s="263">
        <v>77.5</v>
      </c>
      <c r="H494" s="262">
        <v>86.04651162790698</v>
      </c>
      <c r="I494" s="469">
        <v>85.714285714285708</v>
      </c>
      <c r="J494" s="469">
        <v>83.333333333333329</v>
      </c>
      <c r="K494" s="469">
        <v>68.75</v>
      </c>
      <c r="L494" s="469">
        <v>90.909090909090907</v>
      </c>
      <c r="M494" s="264">
        <v>79.487179487179489</v>
      </c>
      <c r="N494" s="262">
        <v>89.743589743589737</v>
      </c>
      <c r="O494" s="263">
        <v>84.090909090909093</v>
      </c>
      <c r="P494" s="263">
        <v>89.473684210526315</v>
      </c>
      <c r="Q494" s="263">
        <v>87.5</v>
      </c>
      <c r="R494" s="263">
        <v>91.304347826086953</v>
      </c>
      <c r="S494" s="263">
        <v>83.720930232558146</v>
      </c>
      <c r="T494" s="265">
        <v>84.05797101449275</v>
      </c>
      <c r="V494" s="227"/>
    </row>
    <row r="495" spans="1:23" s="498" customFormat="1" x14ac:dyDescent="0.2">
      <c r="A495" s="248" t="s">
        <v>8</v>
      </c>
      <c r="B495" s="266">
        <v>7.3780283087830467E-2</v>
      </c>
      <c r="C495" s="267">
        <v>5.8093698274412554E-2</v>
      </c>
      <c r="D495" s="267">
        <v>7.6929801858602362E-2</v>
      </c>
      <c r="E495" s="267">
        <v>6.7317347723661811E-2</v>
      </c>
      <c r="F495" s="267">
        <v>6.2495850350077195E-2</v>
      </c>
      <c r="G495" s="267">
        <v>7.5714817137996909E-2</v>
      </c>
      <c r="H495" s="266">
        <v>7.2989676302542064E-2</v>
      </c>
      <c r="I495" s="455">
        <v>7.1199767461736632E-2</v>
      </c>
      <c r="J495" s="455">
        <v>7.1098015501215708E-2</v>
      </c>
      <c r="K495" s="267">
        <v>8.2053751644559136E-2</v>
      </c>
      <c r="L495" s="267">
        <v>6.6652167748364383E-2</v>
      </c>
      <c r="M495" s="268">
        <v>7.5485878467856121E-2</v>
      </c>
      <c r="N495" s="266">
        <v>5.8941559842535941E-2</v>
      </c>
      <c r="O495" s="267">
        <v>7.422263346059689E-2</v>
      </c>
      <c r="P495" s="267">
        <v>6.4044331860706516E-2</v>
      </c>
      <c r="Q495" s="267">
        <v>7.9439298136144712E-2</v>
      </c>
      <c r="R495" s="267">
        <v>5.8344481812491703E-2</v>
      </c>
      <c r="S495" s="267">
        <v>8.2905802281628693E-2</v>
      </c>
      <c r="T495" s="269">
        <v>7.2166293618461608E-2</v>
      </c>
      <c r="V495" s="227"/>
    </row>
    <row r="496" spans="1:23" s="498" customFormat="1" x14ac:dyDescent="0.2">
      <c r="A496" s="257" t="s">
        <v>1</v>
      </c>
      <c r="B496" s="270">
        <f>B493/B492*100-100</f>
        <v>10.752954789652037</v>
      </c>
      <c r="C496" s="271">
        <f t="shared" ref="C496:E496" si="166">C493/C492*100-100</f>
        <v>7.0271047335267411</v>
      </c>
      <c r="D496" s="271">
        <f t="shared" si="166"/>
        <v>10.55156672428312</v>
      </c>
      <c r="E496" s="271">
        <f t="shared" si="166"/>
        <v>6.6178443049519871</v>
      </c>
      <c r="F496" s="271">
        <f>F493/F492*100-100</f>
        <v>6.0242649557274319</v>
      </c>
      <c r="G496" s="271">
        <f t="shared" ref="G496:T496" si="167">G493/G492*100-100</f>
        <v>7.7025993883792125</v>
      </c>
      <c r="H496" s="270">
        <f t="shared" si="167"/>
        <v>12.308275845719848</v>
      </c>
      <c r="I496" s="271">
        <f t="shared" si="167"/>
        <v>9.5820591233435266</v>
      </c>
      <c r="J496" s="271">
        <f t="shared" si="167"/>
        <v>10.012104994903169</v>
      </c>
      <c r="K496" s="271">
        <f t="shared" si="167"/>
        <v>5.0745412844036792</v>
      </c>
      <c r="L496" s="271">
        <f t="shared" si="167"/>
        <v>8.7827819479195739</v>
      </c>
      <c r="M496" s="272">
        <f t="shared" si="167"/>
        <v>9.5689903029352479</v>
      </c>
      <c r="N496" s="270">
        <f t="shared" si="167"/>
        <v>8.4058652865992372</v>
      </c>
      <c r="O496" s="271">
        <f t="shared" si="167"/>
        <v>8.1514688166064246</v>
      </c>
      <c r="P496" s="271">
        <f t="shared" si="167"/>
        <v>10.420355169268731</v>
      </c>
      <c r="Q496" s="271">
        <f t="shared" si="167"/>
        <v>9.6457696228338392</v>
      </c>
      <c r="R496" s="271">
        <f t="shared" si="167"/>
        <v>9.9864822940211724</v>
      </c>
      <c r="S496" s="271">
        <f t="shared" si="167"/>
        <v>10.145082142095148</v>
      </c>
      <c r="T496" s="273">
        <f t="shared" si="167"/>
        <v>9.107092732940373</v>
      </c>
      <c r="U496" s="347"/>
      <c r="V496" s="227"/>
    </row>
    <row r="497" spans="1:23" s="498" customFormat="1" ht="13.5" thickBot="1" x14ac:dyDescent="0.25">
      <c r="A497" s="274" t="s">
        <v>27</v>
      </c>
      <c r="B497" s="275">
        <f>B493-B480</f>
        <v>181.33056133056107</v>
      </c>
      <c r="C497" s="276">
        <f t="shared" ref="C497:T497" si="168">C493-C480</f>
        <v>-115.12127512127518</v>
      </c>
      <c r="D497" s="276">
        <f t="shared" si="168"/>
        <v>3.8971367974554596</v>
      </c>
      <c r="E497" s="276">
        <f t="shared" si="168"/>
        <v>-299.84520123839047</v>
      </c>
      <c r="F497" s="276">
        <f t="shared" si="168"/>
        <v>-148.7567793074677</v>
      </c>
      <c r="G497" s="276">
        <f t="shared" si="168"/>
        <v>87.91666666666697</v>
      </c>
      <c r="H497" s="275">
        <f t="shared" si="168"/>
        <v>153.4053156146183</v>
      </c>
      <c r="I497" s="276">
        <f t="shared" si="168"/>
        <v>73.636363636363967</v>
      </c>
      <c r="J497" s="276">
        <f t="shared" si="168"/>
        <v>-11.220238095238528</v>
      </c>
      <c r="K497" s="276">
        <f t="shared" si="168"/>
        <v>-228.125</v>
      </c>
      <c r="L497" s="276">
        <f t="shared" si="168"/>
        <v>20.21531100478478</v>
      </c>
      <c r="M497" s="277">
        <f t="shared" si="168"/>
        <v>47.214452214452649</v>
      </c>
      <c r="N497" s="275">
        <f t="shared" si="168"/>
        <v>-25.284280936454707</v>
      </c>
      <c r="O497" s="276">
        <f t="shared" si="168"/>
        <v>-36.920677361854359</v>
      </c>
      <c r="P497" s="276">
        <f t="shared" si="168"/>
        <v>54.176788124156701</v>
      </c>
      <c r="Q497" s="276">
        <f t="shared" si="168"/>
        <v>-92.83333333333303</v>
      </c>
      <c r="R497" s="276">
        <f t="shared" si="168"/>
        <v>-161.63043478260897</v>
      </c>
      <c r="S497" s="276">
        <f t="shared" si="168"/>
        <v>-307.07364341085304</v>
      </c>
      <c r="T497" s="278">
        <f t="shared" si="168"/>
        <v>-1.5562679489748916</v>
      </c>
      <c r="V497" s="227"/>
    </row>
    <row r="498" spans="1:23" s="498" customFormat="1" x14ac:dyDescent="0.2">
      <c r="A498" s="279" t="s">
        <v>51</v>
      </c>
      <c r="B498" s="280">
        <v>740</v>
      </c>
      <c r="C498" s="281">
        <v>742</v>
      </c>
      <c r="D498" s="281">
        <v>754</v>
      </c>
      <c r="E498" s="281">
        <v>203</v>
      </c>
      <c r="F498" s="281">
        <v>754</v>
      </c>
      <c r="G498" s="281">
        <v>756</v>
      </c>
      <c r="H498" s="280">
        <v>743</v>
      </c>
      <c r="I498" s="281">
        <v>744</v>
      </c>
      <c r="J498" s="281">
        <v>743</v>
      </c>
      <c r="K498" s="281">
        <v>189</v>
      </c>
      <c r="L498" s="281">
        <v>753</v>
      </c>
      <c r="M498" s="282">
        <v>754</v>
      </c>
      <c r="N498" s="280">
        <v>747</v>
      </c>
      <c r="O498" s="281">
        <v>750</v>
      </c>
      <c r="P498" s="281">
        <v>753</v>
      </c>
      <c r="Q498" s="281">
        <v>205</v>
      </c>
      <c r="R498" s="281">
        <v>749</v>
      </c>
      <c r="S498" s="281">
        <v>752</v>
      </c>
      <c r="T498" s="283">
        <f>SUM(B498:S498)</f>
        <v>11831</v>
      </c>
      <c r="U498" s="227" t="s">
        <v>56</v>
      </c>
      <c r="V498" s="284">
        <f>T485-T498</f>
        <v>22</v>
      </c>
      <c r="W498" s="285">
        <f>V498/T485</f>
        <v>1.8560701932000337E-3</v>
      </c>
    </row>
    <row r="499" spans="1:23" s="498" customFormat="1" x14ac:dyDescent="0.2">
      <c r="A499" s="286" t="s">
        <v>28</v>
      </c>
      <c r="B499" s="322"/>
      <c r="C499" s="242"/>
      <c r="D499" s="242"/>
      <c r="E499" s="242"/>
      <c r="F499" s="242"/>
      <c r="G499" s="242"/>
      <c r="H499" s="244"/>
      <c r="I499" s="242"/>
      <c r="J499" s="242"/>
      <c r="K499" s="242"/>
      <c r="L499" s="242"/>
      <c r="M499" s="372"/>
      <c r="N499" s="244"/>
      <c r="O499" s="242"/>
      <c r="P499" s="242"/>
      <c r="Q499" s="242"/>
      <c r="R499" s="242"/>
      <c r="S499" s="242"/>
      <c r="T499" s="235"/>
      <c r="U499" s="227" t="s">
        <v>57</v>
      </c>
      <c r="V499" s="227">
        <v>161.86000000000001</v>
      </c>
    </row>
    <row r="500" spans="1:23" s="498" customFormat="1" ht="13.5" thickBot="1" x14ac:dyDescent="0.25">
      <c r="A500" s="287" t="s">
        <v>26</v>
      </c>
      <c r="B500" s="374">
        <f>B499-B486</f>
        <v>0</v>
      </c>
      <c r="C500" s="386">
        <f t="shared" ref="C500:S500" si="169">C499-C486</f>
        <v>0</v>
      </c>
      <c r="D500" s="386">
        <f t="shared" si="169"/>
        <v>0</v>
      </c>
      <c r="E500" s="386">
        <f t="shared" si="169"/>
        <v>0</v>
      </c>
      <c r="F500" s="386">
        <f t="shared" si="169"/>
        <v>0</v>
      </c>
      <c r="G500" s="386">
        <f t="shared" si="169"/>
        <v>0</v>
      </c>
      <c r="H500" s="374">
        <f t="shared" si="169"/>
        <v>0</v>
      </c>
      <c r="I500" s="386">
        <f t="shared" si="169"/>
        <v>0</v>
      </c>
      <c r="J500" s="386">
        <f t="shared" si="169"/>
        <v>0</v>
      </c>
      <c r="K500" s="386">
        <f t="shared" si="169"/>
        <v>0</v>
      </c>
      <c r="L500" s="386">
        <f t="shared" si="169"/>
        <v>0</v>
      </c>
      <c r="M500" s="387">
        <f t="shared" si="169"/>
        <v>0</v>
      </c>
      <c r="N500" s="374">
        <f t="shared" si="169"/>
        <v>0</v>
      </c>
      <c r="O500" s="386">
        <f t="shared" si="169"/>
        <v>0</v>
      </c>
      <c r="P500" s="386">
        <f t="shared" si="169"/>
        <v>0</v>
      </c>
      <c r="Q500" s="386">
        <f t="shared" si="169"/>
        <v>0</v>
      </c>
      <c r="R500" s="386">
        <f t="shared" si="169"/>
        <v>0</v>
      </c>
      <c r="S500" s="386">
        <f t="shared" si="169"/>
        <v>0</v>
      </c>
      <c r="T500" s="236"/>
      <c r="U500" s="227" t="s">
        <v>26</v>
      </c>
      <c r="V500" s="227">
        <f>V499-V486</f>
        <v>-0.72999999999998977</v>
      </c>
    </row>
    <row r="502" spans="1:23" ht="13.5" thickBot="1" x14ac:dyDescent="0.25"/>
    <row r="503" spans="1:23" s="499" customFormat="1" ht="13.5" thickBot="1" x14ac:dyDescent="0.25">
      <c r="A503" s="247" t="s">
        <v>156</v>
      </c>
      <c r="B503" s="506" t="s">
        <v>53</v>
      </c>
      <c r="C503" s="507"/>
      <c r="D503" s="507"/>
      <c r="E503" s="507"/>
      <c r="F503" s="507"/>
      <c r="G503" s="508"/>
      <c r="H503" s="506" t="s">
        <v>75</v>
      </c>
      <c r="I503" s="507"/>
      <c r="J503" s="507"/>
      <c r="K503" s="507"/>
      <c r="L503" s="507"/>
      <c r="M503" s="508"/>
      <c r="N503" s="506" t="s">
        <v>63</v>
      </c>
      <c r="O503" s="507"/>
      <c r="P503" s="507"/>
      <c r="Q503" s="507"/>
      <c r="R503" s="507"/>
      <c r="S503" s="508"/>
      <c r="T503" s="292" t="s">
        <v>55</v>
      </c>
    </row>
    <row r="504" spans="1:23" s="499" customFormat="1" x14ac:dyDescent="0.2">
      <c r="A504" s="248" t="s">
        <v>54</v>
      </c>
      <c r="B504" s="314">
        <v>1</v>
      </c>
      <c r="C504" s="251">
        <v>2</v>
      </c>
      <c r="D504" s="251">
        <v>3</v>
      </c>
      <c r="E504" s="251">
        <v>4</v>
      </c>
      <c r="F504" s="251">
        <v>5</v>
      </c>
      <c r="G504" s="251">
        <v>6</v>
      </c>
      <c r="H504" s="314">
        <v>1</v>
      </c>
      <c r="I504" s="251">
        <v>2</v>
      </c>
      <c r="J504" s="251">
        <v>3</v>
      </c>
      <c r="K504" s="251">
        <v>4</v>
      </c>
      <c r="L504" s="251">
        <v>5</v>
      </c>
      <c r="M504" s="251">
        <v>6</v>
      </c>
      <c r="N504" s="314">
        <v>1</v>
      </c>
      <c r="O504" s="251">
        <v>2</v>
      </c>
      <c r="P504" s="251">
        <v>3</v>
      </c>
      <c r="Q504" s="251">
        <v>4</v>
      </c>
      <c r="R504" s="251">
        <v>5</v>
      </c>
      <c r="S504" s="251">
        <v>6</v>
      </c>
      <c r="T504" s="291"/>
    </row>
    <row r="505" spans="1:23" s="499" customFormat="1" x14ac:dyDescent="0.2">
      <c r="A505" s="252" t="s">
        <v>3</v>
      </c>
      <c r="B505" s="253">
        <v>3942</v>
      </c>
      <c r="C505" s="254">
        <v>3942</v>
      </c>
      <c r="D505" s="254">
        <v>3942</v>
      </c>
      <c r="E505" s="254">
        <v>3942</v>
      </c>
      <c r="F505" s="254">
        <v>3942</v>
      </c>
      <c r="G505" s="254">
        <v>3942</v>
      </c>
      <c r="H505" s="253">
        <v>3942</v>
      </c>
      <c r="I505" s="467">
        <v>3942</v>
      </c>
      <c r="J505" s="467">
        <v>3942</v>
      </c>
      <c r="K505" s="254">
        <v>3942</v>
      </c>
      <c r="L505" s="254">
        <v>3942</v>
      </c>
      <c r="M505" s="255">
        <v>3942</v>
      </c>
      <c r="N505" s="253">
        <v>3942</v>
      </c>
      <c r="O505" s="254">
        <v>3942</v>
      </c>
      <c r="P505" s="254">
        <v>3942</v>
      </c>
      <c r="Q505" s="254">
        <v>3942</v>
      </c>
      <c r="R505" s="254">
        <v>3942</v>
      </c>
      <c r="S505" s="254">
        <v>3942</v>
      </c>
      <c r="T505" s="256">
        <v>3942</v>
      </c>
    </row>
    <row r="506" spans="1:23" s="499" customFormat="1" x14ac:dyDescent="0.2">
      <c r="A506" s="257" t="s">
        <v>6</v>
      </c>
      <c r="B506" s="258">
        <v>4320</v>
      </c>
      <c r="C506" s="259">
        <v>4323.260869565217</v>
      </c>
      <c r="D506" s="259">
        <v>4381.2820512820517</v>
      </c>
      <c r="E506" s="259">
        <v>4309.4444444444443</v>
      </c>
      <c r="F506" s="259">
        <v>4362.8571428571431</v>
      </c>
      <c r="G506" s="259">
        <v>4192.7586206896549</v>
      </c>
      <c r="H506" s="258">
        <v>4528.510638297872</v>
      </c>
      <c r="I506" s="468">
        <v>4324.6153846153848</v>
      </c>
      <c r="J506" s="468">
        <v>4400</v>
      </c>
      <c r="K506" s="259">
        <v>4352.7777777777774</v>
      </c>
      <c r="L506" s="259">
        <v>4328.8888888888887</v>
      </c>
      <c r="M506" s="260">
        <v>4374.1025641025644</v>
      </c>
      <c r="N506" s="258">
        <v>4256.4102564102568</v>
      </c>
      <c r="O506" s="259">
        <v>4250</v>
      </c>
      <c r="P506" s="259">
        <v>4272.916666666667</v>
      </c>
      <c r="Q506" s="259">
        <v>4273.5</v>
      </c>
      <c r="R506" s="259">
        <v>4199.7674418604647</v>
      </c>
      <c r="S506" s="259">
        <v>4360.7692307692305</v>
      </c>
      <c r="T506" s="261">
        <v>4327.1471927162365</v>
      </c>
    </row>
    <row r="507" spans="1:23" s="499" customFormat="1" x14ac:dyDescent="0.2">
      <c r="A507" s="248" t="s">
        <v>7</v>
      </c>
      <c r="B507" s="262">
        <v>87.5</v>
      </c>
      <c r="C507" s="263">
        <v>89.130434782608702</v>
      </c>
      <c r="D507" s="263">
        <v>89.743589743589737</v>
      </c>
      <c r="E507" s="263">
        <v>77.777777777777771</v>
      </c>
      <c r="F507" s="263">
        <v>73.80952380952381</v>
      </c>
      <c r="G507" s="263">
        <v>58.620689655172413</v>
      </c>
      <c r="H507" s="262">
        <v>78.723404255319153</v>
      </c>
      <c r="I507" s="469">
        <v>87.179487179487182</v>
      </c>
      <c r="J507" s="469">
        <v>77.272727272727266</v>
      </c>
      <c r="K507" s="469">
        <v>66.666666666666671</v>
      </c>
      <c r="L507" s="469">
        <v>70.370370370370367</v>
      </c>
      <c r="M507" s="264">
        <v>79.487179487179489</v>
      </c>
      <c r="N507" s="262">
        <v>76.92307692307692</v>
      </c>
      <c r="O507" s="263">
        <v>85.714285714285708</v>
      </c>
      <c r="P507" s="263">
        <v>83.333333333333329</v>
      </c>
      <c r="Q507" s="263">
        <v>75</v>
      </c>
      <c r="R507" s="263">
        <v>83.720930232558146</v>
      </c>
      <c r="S507" s="263">
        <v>87.179487179487182</v>
      </c>
      <c r="T507" s="265">
        <v>78.603945371775424</v>
      </c>
      <c r="V507" s="227"/>
    </row>
    <row r="508" spans="1:23" s="499" customFormat="1" x14ac:dyDescent="0.2">
      <c r="A508" s="248" t="s">
        <v>8</v>
      </c>
      <c r="B508" s="266">
        <v>6.8355662315895363E-2</v>
      </c>
      <c r="C508" s="267">
        <v>6.7641990657602166E-2</v>
      </c>
      <c r="D508" s="267">
        <v>7.5576566083920688E-2</v>
      </c>
      <c r="E508" s="267">
        <v>7.7068480995965583E-2</v>
      </c>
      <c r="F508" s="267">
        <v>8.3041030776504335E-2</v>
      </c>
      <c r="G508" s="267">
        <v>9.5839317305335125E-2</v>
      </c>
      <c r="H508" s="266">
        <v>7.0354371926435302E-2</v>
      </c>
      <c r="I508" s="455">
        <v>7.0641047765260978E-2</v>
      </c>
      <c r="J508" s="455">
        <v>8.9710591531365944E-2</v>
      </c>
      <c r="K508" s="267">
        <v>9.2755405871324206E-2</v>
      </c>
      <c r="L508" s="267">
        <v>8.6421632019015732E-2</v>
      </c>
      <c r="M508" s="268">
        <v>8.5714429237553791E-2</v>
      </c>
      <c r="N508" s="266">
        <v>7.4792838197698136E-2</v>
      </c>
      <c r="O508" s="267">
        <v>7.1148106485813975E-2</v>
      </c>
      <c r="P508" s="267">
        <v>7.1006301618347561E-2</v>
      </c>
      <c r="Q508" s="267">
        <v>8.3631025626198688E-2</v>
      </c>
      <c r="R508" s="267">
        <v>8.7038603659956276E-2</v>
      </c>
      <c r="S508" s="267">
        <v>6.8850812699951136E-2</v>
      </c>
      <c r="T508" s="269">
        <v>8.0363478673439653E-2</v>
      </c>
      <c r="V508" s="227"/>
    </row>
    <row r="509" spans="1:23" s="499" customFormat="1" x14ac:dyDescent="0.2">
      <c r="A509" s="257" t="s">
        <v>1</v>
      </c>
      <c r="B509" s="270">
        <f>B506/B505*100-100</f>
        <v>9.5890410958904084</v>
      </c>
      <c r="C509" s="271">
        <f t="shared" ref="C509:E509" si="170">C506/C505*100-100</f>
        <v>9.6717622923697917</v>
      </c>
      <c r="D509" s="271">
        <f t="shared" si="170"/>
        <v>11.143633974684207</v>
      </c>
      <c r="E509" s="271">
        <f t="shared" si="170"/>
        <v>9.3212695191386103</v>
      </c>
      <c r="F509" s="271">
        <f>F506/F505*100-100</f>
        <v>10.676233963905204</v>
      </c>
      <c r="G509" s="271">
        <f t="shared" ref="G509:T509" si="171">G506/G505*100-100</f>
        <v>6.3612029601637374</v>
      </c>
      <c r="H509" s="270">
        <f t="shared" si="171"/>
        <v>14.878504269352405</v>
      </c>
      <c r="I509" s="271">
        <f t="shared" si="171"/>
        <v>9.7061234047535407</v>
      </c>
      <c r="J509" s="271">
        <f t="shared" si="171"/>
        <v>11.61846778285134</v>
      </c>
      <c r="K509" s="271">
        <f t="shared" si="171"/>
        <v>10.420542307909116</v>
      </c>
      <c r="L509" s="271">
        <f t="shared" si="171"/>
        <v>9.8145329499971723</v>
      </c>
      <c r="M509" s="272">
        <f t="shared" si="171"/>
        <v>10.96150593867489</v>
      </c>
      <c r="N509" s="270">
        <f t="shared" si="171"/>
        <v>7.9759070626650725</v>
      </c>
      <c r="O509" s="271">
        <f t="shared" si="171"/>
        <v>7.813292744799611</v>
      </c>
      <c r="P509" s="271">
        <f t="shared" si="171"/>
        <v>8.3946389311686289</v>
      </c>
      <c r="Q509" s="271">
        <f t="shared" si="171"/>
        <v>8.4094368340943646</v>
      </c>
      <c r="R509" s="271">
        <f t="shared" si="171"/>
        <v>6.5390015692659631</v>
      </c>
      <c r="S509" s="271">
        <f t="shared" si="171"/>
        <v>10.62326815751473</v>
      </c>
      <c r="T509" s="273">
        <f t="shared" si="171"/>
        <v>9.7703498913302127</v>
      </c>
      <c r="U509" s="347"/>
      <c r="V509" s="227"/>
    </row>
    <row r="510" spans="1:23" s="499" customFormat="1" ht="13.5" thickBot="1" x14ac:dyDescent="0.25">
      <c r="A510" s="274" t="s">
        <v>27</v>
      </c>
      <c r="B510" s="275">
        <f>B506-B493</f>
        <v>-25.945945945945823</v>
      </c>
      <c r="C510" s="276">
        <f t="shared" ref="C510:T510" si="172">C506-C493</f>
        <v>123.5172798216272</v>
      </c>
      <c r="D510" s="276">
        <f t="shared" si="172"/>
        <v>43.238573021181764</v>
      </c>
      <c r="E510" s="276">
        <f t="shared" si="172"/>
        <v>125.76023391812851</v>
      </c>
      <c r="F510" s="276">
        <f t="shared" si="172"/>
        <v>202.46498599439838</v>
      </c>
      <c r="G510" s="276">
        <f t="shared" si="172"/>
        <v>-33.49137931034511</v>
      </c>
      <c r="H510" s="275">
        <f t="shared" si="172"/>
        <v>121.53389411182525</v>
      </c>
      <c r="I510" s="276">
        <f t="shared" si="172"/>
        <v>24.615384615384755</v>
      </c>
      <c r="J510" s="276">
        <f t="shared" si="172"/>
        <v>83.125</v>
      </c>
      <c r="K510" s="276">
        <f t="shared" si="172"/>
        <v>229.65277777777737</v>
      </c>
      <c r="L510" s="276">
        <f t="shared" si="172"/>
        <v>60.25252525252472</v>
      </c>
      <c r="M510" s="277">
        <f t="shared" si="172"/>
        <v>74.615384615384755</v>
      </c>
      <c r="N510" s="275">
        <f t="shared" si="172"/>
        <v>2.5641025641025408</v>
      </c>
      <c r="O510" s="276">
        <f t="shared" si="172"/>
        <v>6.1363636363639671</v>
      </c>
      <c r="P510" s="276">
        <f t="shared" si="172"/>
        <v>-59.978070175438006</v>
      </c>
      <c r="Q510" s="276">
        <f t="shared" si="172"/>
        <v>-29</v>
      </c>
      <c r="R510" s="276">
        <f t="shared" si="172"/>
        <v>-116.10212335692631</v>
      </c>
      <c r="S510" s="276">
        <f t="shared" si="172"/>
        <v>38.676207513416557</v>
      </c>
      <c r="T510" s="278">
        <f t="shared" si="172"/>
        <v>45.784873875656558</v>
      </c>
      <c r="V510" s="227"/>
    </row>
    <row r="511" spans="1:23" s="499" customFormat="1" x14ac:dyDescent="0.2">
      <c r="A511" s="279" t="s">
        <v>51</v>
      </c>
      <c r="B511" s="280">
        <v>739</v>
      </c>
      <c r="C511" s="281">
        <v>740</v>
      </c>
      <c r="D511" s="281">
        <v>753</v>
      </c>
      <c r="E511" s="281">
        <v>202</v>
      </c>
      <c r="F511" s="281">
        <v>754</v>
      </c>
      <c r="G511" s="281">
        <v>756</v>
      </c>
      <c r="H511" s="280">
        <v>742</v>
      </c>
      <c r="I511" s="281">
        <v>744</v>
      </c>
      <c r="J511" s="281">
        <v>742</v>
      </c>
      <c r="K511" s="281">
        <v>188</v>
      </c>
      <c r="L511" s="281">
        <v>752</v>
      </c>
      <c r="M511" s="282">
        <v>754</v>
      </c>
      <c r="N511" s="280">
        <v>745</v>
      </c>
      <c r="O511" s="281">
        <v>748</v>
      </c>
      <c r="P511" s="281">
        <v>752</v>
      </c>
      <c r="Q511" s="281">
        <v>205</v>
      </c>
      <c r="R511" s="281">
        <v>748</v>
      </c>
      <c r="S511" s="281">
        <v>752</v>
      </c>
      <c r="T511" s="283">
        <f>SUM(B511:S511)</f>
        <v>11816</v>
      </c>
      <c r="U511" s="227" t="s">
        <v>56</v>
      </c>
      <c r="V511" s="284">
        <f>T498-T511</f>
        <v>15</v>
      </c>
      <c r="W511" s="285">
        <f>V511/T498</f>
        <v>1.2678556335051982E-3</v>
      </c>
    </row>
    <row r="512" spans="1:23" s="499" customFormat="1" x14ac:dyDescent="0.2">
      <c r="A512" s="286" t="s">
        <v>28</v>
      </c>
      <c r="B512" s="322"/>
      <c r="C512" s="242"/>
      <c r="D512" s="242"/>
      <c r="E512" s="242"/>
      <c r="F512" s="242"/>
      <c r="G512" s="242"/>
      <c r="H512" s="244"/>
      <c r="I512" s="242"/>
      <c r="J512" s="242"/>
      <c r="K512" s="242"/>
      <c r="L512" s="242"/>
      <c r="M512" s="372"/>
      <c r="N512" s="244"/>
      <c r="O512" s="242"/>
      <c r="P512" s="242"/>
      <c r="Q512" s="242"/>
      <c r="R512" s="242"/>
      <c r="S512" s="242"/>
      <c r="T512" s="235"/>
      <c r="U512" s="227" t="s">
        <v>57</v>
      </c>
      <c r="V512" s="227">
        <v>161</v>
      </c>
    </row>
    <row r="513" spans="1:23" s="499" customFormat="1" ht="13.5" thickBot="1" x14ac:dyDescent="0.25">
      <c r="A513" s="287" t="s">
        <v>26</v>
      </c>
      <c r="B513" s="374">
        <f>B512-B499</f>
        <v>0</v>
      </c>
      <c r="C513" s="386">
        <f t="shared" ref="C513:S513" si="173">C512-C499</f>
        <v>0</v>
      </c>
      <c r="D513" s="386">
        <f t="shared" si="173"/>
        <v>0</v>
      </c>
      <c r="E513" s="386">
        <f t="shared" si="173"/>
        <v>0</v>
      </c>
      <c r="F513" s="386">
        <f t="shared" si="173"/>
        <v>0</v>
      </c>
      <c r="G513" s="386">
        <f t="shared" si="173"/>
        <v>0</v>
      </c>
      <c r="H513" s="374">
        <f t="shared" si="173"/>
        <v>0</v>
      </c>
      <c r="I513" s="386">
        <f t="shared" si="173"/>
        <v>0</v>
      </c>
      <c r="J513" s="386">
        <f t="shared" si="173"/>
        <v>0</v>
      </c>
      <c r="K513" s="386">
        <f t="shared" si="173"/>
        <v>0</v>
      </c>
      <c r="L513" s="386">
        <f t="shared" si="173"/>
        <v>0</v>
      </c>
      <c r="M513" s="387">
        <f t="shared" si="173"/>
        <v>0</v>
      </c>
      <c r="N513" s="374">
        <f t="shared" si="173"/>
        <v>0</v>
      </c>
      <c r="O513" s="386">
        <f t="shared" si="173"/>
        <v>0</v>
      </c>
      <c r="P513" s="386">
        <f t="shared" si="173"/>
        <v>0</v>
      </c>
      <c r="Q513" s="386">
        <f t="shared" si="173"/>
        <v>0</v>
      </c>
      <c r="R513" s="386">
        <f t="shared" si="173"/>
        <v>0</v>
      </c>
      <c r="S513" s="386">
        <f t="shared" si="173"/>
        <v>0</v>
      </c>
      <c r="T513" s="236"/>
      <c r="U513" s="227" t="s">
        <v>26</v>
      </c>
      <c r="V513" s="227">
        <f>V512-V499</f>
        <v>-0.86000000000001364</v>
      </c>
    </row>
    <row r="515" spans="1:23" ht="13.5" thickBot="1" x14ac:dyDescent="0.25"/>
    <row r="516" spans="1:23" s="500" customFormat="1" ht="13.5" thickBot="1" x14ac:dyDescent="0.25">
      <c r="A516" s="247" t="s">
        <v>159</v>
      </c>
      <c r="B516" s="506" t="s">
        <v>53</v>
      </c>
      <c r="C516" s="507"/>
      <c r="D516" s="507"/>
      <c r="E516" s="507"/>
      <c r="F516" s="507"/>
      <c r="G516" s="508"/>
      <c r="H516" s="506" t="s">
        <v>75</v>
      </c>
      <c r="I516" s="507"/>
      <c r="J516" s="507"/>
      <c r="K516" s="507"/>
      <c r="L516" s="507"/>
      <c r="M516" s="508"/>
      <c r="N516" s="506" t="s">
        <v>63</v>
      </c>
      <c r="O516" s="507"/>
      <c r="P516" s="507"/>
      <c r="Q516" s="507"/>
      <c r="R516" s="507"/>
      <c r="S516" s="508"/>
      <c r="T516" s="292" t="s">
        <v>55</v>
      </c>
    </row>
    <row r="517" spans="1:23" s="500" customFormat="1" x14ac:dyDescent="0.2">
      <c r="A517" s="248" t="s">
        <v>54</v>
      </c>
      <c r="B517" s="314">
        <v>1</v>
      </c>
      <c r="C517" s="251">
        <v>2</v>
      </c>
      <c r="D517" s="251">
        <v>3</v>
      </c>
      <c r="E517" s="251">
        <v>4</v>
      </c>
      <c r="F517" s="251">
        <v>5</v>
      </c>
      <c r="G517" s="251">
        <v>6</v>
      </c>
      <c r="H517" s="314">
        <v>1</v>
      </c>
      <c r="I517" s="251">
        <v>2</v>
      </c>
      <c r="J517" s="251">
        <v>3</v>
      </c>
      <c r="K517" s="251">
        <v>4</v>
      </c>
      <c r="L517" s="251">
        <v>5</v>
      </c>
      <c r="M517" s="251">
        <v>6</v>
      </c>
      <c r="N517" s="314">
        <v>1</v>
      </c>
      <c r="O517" s="251">
        <v>2</v>
      </c>
      <c r="P517" s="251">
        <v>3</v>
      </c>
      <c r="Q517" s="251">
        <v>4</v>
      </c>
      <c r="R517" s="251">
        <v>5</v>
      </c>
      <c r="S517" s="251">
        <v>6</v>
      </c>
      <c r="T517" s="291"/>
    </row>
    <row r="518" spans="1:23" s="500" customFormat="1" x14ac:dyDescent="0.2">
      <c r="A518" s="252" t="s">
        <v>3</v>
      </c>
      <c r="B518" s="253">
        <v>3960</v>
      </c>
      <c r="C518" s="254">
        <v>3960</v>
      </c>
      <c r="D518" s="254">
        <v>3960</v>
      </c>
      <c r="E518" s="254">
        <v>3960</v>
      </c>
      <c r="F518" s="254">
        <v>3960</v>
      </c>
      <c r="G518" s="254">
        <v>3960</v>
      </c>
      <c r="H518" s="253">
        <v>3960</v>
      </c>
      <c r="I518" s="467">
        <v>3960</v>
      </c>
      <c r="J518" s="467">
        <v>3960</v>
      </c>
      <c r="K518" s="254">
        <v>3960</v>
      </c>
      <c r="L518" s="254">
        <v>3960</v>
      </c>
      <c r="M518" s="255">
        <v>3960</v>
      </c>
      <c r="N518" s="253">
        <v>3960</v>
      </c>
      <c r="O518" s="254">
        <v>3960</v>
      </c>
      <c r="P518" s="254">
        <v>3960</v>
      </c>
      <c r="Q518" s="254">
        <v>3960</v>
      </c>
      <c r="R518" s="254">
        <v>3960</v>
      </c>
      <c r="S518" s="254">
        <v>3960</v>
      </c>
      <c r="T518" s="256">
        <v>3960</v>
      </c>
    </row>
    <row r="519" spans="1:23" s="500" customFormat="1" x14ac:dyDescent="0.2">
      <c r="A519" s="257" t="s">
        <v>6</v>
      </c>
      <c r="B519" s="258">
        <v>4285.3191489361698</v>
      </c>
      <c r="C519" s="259">
        <v>4368.7179487179483</v>
      </c>
      <c r="D519" s="259">
        <v>4401.9148936170213</v>
      </c>
      <c r="E519" s="259">
        <v>4269.4736842105267</v>
      </c>
      <c r="F519" s="259">
        <v>4422.1621621621625</v>
      </c>
      <c r="G519" s="259">
        <v>4299.8113207547167</v>
      </c>
      <c r="H519" s="258">
        <v>4460.5263157894733</v>
      </c>
      <c r="I519" s="468">
        <v>4594.6153846153848</v>
      </c>
      <c r="J519" s="468">
        <v>4582.5</v>
      </c>
      <c r="K519" s="259">
        <v>4496.3157894736842</v>
      </c>
      <c r="L519" s="259">
        <v>4362.6190476190477</v>
      </c>
      <c r="M519" s="260">
        <v>4482.5</v>
      </c>
      <c r="N519" s="258">
        <v>4371.136363636364</v>
      </c>
      <c r="O519" s="259">
        <v>4282.9787234042551</v>
      </c>
      <c r="P519" s="259">
        <v>4307.8571428571431</v>
      </c>
      <c r="Q519" s="259">
        <v>4340</v>
      </c>
      <c r="R519" s="259">
        <v>4217.5555555555557</v>
      </c>
      <c r="S519" s="259">
        <v>4315.3488372093025</v>
      </c>
      <c r="T519" s="261">
        <v>4375.9740259740256</v>
      </c>
    </row>
    <row r="520" spans="1:23" s="500" customFormat="1" x14ac:dyDescent="0.2">
      <c r="A520" s="248" t="s">
        <v>7</v>
      </c>
      <c r="B520" s="262">
        <v>85.106382978723403</v>
      </c>
      <c r="C520" s="263">
        <v>82.051282051282058</v>
      </c>
      <c r="D520" s="263">
        <v>76.59574468085107</v>
      </c>
      <c r="E520" s="263">
        <v>63.157894736842103</v>
      </c>
      <c r="F520" s="263">
        <v>75.675675675675677</v>
      </c>
      <c r="G520" s="263">
        <v>86.79245283018868</v>
      </c>
      <c r="H520" s="262">
        <v>81.578947368421055</v>
      </c>
      <c r="I520" s="469">
        <v>61.53846153846154</v>
      </c>
      <c r="J520" s="469">
        <v>81.25</v>
      </c>
      <c r="K520" s="469">
        <v>63.157894736842103</v>
      </c>
      <c r="L520" s="469">
        <v>83.333333333333329</v>
      </c>
      <c r="M520" s="264">
        <v>85</v>
      </c>
      <c r="N520" s="262">
        <v>84.090909090909093</v>
      </c>
      <c r="O520" s="263">
        <v>85.106382978723403</v>
      </c>
      <c r="P520" s="263">
        <v>90.476190476190482</v>
      </c>
      <c r="Q520" s="263">
        <v>56.25</v>
      </c>
      <c r="R520" s="263">
        <v>75.555555555555557</v>
      </c>
      <c r="S520" s="263">
        <v>81.395348837209298</v>
      </c>
      <c r="T520" s="265">
        <v>78.210678210678211</v>
      </c>
      <c r="V520" s="227"/>
    </row>
    <row r="521" spans="1:23" s="500" customFormat="1" x14ac:dyDescent="0.2">
      <c r="A521" s="248" t="s">
        <v>8</v>
      </c>
      <c r="B521" s="266">
        <v>7.1832676940159157E-2</v>
      </c>
      <c r="C521" s="267">
        <v>8.1248467024105625E-2</v>
      </c>
      <c r="D521" s="267">
        <v>8.3120508619480241E-2</v>
      </c>
      <c r="E521" s="267">
        <v>9.777358629460145E-2</v>
      </c>
      <c r="F521" s="267">
        <v>8.3906401549638854E-2</v>
      </c>
      <c r="G521" s="267">
        <v>6.6010230790634464E-2</v>
      </c>
      <c r="H521" s="266">
        <v>7.5263681704126437E-2</v>
      </c>
      <c r="I521" s="455">
        <v>0.10646573016321932</v>
      </c>
      <c r="J521" s="455">
        <v>7.4541488855211099E-2</v>
      </c>
      <c r="K521" s="267">
        <v>8.7209748938340978E-2</v>
      </c>
      <c r="L521" s="267">
        <v>8.5713871040534212E-2</v>
      </c>
      <c r="M521" s="268">
        <v>7.6730809435963665E-2</v>
      </c>
      <c r="N521" s="266">
        <v>7.1283162223121616E-2</v>
      </c>
      <c r="O521" s="267">
        <v>7.5979592099712154E-2</v>
      </c>
      <c r="P521" s="267">
        <v>7.0766941349806184E-2</v>
      </c>
      <c r="Q521" s="267">
        <v>8.885543713592095E-2</v>
      </c>
      <c r="R521" s="267">
        <v>7.8395362523149506E-2</v>
      </c>
      <c r="S521" s="267">
        <v>8.193590096285254E-2</v>
      </c>
      <c r="T521" s="269">
        <v>8.3002431903183876E-2</v>
      </c>
      <c r="V521" s="227"/>
    </row>
    <row r="522" spans="1:23" s="500" customFormat="1" x14ac:dyDescent="0.2">
      <c r="A522" s="257" t="s">
        <v>1</v>
      </c>
      <c r="B522" s="270">
        <f>B519/B518*100-100</f>
        <v>8.2151300236406541</v>
      </c>
      <c r="C522" s="271">
        <f t="shared" ref="C522:E522" si="174">C519/C518*100-100</f>
        <v>10.321160321160306</v>
      </c>
      <c r="D522" s="271">
        <f t="shared" si="174"/>
        <v>11.159467010530832</v>
      </c>
      <c r="E522" s="271">
        <f t="shared" si="174"/>
        <v>7.814992025518336</v>
      </c>
      <c r="F522" s="271">
        <f>F519/F518*100-100</f>
        <v>11.670761670761692</v>
      </c>
      <c r="G522" s="271">
        <f t="shared" ref="G522:T522" si="175">G519/G518*100-100</f>
        <v>8.5810939584524419</v>
      </c>
      <c r="H522" s="270">
        <f t="shared" si="175"/>
        <v>12.639553429027089</v>
      </c>
      <c r="I522" s="271">
        <f t="shared" si="175"/>
        <v>16.025641025641036</v>
      </c>
      <c r="J522" s="271">
        <f t="shared" si="175"/>
        <v>15.719696969696969</v>
      </c>
      <c r="K522" s="271">
        <f t="shared" si="175"/>
        <v>13.543328017012229</v>
      </c>
      <c r="L522" s="271">
        <f t="shared" si="175"/>
        <v>10.167147667147674</v>
      </c>
      <c r="M522" s="272">
        <f t="shared" si="175"/>
        <v>13.194444444444443</v>
      </c>
      <c r="N522" s="270">
        <f t="shared" si="175"/>
        <v>10.382231404958688</v>
      </c>
      <c r="O522" s="271">
        <f t="shared" si="175"/>
        <v>8.156028368794324</v>
      </c>
      <c r="P522" s="271">
        <f t="shared" si="175"/>
        <v>8.7842712842712842</v>
      </c>
      <c r="Q522" s="271">
        <f t="shared" si="175"/>
        <v>9.5959595959595987</v>
      </c>
      <c r="R522" s="271">
        <f t="shared" si="175"/>
        <v>6.5039281705948468</v>
      </c>
      <c r="S522" s="271">
        <f t="shared" si="175"/>
        <v>8.9734554850833916</v>
      </c>
      <c r="T522" s="273">
        <f t="shared" si="175"/>
        <v>10.50439459530368</v>
      </c>
      <c r="U522" s="347"/>
      <c r="V522" s="227"/>
    </row>
    <row r="523" spans="1:23" s="500" customFormat="1" ht="13.5" thickBot="1" x14ac:dyDescent="0.25">
      <c r="A523" s="274" t="s">
        <v>27</v>
      </c>
      <c r="B523" s="275">
        <f>B519-B506</f>
        <v>-34.680851063830232</v>
      </c>
      <c r="C523" s="276">
        <f t="shared" ref="C523:T523" si="176">C519-C506</f>
        <v>45.457079152731239</v>
      </c>
      <c r="D523" s="276">
        <f t="shared" si="176"/>
        <v>20.63284233496961</v>
      </c>
      <c r="E523" s="276">
        <f t="shared" si="176"/>
        <v>-39.970760233917645</v>
      </c>
      <c r="F523" s="276">
        <f t="shared" si="176"/>
        <v>59.305019305019414</v>
      </c>
      <c r="G523" s="276">
        <f t="shared" si="176"/>
        <v>107.0527000650618</v>
      </c>
      <c r="H523" s="275">
        <f t="shared" si="176"/>
        <v>-67.984322508398691</v>
      </c>
      <c r="I523" s="276">
        <f t="shared" si="176"/>
        <v>270</v>
      </c>
      <c r="J523" s="276">
        <f t="shared" si="176"/>
        <v>182.5</v>
      </c>
      <c r="K523" s="276">
        <f t="shared" si="176"/>
        <v>143.53801169590679</v>
      </c>
      <c r="L523" s="276">
        <f t="shared" si="176"/>
        <v>33.730158730159019</v>
      </c>
      <c r="M523" s="277">
        <f t="shared" si="176"/>
        <v>108.39743589743557</v>
      </c>
      <c r="N523" s="275">
        <f t="shared" si="176"/>
        <v>114.72610722610716</v>
      </c>
      <c r="O523" s="276">
        <f t="shared" si="176"/>
        <v>32.978723404255106</v>
      </c>
      <c r="P523" s="276">
        <f t="shared" si="176"/>
        <v>34.940476190476147</v>
      </c>
      <c r="Q523" s="276">
        <f t="shared" si="176"/>
        <v>66.5</v>
      </c>
      <c r="R523" s="276">
        <f t="shared" si="176"/>
        <v>17.788113695090942</v>
      </c>
      <c r="S523" s="276">
        <f t="shared" si="176"/>
        <v>-45.420393559928016</v>
      </c>
      <c r="T523" s="278">
        <f t="shared" si="176"/>
        <v>48.826833257789076</v>
      </c>
      <c r="V523" s="227"/>
    </row>
    <row r="524" spans="1:23" s="500" customFormat="1" x14ac:dyDescent="0.2">
      <c r="A524" s="279" t="s">
        <v>51</v>
      </c>
      <c r="B524" s="280">
        <v>735</v>
      </c>
      <c r="C524" s="281">
        <v>737</v>
      </c>
      <c r="D524" s="281">
        <v>750</v>
      </c>
      <c r="E524" s="281">
        <v>202</v>
      </c>
      <c r="F524" s="281">
        <v>754</v>
      </c>
      <c r="G524" s="281">
        <v>756</v>
      </c>
      <c r="H524" s="280">
        <v>739</v>
      </c>
      <c r="I524" s="281">
        <v>744</v>
      </c>
      <c r="J524" s="281">
        <v>740</v>
      </c>
      <c r="K524" s="281">
        <v>184</v>
      </c>
      <c r="L524" s="281">
        <v>750</v>
      </c>
      <c r="M524" s="282">
        <v>752</v>
      </c>
      <c r="N524" s="280">
        <v>742</v>
      </c>
      <c r="O524" s="281">
        <v>747</v>
      </c>
      <c r="P524" s="281">
        <v>750</v>
      </c>
      <c r="Q524" s="281">
        <v>204</v>
      </c>
      <c r="R524" s="281">
        <v>746</v>
      </c>
      <c r="S524" s="281">
        <v>751</v>
      </c>
      <c r="T524" s="283">
        <f>SUM(B524:S524)</f>
        <v>11783</v>
      </c>
      <c r="U524" s="227" t="s">
        <v>56</v>
      </c>
      <c r="V524" s="284">
        <f>T511-T524</f>
        <v>33</v>
      </c>
      <c r="W524" s="285">
        <f>V524/T511</f>
        <v>2.7928232904536224E-3</v>
      </c>
    </row>
    <row r="525" spans="1:23" s="500" customFormat="1" x14ac:dyDescent="0.2">
      <c r="A525" s="286" t="s">
        <v>28</v>
      </c>
      <c r="B525" s="322"/>
      <c r="C525" s="242"/>
      <c r="D525" s="242"/>
      <c r="E525" s="242"/>
      <c r="F525" s="242"/>
      <c r="G525" s="242"/>
      <c r="H525" s="244"/>
      <c r="I525" s="242"/>
      <c r="J525" s="242"/>
      <c r="K525" s="242"/>
      <c r="L525" s="242"/>
      <c r="M525" s="372"/>
      <c r="N525" s="244"/>
      <c r="O525" s="242"/>
      <c r="P525" s="242"/>
      <c r="Q525" s="242"/>
      <c r="R525" s="242"/>
      <c r="S525" s="242"/>
      <c r="T525" s="235"/>
      <c r="U525" s="227" t="s">
        <v>57</v>
      </c>
      <c r="V525" s="227">
        <v>160.65</v>
      </c>
    </row>
    <row r="526" spans="1:23" s="500" customFormat="1" ht="13.5" thickBot="1" x14ac:dyDescent="0.25">
      <c r="A526" s="287" t="s">
        <v>26</v>
      </c>
      <c r="B526" s="374">
        <f>B525-B512</f>
        <v>0</v>
      </c>
      <c r="C526" s="386">
        <f t="shared" ref="C526:S526" si="177">C525-C512</f>
        <v>0</v>
      </c>
      <c r="D526" s="386">
        <f t="shared" si="177"/>
        <v>0</v>
      </c>
      <c r="E526" s="386">
        <f t="shared" si="177"/>
        <v>0</v>
      </c>
      <c r="F526" s="386">
        <f t="shared" si="177"/>
        <v>0</v>
      </c>
      <c r="G526" s="386">
        <f t="shared" si="177"/>
        <v>0</v>
      </c>
      <c r="H526" s="374">
        <f t="shared" si="177"/>
        <v>0</v>
      </c>
      <c r="I526" s="386">
        <f t="shared" si="177"/>
        <v>0</v>
      </c>
      <c r="J526" s="386">
        <f t="shared" si="177"/>
        <v>0</v>
      </c>
      <c r="K526" s="386">
        <f t="shared" si="177"/>
        <v>0</v>
      </c>
      <c r="L526" s="386">
        <f t="shared" si="177"/>
        <v>0</v>
      </c>
      <c r="M526" s="387">
        <f t="shared" si="177"/>
        <v>0</v>
      </c>
      <c r="N526" s="374">
        <f t="shared" si="177"/>
        <v>0</v>
      </c>
      <c r="O526" s="386">
        <f t="shared" si="177"/>
        <v>0</v>
      </c>
      <c r="P526" s="386">
        <f t="shared" si="177"/>
        <v>0</v>
      </c>
      <c r="Q526" s="386">
        <f t="shared" si="177"/>
        <v>0</v>
      </c>
      <c r="R526" s="386">
        <f t="shared" si="177"/>
        <v>0</v>
      </c>
      <c r="S526" s="386">
        <f t="shared" si="177"/>
        <v>0</v>
      </c>
      <c r="T526" s="236"/>
      <c r="U526" s="227" t="s">
        <v>26</v>
      </c>
      <c r="V526" s="227">
        <f>V525-V512</f>
        <v>-0.34999999999999432</v>
      </c>
    </row>
  </sheetData>
  <mergeCells count="199">
    <mergeCell ref="B503:G503"/>
    <mergeCell ref="H503:M503"/>
    <mergeCell ref="N503:S503"/>
    <mergeCell ref="B490:G490"/>
    <mergeCell ref="H490:M490"/>
    <mergeCell ref="N490:S490"/>
    <mergeCell ref="B477:G477"/>
    <mergeCell ref="H477:M477"/>
    <mergeCell ref="N477:S477"/>
    <mergeCell ref="B464:G464"/>
    <mergeCell ref="H464:M464"/>
    <mergeCell ref="N464:S464"/>
    <mergeCell ref="B451:G451"/>
    <mergeCell ref="H451:M451"/>
    <mergeCell ref="N451:S451"/>
    <mergeCell ref="B425:G425"/>
    <mergeCell ref="H425:M425"/>
    <mergeCell ref="N425:S425"/>
    <mergeCell ref="B412:G412"/>
    <mergeCell ref="H412:M412"/>
    <mergeCell ref="N412:S412"/>
    <mergeCell ref="B438:G438"/>
    <mergeCell ref="H438:M438"/>
    <mergeCell ref="N438:S438"/>
    <mergeCell ref="H347:M347"/>
    <mergeCell ref="B347:G347"/>
    <mergeCell ref="N347:S347"/>
    <mergeCell ref="B399:G399"/>
    <mergeCell ref="H399:M399"/>
    <mergeCell ref="N399:S399"/>
    <mergeCell ref="B386:G386"/>
    <mergeCell ref="H386:M386"/>
    <mergeCell ref="N386:S386"/>
    <mergeCell ref="B360:G360"/>
    <mergeCell ref="H360:M360"/>
    <mergeCell ref="N360:S360"/>
    <mergeCell ref="B373:G373"/>
    <mergeCell ref="H373:M373"/>
    <mergeCell ref="N373:S373"/>
    <mergeCell ref="AD338:AD339"/>
    <mergeCell ref="A339:A340"/>
    <mergeCell ref="F339:F340"/>
    <mergeCell ref="G339:G340"/>
    <mergeCell ref="H339:H340"/>
    <mergeCell ref="I339:I340"/>
    <mergeCell ref="J339:J340"/>
    <mergeCell ref="Z340:Z342"/>
    <mergeCell ref="AA340:AA342"/>
    <mergeCell ref="AB340:AB342"/>
    <mergeCell ref="AC340:AC342"/>
    <mergeCell ref="A341:A342"/>
    <mergeCell ref="F341:F342"/>
    <mergeCell ref="G341:G342"/>
    <mergeCell ref="H341:H342"/>
    <mergeCell ref="I341:I342"/>
    <mergeCell ref="J341:J342"/>
    <mergeCell ref="U338:U339"/>
    <mergeCell ref="Z338:Z339"/>
    <mergeCell ref="AA338:AA339"/>
    <mergeCell ref="AB338:AB339"/>
    <mergeCell ref="S339:S340"/>
    <mergeCell ref="T339:T340"/>
    <mergeCell ref="U340:U342"/>
    <mergeCell ref="K341:K343"/>
    <mergeCell ref="P341:P343"/>
    <mergeCell ref="Q341:Q343"/>
    <mergeCell ref="R341:R343"/>
    <mergeCell ref="S341:S343"/>
    <mergeCell ref="T341:T343"/>
    <mergeCell ref="AB333:AB334"/>
    <mergeCell ref="AC333:AC334"/>
    <mergeCell ref="K339:K340"/>
    <mergeCell ref="P339:P340"/>
    <mergeCell ref="Q339:Q340"/>
    <mergeCell ref="R339:R340"/>
    <mergeCell ref="AC338:AC339"/>
    <mergeCell ref="AD333:AD334"/>
    <mergeCell ref="K335:K337"/>
    <mergeCell ref="P335:P337"/>
    <mergeCell ref="R335:R337"/>
    <mergeCell ref="S335:S337"/>
    <mergeCell ref="T335:T337"/>
    <mergeCell ref="U335:U336"/>
    <mergeCell ref="Z335:Z336"/>
    <mergeCell ref="AA335:AA336"/>
    <mergeCell ref="AB335:AB336"/>
    <mergeCell ref="AC335:AC336"/>
    <mergeCell ref="AD335:AD336"/>
    <mergeCell ref="S333:S334"/>
    <mergeCell ref="T333:T334"/>
    <mergeCell ref="U333:U334"/>
    <mergeCell ref="Z333:Z334"/>
    <mergeCell ref="AA333:AA334"/>
    <mergeCell ref="K333:K334"/>
    <mergeCell ref="P333:P334"/>
    <mergeCell ref="Q333:Q334"/>
    <mergeCell ref="R333:R334"/>
    <mergeCell ref="A333:A335"/>
    <mergeCell ref="F333:F335"/>
    <mergeCell ref="G333:G335"/>
    <mergeCell ref="H333:H335"/>
    <mergeCell ref="I333:I335"/>
    <mergeCell ref="Q335:Q337"/>
    <mergeCell ref="J336:J337"/>
    <mergeCell ref="A336:A337"/>
    <mergeCell ref="F336:F337"/>
    <mergeCell ref="G336:G337"/>
    <mergeCell ref="H336:H337"/>
    <mergeCell ref="I336:I337"/>
    <mergeCell ref="Z331:Z332"/>
    <mergeCell ref="AA331:AA332"/>
    <mergeCell ref="AB331:AB332"/>
    <mergeCell ref="AC331:AC332"/>
    <mergeCell ref="AD331:AD332"/>
    <mergeCell ref="A329:J329"/>
    <mergeCell ref="K329:T329"/>
    <mergeCell ref="U329:AD329"/>
    <mergeCell ref="A331:A332"/>
    <mergeCell ref="F331:F332"/>
    <mergeCell ref="G331:G332"/>
    <mergeCell ref="H331:H332"/>
    <mergeCell ref="I331:I332"/>
    <mergeCell ref="J331:J332"/>
    <mergeCell ref="K331:K332"/>
    <mergeCell ref="P331:P332"/>
    <mergeCell ref="Q331:Q332"/>
    <mergeCell ref="R331:R332"/>
    <mergeCell ref="S331:S332"/>
    <mergeCell ref="T331:T332"/>
    <mergeCell ref="U331:U332"/>
    <mergeCell ref="V34:AB36"/>
    <mergeCell ref="L55:S55"/>
    <mergeCell ref="B55:K55"/>
    <mergeCell ref="V48:AB50"/>
    <mergeCell ref="X55:Y55"/>
    <mergeCell ref="B39:I39"/>
    <mergeCell ref="J39:Q39"/>
    <mergeCell ref="K115:N115"/>
    <mergeCell ref="B272:I272"/>
    <mergeCell ref="J272:M272"/>
    <mergeCell ref="B187:I187"/>
    <mergeCell ref="J187:M187"/>
    <mergeCell ref="N187:W187"/>
    <mergeCell ref="B157:J157"/>
    <mergeCell ref="K157:N157"/>
    <mergeCell ref="O157:W157"/>
    <mergeCell ref="N173:W173"/>
    <mergeCell ref="J173:M173"/>
    <mergeCell ref="B173:I173"/>
    <mergeCell ref="N272:U272"/>
    <mergeCell ref="B258:I258"/>
    <mergeCell ref="J258:M258"/>
    <mergeCell ref="N258:U258"/>
    <mergeCell ref="B244:I244"/>
    <mergeCell ref="B115:J115"/>
    <mergeCell ref="O115:W115"/>
    <mergeCell ref="B100:I100"/>
    <mergeCell ref="J100:M100"/>
    <mergeCell ref="N100:U100"/>
    <mergeCell ref="B143:J143"/>
    <mergeCell ref="K143:N143"/>
    <mergeCell ref="O143:W143"/>
    <mergeCell ref="K129:N129"/>
    <mergeCell ref="O129:W129"/>
    <mergeCell ref="B129:J129"/>
    <mergeCell ref="F2:I2"/>
    <mergeCell ref="B9:I9"/>
    <mergeCell ref="J9:S9"/>
    <mergeCell ref="B25:I25"/>
    <mergeCell ref="J25:Q25"/>
    <mergeCell ref="J86:M86"/>
    <mergeCell ref="B86:I86"/>
    <mergeCell ref="N86:U86"/>
    <mergeCell ref="B70:K70"/>
    <mergeCell ref="L70:U70"/>
    <mergeCell ref="B516:G516"/>
    <mergeCell ref="H516:M516"/>
    <mergeCell ref="N516:S516"/>
    <mergeCell ref="N201:W201"/>
    <mergeCell ref="B215:I215"/>
    <mergeCell ref="J215:M215"/>
    <mergeCell ref="N215:W215"/>
    <mergeCell ref="J244:M244"/>
    <mergeCell ref="N244:U244"/>
    <mergeCell ref="B230:I230"/>
    <mergeCell ref="J230:M230"/>
    <mergeCell ref="N230:U230"/>
    <mergeCell ref="B201:I201"/>
    <mergeCell ref="J201:M201"/>
    <mergeCell ref="B314:I314"/>
    <mergeCell ref="J314:M314"/>
    <mergeCell ref="N314:U314"/>
    <mergeCell ref="B300:I300"/>
    <mergeCell ref="J300:M300"/>
    <mergeCell ref="N300:U300"/>
    <mergeCell ref="B286:I286"/>
    <mergeCell ref="J286:M286"/>
    <mergeCell ref="N286:U286"/>
    <mergeCell ref="J333:J33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avicol</cp:lastModifiedBy>
  <cp:lastPrinted>2018-07-16T23:48:49Z</cp:lastPrinted>
  <dcterms:created xsi:type="dcterms:W3CDTF">1996-11-27T10:00:04Z</dcterms:created>
  <dcterms:modified xsi:type="dcterms:W3CDTF">2022-01-29T14:59:05Z</dcterms:modified>
</cp:coreProperties>
</file>