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172C08E6-F47B-498F-BF31-265F7DEF4F27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697" i="251" l="1"/>
  <c r="G697" i="251"/>
  <c r="F697" i="251"/>
  <c r="E697" i="251"/>
  <c r="D697" i="251"/>
  <c r="C697" i="251"/>
  <c r="B697" i="251"/>
  <c r="H695" i="251"/>
  <c r="J695" i="251" s="1"/>
  <c r="K695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T694" i="249"/>
  <c r="V694" i="249" s="1"/>
  <c r="W694" i="249" s="1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T692" i="249"/>
  <c r="S692" i="249"/>
  <c r="R692" i="249"/>
  <c r="Q692" i="249"/>
  <c r="P692" i="249"/>
  <c r="O692" i="249"/>
  <c r="N692" i="249"/>
  <c r="M692" i="249"/>
  <c r="L692" i="249"/>
  <c r="K692" i="249"/>
  <c r="J692" i="249"/>
  <c r="I692" i="249"/>
  <c r="H692" i="249"/>
  <c r="G692" i="249"/>
  <c r="F692" i="249"/>
  <c r="E692" i="249"/>
  <c r="D692" i="249"/>
  <c r="C692" i="249"/>
  <c r="B692" i="249"/>
  <c r="T654" i="248" l="1"/>
  <c r="V654" i="248" s="1"/>
  <c r="W654" i="248" s="1"/>
  <c r="J684" i="251" l="1"/>
  <c r="G684" i="251"/>
  <c r="F684" i="251"/>
  <c r="E684" i="251"/>
  <c r="D684" i="251"/>
  <c r="C684" i="251"/>
  <c r="B684" i="251"/>
  <c r="H682" i="251"/>
  <c r="J682" i="251" s="1"/>
  <c r="K682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K658" i="250"/>
  <c r="H658" i="250"/>
  <c r="G658" i="250"/>
  <c r="F658" i="250"/>
  <c r="E658" i="250"/>
  <c r="D658" i="250"/>
  <c r="C658" i="250"/>
  <c r="B658" i="250"/>
  <c r="I656" i="250"/>
  <c r="K656" i="250" s="1"/>
  <c r="L656" i="250" s="1"/>
  <c r="I655" i="250"/>
  <c r="H655" i="250"/>
  <c r="G655" i="250"/>
  <c r="F655" i="250"/>
  <c r="E655" i="250"/>
  <c r="D655" i="250"/>
  <c r="C655" i="250"/>
  <c r="B655" i="250"/>
  <c r="I654" i="250"/>
  <c r="H654" i="250"/>
  <c r="G654" i="250"/>
  <c r="F654" i="250"/>
  <c r="E654" i="250"/>
  <c r="D654" i="250"/>
  <c r="C654" i="250"/>
  <c r="B654" i="250"/>
  <c r="V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T681" i="249"/>
  <c r="V681" i="249" s="1"/>
  <c r="W681" i="249" s="1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T679" i="249"/>
  <c r="S679" i="249"/>
  <c r="R679" i="249"/>
  <c r="Q679" i="249"/>
  <c r="P679" i="249"/>
  <c r="O679" i="249"/>
  <c r="N679" i="249"/>
  <c r="M679" i="249"/>
  <c r="L679" i="249"/>
  <c r="K679" i="249"/>
  <c r="J679" i="249"/>
  <c r="I679" i="249"/>
  <c r="H679" i="249"/>
  <c r="G679" i="249"/>
  <c r="F679" i="249"/>
  <c r="E679" i="249"/>
  <c r="D679" i="249"/>
  <c r="C679" i="249"/>
  <c r="B679" i="249"/>
  <c r="V656" i="248"/>
  <c r="S656" i="248"/>
  <c r="R656" i="248"/>
  <c r="Q656" i="248"/>
  <c r="P656" i="248"/>
  <c r="O656" i="248"/>
  <c r="N656" i="248"/>
  <c r="M656" i="248"/>
  <c r="L656" i="248"/>
  <c r="K656" i="248"/>
  <c r="J656" i="248"/>
  <c r="I656" i="248"/>
  <c r="H656" i="248"/>
  <c r="G656" i="248"/>
  <c r="F656" i="248"/>
  <c r="E656" i="248"/>
  <c r="D656" i="248"/>
  <c r="C656" i="248"/>
  <c r="B656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T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J671" i="251" l="1"/>
  <c r="G671" i="251"/>
  <c r="F671" i="251"/>
  <c r="E671" i="251"/>
  <c r="D671" i="251"/>
  <c r="C671" i="251"/>
  <c r="B671" i="251"/>
  <c r="H669" i="251"/>
  <c r="J669" i="251" s="1"/>
  <c r="K669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T668" i="249"/>
  <c r="V668" i="249" s="1"/>
  <c r="W668" i="249" s="1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T666" i="249"/>
  <c r="S666" i="249"/>
  <c r="R666" i="249"/>
  <c r="Q666" i="249"/>
  <c r="P666" i="249"/>
  <c r="O666" i="249"/>
  <c r="N666" i="249"/>
  <c r="M666" i="249"/>
  <c r="L666" i="249"/>
  <c r="K666" i="249"/>
  <c r="J666" i="249"/>
  <c r="I666" i="249"/>
  <c r="H666" i="249"/>
  <c r="G666" i="249"/>
  <c r="F666" i="249"/>
  <c r="E666" i="249"/>
  <c r="D666" i="249"/>
  <c r="C666" i="249"/>
  <c r="B666" i="249"/>
  <c r="J658" i="251" l="1"/>
  <c r="G658" i="251"/>
  <c r="F658" i="251"/>
  <c r="E658" i="251"/>
  <c r="D658" i="251"/>
  <c r="C658" i="251"/>
  <c r="B658" i="251"/>
  <c r="H656" i="251"/>
  <c r="J656" i="251" s="1"/>
  <c r="K656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V655" i="249" s="1"/>
  <c r="W655" i="249" s="1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V641" i="248" s="1"/>
  <c r="W641" i="248" s="1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45" i="251" l="1"/>
  <c r="G645" i="251"/>
  <c r="F645" i="251"/>
  <c r="E645" i="251"/>
  <c r="D645" i="251"/>
  <c r="C645" i="251"/>
  <c r="B645" i="251"/>
  <c r="H643" i="251"/>
  <c r="J643" i="251" s="1"/>
  <c r="K643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V642" i="249" s="1"/>
  <c r="W642" i="249" s="1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32" i="251" l="1"/>
  <c r="G632" i="251"/>
  <c r="F632" i="251"/>
  <c r="E632" i="251"/>
  <c r="D632" i="251"/>
  <c r="C632" i="251"/>
  <c r="B632" i="251"/>
  <c r="H630" i="251"/>
  <c r="J630" i="251" s="1"/>
  <c r="K630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V629" i="249" s="1"/>
  <c r="W629" i="249" s="1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V628" i="248" s="1"/>
  <c r="W628" i="248" s="1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K643" i="250" l="1"/>
  <c r="L643" i="250" s="1"/>
  <c r="J619" i="251"/>
  <c r="G619" i="251"/>
  <c r="F619" i="251"/>
  <c r="E619" i="251"/>
  <c r="D619" i="251"/>
  <c r="C619" i="251"/>
  <c r="B619" i="251"/>
  <c r="H617" i="251"/>
  <c r="J617" i="251" s="1"/>
  <c r="K617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V616" i="249" s="1"/>
  <c r="W616" i="249" s="1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K630" i="250" l="1"/>
  <c r="L630" i="250" s="1"/>
  <c r="J593" i="25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K617" i="250" l="1"/>
  <c r="L617" i="250" s="1"/>
  <c r="J567" i="25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K604" i="250" l="1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K591" i="250" l="1"/>
  <c r="L591" i="250" s="1"/>
  <c r="V538" i="249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K578" i="250" l="1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K565" i="250" l="1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K552" i="250" l="1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K539" i="250" l="1"/>
  <c r="L539" i="250" s="1"/>
  <c r="V486" i="249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K526" i="250" l="1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K513" i="250" l="1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K500" i="250" l="1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<sst xmlns="http://schemas.openxmlformats.org/spreadsheetml/2006/main" count="3945" uniqueCount="180">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</sst>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3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0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8" borderId="17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5" fillId="9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3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5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/>
    <xf numFmtId="0" fontId="30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54" xfId="0" applyFont="1" applyFill="1" applyBorder="1" applyAlignment="1">
      <alignment vertical="center"/>
    </xf>
    <xf numFmtId="0" fontId="30" fillId="0" borderId="63" xfId="0" applyFont="1" applyFill="1" applyBorder="1" applyAlignment="1">
      <alignment vertical="center"/>
    </xf>
    <xf numFmtId="0" fontId="30" fillId="0" borderId="64" xfId="0" applyFont="1" applyFill="1" applyBorder="1" applyAlignment="1">
      <alignment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0" borderId="65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2" fontId="13" fillId="0" borderId="67" xfId="0" applyNumberFormat="1" applyFont="1" applyFill="1" applyBorder="1" applyAlignment="1">
      <alignment horizontal="center" vertical="center"/>
    </xf>
    <xf numFmtId="2" fontId="2" fillId="3" borderId="67" xfId="0" applyNumberFormat="1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0" fontId="2" fillId="0" borderId="67" xfId="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67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6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64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30" fillId="0" borderId="63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21" borderId="44" xfId="0" applyFont="1" applyFill="1" applyBorder="1" applyAlignment="1">
      <alignment horizontal="center" vertical="center"/>
    </xf>
    <xf numFmtId="0" fontId="29" fillId="21" borderId="34" xfId="0" applyFont="1" applyFill="1" applyBorder="1" applyAlignment="1">
      <alignment horizontal="center" vertical="center"/>
    </xf>
    <xf numFmtId="0" fontId="29" fillId="18" borderId="23" xfId="0" applyFont="1" applyFill="1" applyBorder="1" applyAlignment="1">
      <alignment horizontal="center" vertical="center"/>
    </xf>
    <xf numFmtId="0" fontId="29" fillId="18" borderId="59" xfId="0" applyFont="1" applyFill="1" applyBorder="1" applyAlignment="1">
      <alignment horizontal="center" vertical="center"/>
    </xf>
    <xf numFmtId="0" fontId="29" fillId="18" borderId="35" xfId="0" applyFont="1" applyFill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/>
    </xf>
    <xf numFmtId="0" fontId="29" fillId="22" borderId="3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16" fontId="30" fillId="0" borderId="13" xfId="0" applyNumberFormat="1" applyFont="1" applyFill="1" applyBorder="1" applyAlignment="1">
      <alignment horizontal="center" vertical="center"/>
    </xf>
  </cellXfs>
  <cellStyles count="493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18020000}"/>
    <cellStyle name="Porcentaje" xfId="3" builtinId="5"/>
    <cellStyle name="Porcentaje 10" xfId="492" xr:uid="{00000000-0005-0000-0000-000019020000}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2" t="s">
        <v>18</v>
      </c>
      <c r="C4" s="523"/>
      <c r="D4" s="523"/>
      <c r="E4" s="523"/>
      <c r="F4" s="523"/>
      <c r="G4" s="523"/>
      <c r="H4" s="523"/>
      <c r="I4" s="523"/>
      <c r="J4" s="524"/>
      <c r="K4" s="522" t="s">
        <v>21</v>
      </c>
      <c r="L4" s="523"/>
      <c r="M4" s="523"/>
      <c r="N4" s="523"/>
      <c r="O4" s="523"/>
      <c r="P4" s="523"/>
      <c r="Q4" s="523"/>
      <c r="R4" s="523"/>
      <c r="S4" s="523"/>
      <c r="T4" s="52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2" t="s">
        <v>23</v>
      </c>
      <c r="C17" s="523"/>
      <c r="D17" s="523"/>
      <c r="E17" s="523"/>
      <c r="F17" s="52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97"/>
  <sheetViews>
    <sheetView showGridLines="0" topLeftCell="A660" zoomScale="73" zoomScaleNormal="73" workbookViewId="0">
      <selection activeCell="C694" sqref="C694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7" t="s">
        <v>53</v>
      </c>
      <c r="C9" s="528"/>
      <c r="D9" s="528"/>
      <c r="E9" s="528"/>
      <c r="F9" s="52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7" t="s">
        <v>53</v>
      </c>
      <c r="C22" s="528"/>
      <c r="D22" s="528"/>
      <c r="E22" s="528"/>
      <c r="F22" s="52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7" t="s">
        <v>53</v>
      </c>
      <c r="C35" s="528"/>
      <c r="D35" s="528"/>
      <c r="E35" s="528"/>
      <c r="F35" s="529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7" t="s">
        <v>53</v>
      </c>
      <c r="C48" s="528"/>
      <c r="D48" s="528"/>
      <c r="E48" s="528"/>
      <c r="F48" s="529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7" t="s">
        <v>53</v>
      </c>
      <c r="C61" s="528"/>
      <c r="D61" s="528"/>
      <c r="E61" s="528"/>
      <c r="F61" s="529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7" t="s">
        <v>53</v>
      </c>
      <c r="C74" s="528"/>
      <c r="D74" s="528"/>
      <c r="E74" s="528"/>
      <c r="F74" s="529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7" t="s">
        <v>53</v>
      </c>
      <c r="C87" s="528"/>
      <c r="D87" s="528"/>
      <c r="E87" s="528"/>
      <c r="F87" s="529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27" t="s">
        <v>53</v>
      </c>
      <c r="C100" s="528"/>
      <c r="D100" s="528"/>
      <c r="E100" s="528"/>
      <c r="F100" s="529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27" t="s">
        <v>53</v>
      </c>
      <c r="C113" s="528"/>
      <c r="D113" s="528"/>
      <c r="E113" s="528"/>
      <c r="F113" s="529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27" t="s">
        <v>53</v>
      </c>
      <c r="C126" s="528"/>
      <c r="D126" s="528"/>
      <c r="E126" s="528"/>
      <c r="F126" s="529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7" t="s">
        <v>53</v>
      </c>
      <c r="C139" s="528"/>
      <c r="D139" s="528"/>
      <c r="E139" s="528"/>
      <c r="F139" s="529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7" t="s">
        <v>53</v>
      </c>
      <c r="C152" s="528"/>
      <c r="D152" s="528"/>
      <c r="E152" s="528"/>
      <c r="F152" s="529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7" t="s">
        <v>53</v>
      </c>
      <c r="C165" s="528"/>
      <c r="D165" s="528"/>
      <c r="E165" s="528"/>
      <c r="F165" s="529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7" t="s">
        <v>53</v>
      </c>
      <c r="C178" s="528"/>
      <c r="D178" s="528"/>
      <c r="E178" s="528"/>
      <c r="F178" s="529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27" t="s">
        <v>53</v>
      </c>
      <c r="C191" s="528"/>
      <c r="D191" s="528"/>
      <c r="E191" s="528"/>
      <c r="F191" s="529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27" t="s">
        <v>53</v>
      </c>
      <c r="C204" s="528"/>
      <c r="D204" s="528"/>
      <c r="E204" s="528"/>
      <c r="F204" s="529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27" t="s">
        <v>53</v>
      </c>
      <c r="C217" s="528"/>
      <c r="D217" s="528"/>
      <c r="E217" s="528"/>
      <c r="F217" s="529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27" t="s">
        <v>53</v>
      </c>
      <c r="C230" s="528"/>
      <c r="D230" s="528"/>
      <c r="E230" s="528"/>
      <c r="F230" s="529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27" t="s">
        <v>53</v>
      </c>
      <c r="C243" s="528"/>
      <c r="D243" s="528"/>
      <c r="E243" s="528"/>
      <c r="F243" s="529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27" t="s">
        <v>53</v>
      </c>
      <c r="C256" s="528"/>
      <c r="D256" s="528"/>
      <c r="E256" s="528"/>
      <c r="F256" s="529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27" t="s">
        <v>53</v>
      </c>
      <c r="C269" s="528"/>
      <c r="D269" s="528"/>
      <c r="E269" s="528"/>
      <c r="F269" s="529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27" t="s">
        <v>53</v>
      </c>
      <c r="C282" s="528"/>
      <c r="D282" s="528"/>
      <c r="E282" s="528"/>
      <c r="F282" s="529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27" t="s">
        <v>53</v>
      </c>
      <c r="C296" s="528"/>
      <c r="D296" s="528"/>
      <c r="E296" s="528"/>
      <c r="F296" s="528"/>
      <c r="G296" s="529"/>
      <c r="H296" s="527" t="s">
        <v>53</v>
      </c>
      <c r="I296" s="528"/>
      <c r="J296" s="528"/>
      <c r="K296" s="528"/>
      <c r="L296" s="528"/>
      <c r="M296" s="529"/>
      <c r="N296" s="527" t="s">
        <v>53</v>
      </c>
      <c r="O296" s="528"/>
      <c r="P296" s="528"/>
      <c r="Q296" s="528"/>
      <c r="R296" s="528"/>
      <c r="S296" s="529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27" t="s">
        <v>53</v>
      </c>
      <c r="C309" s="528"/>
      <c r="D309" s="528"/>
      <c r="E309" s="528"/>
      <c r="F309" s="528"/>
      <c r="G309" s="529"/>
      <c r="H309" s="527" t="s">
        <v>53</v>
      </c>
      <c r="I309" s="528"/>
      <c r="J309" s="528"/>
      <c r="K309" s="528"/>
      <c r="L309" s="528"/>
      <c r="M309" s="529"/>
      <c r="N309" s="527" t="s">
        <v>53</v>
      </c>
      <c r="O309" s="528"/>
      <c r="P309" s="528"/>
      <c r="Q309" s="528"/>
      <c r="R309" s="528"/>
      <c r="S309" s="529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27" t="s">
        <v>53</v>
      </c>
      <c r="C322" s="528"/>
      <c r="D322" s="528"/>
      <c r="E322" s="528"/>
      <c r="F322" s="528"/>
      <c r="G322" s="529"/>
      <c r="H322" s="527" t="s">
        <v>53</v>
      </c>
      <c r="I322" s="528"/>
      <c r="J322" s="528"/>
      <c r="K322" s="528"/>
      <c r="L322" s="528"/>
      <c r="M322" s="529"/>
      <c r="N322" s="527" t="s">
        <v>53</v>
      </c>
      <c r="O322" s="528"/>
      <c r="P322" s="528"/>
      <c r="Q322" s="528"/>
      <c r="R322" s="528"/>
      <c r="S322" s="529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27" t="s">
        <v>53</v>
      </c>
      <c r="C335" s="528"/>
      <c r="D335" s="528"/>
      <c r="E335" s="528"/>
      <c r="F335" s="528"/>
      <c r="G335" s="529"/>
      <c r="H335" s="527" t="s">
        <v>53</v>
      </c>
      <c r="I335" s="528"/>
      <c r="J335" s="528"/>
      <c r="K335" s="528"/>
      <c r="L335" s="528"/>
      <c r="M335" s="529"/>
      <c r="N335" s="527" t="s">
        <v>53</v>
      </c>
      <c r="O335" s="528"/>
      <c r="P335" s="528"/>
      <c r="Q335" s="528"/>
      <c r="R335" s="528"/>
      <c r="S335" s="529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27" t="s">
        <v>53</v>
      </c>
      <c r="C348" s="528"/>
      <c r="D348" s="528"/>
      <c r="E348" s="528"/>
      <c r="F348" s="528"/>
      <c r="G348" s="529"/>
      <c r="H348" s="527" t="s">
        <v>53</v>
      </c>
      <c r="I348" s="528"/>
      <c r="J348" s="528"/>
      <c r="K348" s="528"/>
      <c r="L348" s="528"/>
      <c r="M348" s="529"/>
      <c r="N348" s="527" t="s">
        <v>53</v>
      </c>
      <c r="O348" s="528"/>
      <c r="P348" s="528"/>
      <c r="Q348" s="528"/>
      <c r="R348" s="528"/>
      <c r="S348" s="529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27" t="s">
        <v>53</v>
      </c>
      <c r="C361" s="528"/>
      <c r="D361" s="528"/>
      <c r="E361" s="528"/>
      <c r="F361" s="528"/>
      <c r="G361" s="529"/>
      <c r="H361" s="527" t="s">
        <v>53</v>
      </c>
      <c r="I361" s="528"/>
      <c r="J361" s="528"/>
      <c r="K361" s="528"/>
      <c r="L361" s="528"/>
      <c r="M361" s="529"/>
      <c r="N361" s="527" t="s">
        <v>53</v>
      </c>
      <c r="O361" s="528"/>
      <c r="P361" s="528"/>
      <c r="Q361" s="528"/>
      <c r="R361" s="528"/>
      <c r="S361" s="529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27" t="s">
        <v>53</v>
      </c>
      <c r="C374" s="528"/>
      <c r="D374" s="528"/>
      <c r="E374" s="528"/>
      <c r="F374" s="528"/>
      <c r="G374" s="529"/>
      <c r="H374" s="527" t="s">
        <v>53</v>
      </c>
      <c r="I374" s="528"/>
      <c r="J374" s="528"/>
      <c r="K374" s="528"/>
      <c r="L374" s="528"/>
      <c r="M374" s="529"/>
      <c r="N374" s="527" t="s">
        <v>53</v>
      </c>
      <c r="O374" s="528"/>
      <c r="P374" s="528"/>
      <c r="Q374" s="528"/>
      <c r="R374" s="528"/>
      <c r="S374" s="529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27" t="s">
        <v>53</v>
      </c>
      <c r="C387" s="528"/>
      <c r="D387" s="528"/>
      <c r="E387" s="528"/>
      <c r="F387" s="528"/>
      <c r="G387" s="529"/>
      <c r="H387" s="527" t="s">
        <v>53</v>
      </c>
      <c r="I387" s="528"/>
      <c r="J387" s="528"/>
      <c r="K387" s="528"/>
      <c r="L387" s="528"/>
      <c r="M387" s="529"/>
      <c r="N387" s="527" t="s">
        <v>53</v>
      </c>
      <c r="O387" s="528"/>
      <c r="P387" s="528"/>
      <c r="Q387" s="528"/>
      <c r="R387" s="528"/>
      <c r="S387" s="529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27" t="s">
        <v>53</v>
      </c>
      <c r="C400" s="528"/>
      <c r="D400" s="528"/>
      <c r="E400" s="528"/>
      <c r="F400" s="528"/>
      <c r="G400" s="529"/>
      <c r="H400" s="527" t="s">
        <v>53</v>
      </c>
      <c r="I400" s="528"/>
      <c r="J400" s="528"/>
      <c r="K400" s="528"/>
      <c r="L400" s="528"/>
      <c r="M400" s="529"/>
      <c r="N400" s="527" t="s">
        <v>53</v>
      </c>
      <c r="O400" s="528"/>
      <c r="P400" s="528"/>
      <c r="Q400" s="528"/>
      <c r="R400" s="528"/>
      <c r="S400" s="529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27" t="s">
        <v>53</v>
      </c>
      <c r="C413" s="528"/>
      <c r="D413" s="528"/>
      <c r="E413" s="528"/>
      <c r="F413" s="528"/>
      <c r="G413" s="529"/>
      <c r="H413" s="527" t="s">
        <v>53</v>
      </c>
      <c r="I413" s="528"/>
      <c r="J413" s="528"/>
      <c r="K413" s="528"/>
      <c r="L413" s="528"/>
      <c r="M413" s="529"/>
      <c r="N413" s="527" t="s">
        <v>53</v>
      </c>
      <c r="O413" s="528"/>
      <c r="P413" s="528"/>
      <c r="Q413" s="528"/>
      <c r="R413" s="528"/>
      <c r="S413" s="529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27" t="s">
        <v>53</v>
      </c>
      <c r="C426" s="528"/>
      <c r="D426" s="528"/>
      <c r="E426" s="528"/>
      <c r="F426" s="528"/>
      <c r="G426" s="529"/>
      <c r="H426" s="527" t="s">
        <v>53</v>
      </c>
      <c r="I426" s="528"/>
      <c r="J426" s="528"/>
      <c r="K426" s="528"/>
      <c r="L426" s="528"/>
      <c r="M426" s="529"/>
      <c r="N426" s="527" t="s">
        <v>53</v>
      </c>
      <c r="O426" s="528"/>
      <c r="P426" s="528"/>
      <c r="Q426" s="528"/>
      <c r="R426" s="528"/>
      <c r="S426" s="529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27" t="s">
        <v>53</v>
      </c>
      <c r="C439" s="528"/>
      <c r="D439" s="528"/>
      <c r="E439" s="528"/>
      <c r="F439" s="528"/>
      <c r="G439" s="529"/>
      <c r="H439" s="527" t="s">
        <v>53</v>
      </c>
      <c r="I439" s="528"/>
      <c r="J439" s="528"/>
      <c r="K439" s="528"/>
      <c r="L439" s="528"/>
      <c r="M439" s="529"/>
      <c r="N439" s="527" t="s">
        <v>53</v>
      </c>
      <c r="O439" s="528"/>
      <c r="P439" s="528"/>
      <c r="Q439" s="528"/>
      <c r="R439" s="528"/>
      <c r="S439" s="529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27" t="s">
        <v>53</v>
      </c>
      <c r="C452" s="528"/>
      <c r="D452" s="528"/>
      <c r="E452" s="528"/>
      <c r="F452" s="528"/>
      <c r="G452" s="529"/>
      <c r="H452" s="527" t="s">
        <v>53</v>
      </c>
      <c r="I452" s="528"/>
      <c r="J452" s="528"/>
      <c r="K452" s="528"/>
      <c r="L452" s="528"/>
      <c r="M452" s="529"/>
      <c r="N452" s="527" t="s">
        <v>53</v>
      </c>
      <c r="O452" s="528"/>
      <c r="P452" s="528"/>
      <c r="Q452" s="528"/>
      <c r="R452" s="528"/>
      <c r="S452" s="529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27" t="s">
        <v>53</v>
      </c>
      <c r="C465" s="528"/>
      <c r="D465" s="528"/>
      <c r="E465" s="528"/>
      <c r="F465" s="528"/>
      <c r="G465" s="529"/>
      <c r="H465" s="527" t="s">
        <v>53</v>
      </c>
      <c r="I465" s="528"/>
      <c r="J465" s="528"/>
      <c r="K465" s="528"/>
      <c r="L465" s="528"/>
      <c r="M465" s="529"/>
      <c r="N465" s="527" t="s">
        <v>53</v>
      </c>
      <c r="O465" s="528"/>
      <c r="P465" s="528"/>
      <c r="Q465" s="528"/>
      <c r="R465" s="528"/>
      <c r="S465" s="529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27" t="s">
        <v>53</v>
      </c>
      <c r="C478" s="528"/>
      <c r="D478" s="528"/>
      <c r="E478" s="528"/>
      <c r="F478" s="528"/>
      <c r="G478" s="529"/>
      <c r="H478" s="527" t="s">
        <v>53</v>
      </c>
      <c r="I478" s="528"/>
      <c r="J478" s="528"/>
      <c r="K478" s="528"/>
      <c r="L478" s="528"/>
      <c r="M478" s="529"/>
      <c r="N478" s="527" t="s">
        <v>53</v>
      </c>
      <c r="O478" s="528"/>
      <c r="P478" s="528"/>
      <c r="Q478" s="528"/>
      <c r="R478" s="528"/>
      <c r="S478" s="529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27" t="s">
        <v>53</v>
      </c>
      <c r="C491" s="528"/>
      <c r="D491" s="528"/>
      <c r="E491" s="528"/>
      <c r="F491" s="528"/>
      <c r="G491" s="529"/>
      <c r="H491" s="527" t="s">
        <v>53</v>
      </c>
      <c r="I491" s="528"/>
      <c r="J491" s="528"/>
      <c r="K491" s="528"/>
      <c r="L491" s="528"/>
      <c r="M491" s="529"/>
      <c r="N491" s="527" t="s">
        <v>53</v>
      </c>
      <c r="O491" s="528"/>
      <c r="P491" s="528"/>
      <c r="Q491" s="528"/>
      <c r="R491" s="528"/>
      <c r="S491" s="529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27" t="s">
        <v>53</v>
      </c>
      <c r="C504" s="528"/>
      <c r="D504" s="528"/>
      <c r="E504" s="528"/>
      <c r="F504" s="528"/>
      <c r="G504" s="529"/>
      <c r="H504" s="527" t="s">
        <v>53</v>
      </c>
      <c r="I504" s="528"/>
      <c r="J504" s="528"/>
      <c r="K504" s="528"/>
      <c r="L504" s="528"/>
      <c r="M504" s="529"/>
      <c r="N504" s="527" t="s">
        <v>53</v>
      </c>
      <c r="O504" s="528"/>
      <c r="P504" s="528"/>
      <c r="Q504" s="528"/>
      <c r="R504" s="528"/>
      <c r="S504" s="529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27" t="s">
        <v>53</v>
      </c>
      <c r="C517" s="528"/>
      <c r="D517" s="528"/>
      <c r="E517" s="528"/>
      <c r="F517" s="528"/>
      <c r="G517" s="529"/>
      <c r="H517" s="527" t="s">
        <v>53</v>
      </c>
      <c r="I517" s="528"/>
      <c r="J517" s="528"/>
      <c r="K517" s="528"/>
      <c r="L517" s="528"/>
      <c r="M517" s="529"/>
      <c r="N517" s="527" t="s">
        <v>53</v>
      </c>
      <c r="O517" s="528"/>
      <c r="P517" s="528"/>
      <c r="Q517" s="528"/>
      <c r="R517" s="528"/>
      <c r="S517" s="529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27" t="s">
        <v>53</v>
      </c>
      <c r="C530" s="528"/>
      <c r="D530" s="528"/>
      <c r="E530" s="528"/>
      <c r="F530" s="528"/>
      <c r="G530" s="529"/>
      <c r="H530" s="527" t="s">
        <v>53</v>
      </c>
      <c r="I530" s="528"/>
      <c r="J530" s="528"/>
      <c r="K530" s="528"/>
      <c r="L530" s="528"/>
      <c r="M530" s="529"/>
      <c r="N530" s="527" t="s">
        <v>53</v>
      </c>
      <c r="O530" s="528"/>
      <c r="P530" s="528"/>
      <c r="Q530" s="528"/>
      <c r="R530" s="528"/>
      <c r="S530" s="529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27" t="s">
        <v>53</v>
      </c>
      <c r="C543" s="528"/>
      <c r="D543" s="528"/>
      <c r="E543" s="528"/>
      <c r="F543" s="528"/>
      <c r="G543" s="529"/>
      <c r="H543" s="527" t="s">
        <v>53</v>
      </c>
      <c r="I543" s="528"/>
      <c r="J543" s="528"/>
      <c r="K543" s="528"/>
      <c r="L543" s="528"/>
      <c r="M543" s="529"/>
      <c r="N543" s="527" t="s">
        <v>53</v>
      </c>
      <c r="O543" s="528"/>
      <c r="P543" s="528"/>
      <c r="Q543" s="528"/>
      <c r="R543" s="528"/>
      <c r="S543" s="529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27" t="s">
        <v>53</v>
      </c>
      <c r="C556" s="528"/>
      <c r="D556" s="528"/>
      <c r="E556" s="528"/>
      <c r="F556" s="528"/>
      <c r="G556" s="529"/>
      <c r="H556" s="527" t="s">
        <v>53</v>
      </c>
      <c r="I556" s="528"/>
      <c r="J556" s="528"/>
      <c r="K556" s="528"/>
      <c r="L556" s="528"/>
      <c r="M556" s="529"/>
      <c r="N556" s="527" t="s">
        <v>53</v>
      </c>
      <c r="O556" s="528"/>
      <c r="P556" s="528"/>
      <c r="Q556" s="528"/>
      <c r="R556" s="528"/>
      <c r="S556" s="529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27" t="s">
        <v>53</v>
      </c>
      <c r="C569" s="528"/>
      <c r="D569" s="528"/>
      <c r="E569" s="528"/>
      <c r="F569" s="528"/>
      <c r="G569" s="529"/>
      <c r="H569" s="527" t="s">
        <v>53</v>
      </c>
      <c r="I569" s="528"/>
      <c r="J569" s="528"/>
      <c r="K569" s="528"/>
      <c r="L569" s="528"/>
      <c r="M569" s="529"/>
      <c r="N569" s="527" t="s">
        <v>53</v>
      </c>
      <c r="O569" s="528"/>
      <c r="P569" s="528"/>
      <c r="Q569" s="528"/>
      <c r="R569" s="528"/>
      <c r="S569" s="529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27" t="s">
        <v>53</v>
      </c>
      <c r="C582" s="528"/>
      <c r="D582" s="528"/>
      <c r="E582" s="528"/>
      <c r="F582" s="528"/>
      <c r="G582" s="529"/>
      <c r="H582" s="527" t="s">
        <v>53</v>
      </c>
      <c r="I582" s="528"/>
      <c r="J582" s="528"/>
      <c r="K582" s="528"/>
      <c r="L582" s="528"/>
      <c r="M582" s="529"/>
      <c r="N582" s="527" t="s">
        <v>53</v>
      </c>
      <c r="O582" s="528"/>
      <c r="P582" s="528"/>
      <c r="Q582" s="528"/>
      <c r="R582" s="528"/>
      <c r="S582" s="529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27" t="s">
        <v>53</v>
      </c>
      <c r="C595" s="528"/>
      <c r="D595" s="528"/>
      <c r="E595" s="528"/>
      <c r="F595" s="528"/>
      <c r="G595" s="529"/>
      <c r="H595" s="527" t="s">
        <v>53</v>
      </c>
      <c r="I595" s="528"/>
      <c r="J595" s="528"/>
      <c r="K595" s="528"/>
      <c r="L595" s="528"/>
      <c r="M595" s="529"/>
      <c r="N595" s="527" t="s">
        <v>53</v>
      </c>
      <c r="O595" s="528"/>
      <c r="P595" s="528"/>
      <c r="Q595" s="528"/>
      <c r="R595" s="528"/>
      <c r="S595" s="529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27" t="s">
        <v>53</v>
      </c>
      <c r="C608" s="528"/>
      <c r="D608" s="528"/>
      <c r="E608" s="528"/>
      <c r="F608" s="528"/>
      <c r="G608" s="529"/>
      <c r="H608" s="527" t="s">
        <v>53</v>
      </c>
      <c r="I608" s="528"/>
      <c r="J608" s="528"/>
      <c r="K608" s="528"/>
      <c r="L608" s="528"/>
      <c r="M608" s="529"/>
      <c r="N608" s="527" t="s">
        <v>53</v>
      </c>
      <c r="O608" s="528"/>
      <c r="P608" s="528"/>
      <c r="Q608" s="528"/>
      <c r="R608" s="528"/>
      <c r="S608" s="529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27" t="s">
        <v>53</v>
      </c>
      <c r="C621" s="528"/>
      <c r="D621" s="528"/>
      <c r="E621" s="528"/>
      <c r="F621" s="528"/>
      <c r="G621" s="529"/>
      <c r="H621" s="527" t="s">
        <v>53</v>
      </c>
      <c r="I621" s="528"/>
      <c r="J621" s="528"/>
      <c r="K621" s="528"/>
      <c r="L621" s="528"/>
      <c r="M621" s="529"/>
      <c r="N621" s="527" t="s">
        <v>53</v>
      </c>
      <c r="O621" s="528"/>
      <c r="P621" s="528"/>
      <c r="Q621" s="528"/>
      <c r="R621" s="528"/>
      <c r="S621" s="529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27" t="s">
        <v>53</v>
      </c>
      <c r="C634" s="528"/>
      <c r="D634" s="528"/>
      <c r="E634" s="528"/>
      <c r="F634" s="528"/>
      <c r="G634" s="529"/>
      <c r="H634" s="527" t="s">
        <v>53</v>
      </c>
      <c r="I634" s="528"/>
      <c r="J634" s="528"/>
      <c r="K634" s="528"/>
      <c r="L634" s="528"/>
      <c r="M634" s="529"/>
      <c r="N634" s="527" t="s">
        <v>53</v>
      </c>
      <c r="O634" s="528"/>
      <c r="P634" s="528"/>
      <c r="Q634" s="528"/>
      <c r="R634" s="528"/>
      <c r="S634" s="529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27" t="s">
        <v>53</v>
      </c>
      <c r="C647" s="528"/>
      <c r="D647" s="528"/>
      <c r="E647" s="528"/>
      <c r="F647" s="528"/>
      <c r="G647" s="529"/>
      <c r="H647" s="527" t="s">
        <v>53</v>
      </c>
      <c r="I647" s="528"/>
      <c r="J647" s="528"/>
      <c r="K647" s="528"/>
      <c r="L647" s="528"/>
      <c r="M647" s="529"/>
      <c r="N647" s="527" t="s">
        <v>53</v>
      </c>
      <c r="O647" s="528"/>
      <c r="P647" s="528"/>
      <c r="Q647" s="528"/>
      <c r="R647" s="528"/>
      <c r="S647" s="529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3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3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  <row r="659" spans="1:23" ht="13.5" thickBot="1" x14ac:dyDescent="0.25"/>
    <row r="660" spans="1:23" s="519" customFormat="1" ht="12" customHeight="1" thickBot="1" x14ac:dyDescent="0.25">
      <c r="A660" s="295" t="s">
        <v>177</v>
      </c>
      <c r="B660" s="527" t="s">
        <v>53</v>
      </c>
      <c r="C660" s="528"/>
      <c r="D660" s="528"/>
      <c r="E660" s="528"/>
      <c r="F660" s="528"/>
      <c r="G660" s="529"/>
      <c r="H660" s="527" t="s">
        <v>53</v>
      </c>
      <c r="I660" s="528"/>
      <c r="J660" s="528"/>
      <c r="K660" s="528"/>
      <c r="L660" s="528"/>
      <c r="M660" s="529"/>
      <c r="N660" s="527" t="s">
        <v>53</v>
      </c>
      <c r="O660" s="528"/>
      <c r="P660" s="528"/>
      <c r="Q660" s="528"/>
      <c r="R660" s="528"/>
      <c r="S660" s="529"/>
      <c r="T660" s="313" t="s">
        <v>0</v>
      </c>
    </row>
    <row r="661" spans="1:23" s="519" customFormat="1" ht="12" customHeight="1" x14ac:dyDescent="0.2">
      <c r="A661" s="226" t="s">
        <v>54</v>
      </c>
      <c r="B661" s="315">
        <v>1</v>
      </c>
      <c r="C661" s="451">
        <v>2</v>
      </c>
      <c r="D661" s="451">
        <v>3</v>
      </c>
      <c r="E661" s="451">
        <v>4</v>
      </c>
      <c r="F661" s="451">
        <v>5</v>
      </c>
      <c r="G661" s="461">
        <v>6</v>
      </c>
      <c r="H661" s="315">
        <v>7</v>
      </c>
      <c r="I661" s="451">
        <v>8</v>
      </c>
      <c r="J661" s="451">
        <v>9</v>
      </c>
      <c r="K661" s="451">
        <v>10</v>
      </c>
      <c r="L661" s="451">
        <v>11</v>
      </c>
      <c r="M661" s="461">
        <v>12</v>
      </c>
      <c r="N661" s="451">
        <v>13</v>
      </c>
      <c r="O661" s="451">
        <v>14</v>
      </c>
      <c r="P661" s="451">
        <v>15</v>
      </c>
      <c r="Q661" s="451">
        <v>16</v>
      </c>
      <c r="R661" s="451">
        <v>17</v>
      </c>
      <c r="S661" s="451">
        <v>18</v>
      </c>
      <c r="T661" s="237"/>
    </row>
    <row r="662" spans="1:23" s="519" customFormat="1" ht="12" customHeight="1" x14ac:dyDescent="0.2">
      <c r="A662" s="301" t="s">
        <v>3</v>
      </c>
      <c r="B662" s="253">
        <v>4475</v>
      </c>
      <c r="C662" s="254">
        <v>4475</v>
      </c>
      <c r="D662" s="254">
        <v>4475</v>
      </c>
      <c r="E662" s="254">
        <v>4475</v>
      </c>
      <c r="F662" s="254">
        <v>4475</v>
      </c>
      <c r="G662" s="254">
        <v>4475</v>
      </c>
      <c r="H662" s="253">
        <v>4475</v>
      </c>
      <c r="I662" s="467">
        <v>4475</v>
      </c>
      <c r="J662" s="467">
        <v>4475</v>
      </c>
      <c r="K662" s="254">
        <v>4475</v>
      </c>
      <c r="L662" s="254">
        <v>4475</v>
      </c>
      <c r="M662" s="255">
        <v>4475</v>
      </c>
      <c r="N662" s="253">
        <v>4475</v>
      </c>
      <c r="O662" s="254">
        <v>4475</v>
      </c>
      <c r="P662" s="254">
        <v>4475</v>
      </c>
      <c r="Q662" s="254">
        <v>4475</v>
      </c>
      <c r="R662" s="254">
        <v>4475</v>
      </c>
      <c r="S662" s="254">
        <v>4475</v>
      </c>
      <c r="T662" s="256">
        <v>4475</v>
      </c>
    </row>
    <row r="663" spans="1:23" s="519" customFormat="1" ht="12" customHeight="1" x14ac:dyDescent="0.2">
      <c r="A663" s="303" t="s">
        <v>6</v>
      </c>
      <c r="B663" s="258">
        <v>4438</v>
      </c>
      <c r="C663" s="259">
        <v>4574.2857142857147</v>
      </c>
      <c r="D663" s="259">
        <v>4688.5714285714284</v>
      </c>
      <c r="E663" s="259">
        <v>4872.8571428571431</v>
      </c>
      <c r="F663" s="259">
        <v>4858.75</v>
      </c>
      <c r="G663" s="259">
        <v>5253.5294117647063</v>
      </c>
      <c r="H663" s="258">
        <v>4649.375</v>
      </c>
      <c r="I663" s="468">
        <v>4700</v>
      </c>
      <c r="J663" s="468">
        <v>4823.125</v>
      </c>
      <c r="K663" s="259">
        <v>4684</v>
      </c>
      <c r="L663" s="259">
        <v>4863.125</v>
      </c>
      <c r="M663" s="260">
        <v>5214.666666666667</v>
      </c>
      <c r="N663" s="258">
        <v>4452.666666666667</v>
      </c>
      <c r="O663" s="259">
        <v>4650.666666666667</v>
      </c>
      <c r="P663" s="259">
        <v>4852.5</v>
      </c>
      <c r="Q663" s="259">
        <v>5471.4285714285716</v>
      </c>
      <c r="R663" s="259">
        <v>4823.333333333333</v>
      </c>
      <c r="S663" s="259">
        <v>5348.666666666667</v>
      </c>
      <c r="T663" s="261">
        <v>4834.76</v>
      </c>
    </row>
    <row r="664" spans="1:23" s="519" customFormat="1" ht="12" customHeight="1" x14ac:dyDescent="0.2">
      <c r="A664" s="226" t="s">
        <v>7</v>
      </c>
      <c r="B664" s="262">
        <v>100</v>
      </c>
      <c r="C664" s="263">
        <v>92.857142857142861</v>
      </c>
      <c r="D664" s="263">
        <v>92.857142857142861</v>
      </c>
      <c r="E664" s="263">
        <v>85.714285714285708</v>
      </c>
      <c r="F664" s="263">
        <v>93.75</v>
      </c>
      <c r="G664" s="263">
        <v>94.117647058823536</v>
      </c>
      <c r="H664" s="262">
        <v>81.25</v>
      </c>
      <c r="I664" s="469">
        <v>93.75</v>
      </c>
      <c r="J664" s="469">
        <v>100</v>
      </c>
      <c r="K664" s="469">
        <v>40</v>
      </c>
      <c r="L664" s="469">
        <v>93.75</v>
      </c>
      <c r="M664" s="264">
        <v>86.666666666666671</v>
      </c>
      <c r="N664" s="262">
        <v>86.666666666666671</v>
      </c>
      <c r="O664" s="263">
        <v>93.333333333333329</v>
      </c>
      <c r="P664" s="263">
        <v>100</v>
      </c>
      <c r="Q664" s="263">
        <v>100</v>
      </c>
      <c r="R664" s="263">
        <v>93.333333333333329</v>
      </c>
      <c r="S664" s="263">
        <v>73.333333333333329</v>
      </c>
      <c r="T664" s="265">
        <v>76.8</v>
      </c>
    </row>
    <row r="665" spans="1:23" s="519" customFormat="1" ht="12" customHeight="1" x14ac:dyDescent="0.2">
      <c r="A665" s="226" t="s">
        <v>8</v>
      </c>
      <c r="B665" s="266">
        <v>4.2164404292802403E-2</v>
      </c>
      <c r="C665" s="267">
        <v>5.3496273286276506E-2</v>
      </c>
      <c r="D665" s="267">
        <v>5.5135830501866538E-2</v>
      </c>
      <c r="E665" s="267">
        <v>6.0508012117503826E-2</v>
      </c>
      <c r="F665" s="267">
        <v>4.888291602079517E-2</v>
      </c>
      <c r="G665" s="267">
        <v>6.4132651912372385E-2</v>
      </c>
      <c r="H665" s="266">
        <v>7.3583224154774404E-2</v>
      </c>
      <c r="I665" s="455">
        <v>5.0141267162912631E-2</v>
      </c>
      <c r="J665" s="455">
        <v>4.3544670784948968E-2</v>
      </c>
      <c r="K665" s="267">
        <v>9.7232760563554455E-2</v>
      </c>
      <c r="L665" s="267">
        <v>4.2749831406293355E-2</v>
      </c>
      <c r="M665" s="268">
        <v>7.1594769308625919E-2</v>
      </c>
      <c r="N665" s="266">
        <v>6.6377127126802465E-2</v>
      </c>
      <c r="O665" s="267">
        <v>6.2789969962043266E-2</v>
      </c>
      <c r="P665" s="267">
        <v>2.5391492076973946E-2</v>
      </c>
      <c r="Q665" s="267">
        <v>6.124705316655181E-2</v>
      </c>
      <c r="R665" s="267">
        <v>5.5917275881108432E-2</v>
      </c>
      <c r="S665" s="267">
        <v>8.3970556779117869E-2</v>
      </c>
      <c r="T665" s="269">
        <v>8.2745611818324419E-2</v>
      </c>
    </row>
    <row r="666" spans="1:23" s="519" customFormat="1" ht="12" customHeight="1" x14ac:dyDescent="0.2">
      <c r="A666" s="303" t="s">
        <v>1</v>
      </c>
      <c r="B666" s="270">
        <f t="shared" ref="B666:T666" si="153">B663/B662*100-100</f>
        <v>-0.8268156424581008</v>
      </c>
      <c r="C666" s="271">
        <f t="shared" si="153"/>
        <v>2.2186751795690469</v>
      </c>
      <c r="D666" s="271">
        <f t="shared" si="153"/>
        <v>4.7725458898643325</v>
      </c>
      <c r="E666" s="271">
        <f t="shared" si="153"/>
        <v>8.8906624102154979</v>
      </c>
      <c r="F666" s="271">
        <f t="shared" si="153"/>
        <v>8.5754189944134112</v>
      </c>
      <c r="G666" s="272">
        <f t="shared" si="153"/>
        <v>17.39730529083144</v>
      </c>
      <c r="H666" s="270">
        <f t="shared" si="153"/>
        <v>3.8966480446927392</v>
      </c>
      <c r="I666" s="271">
        <f t="shared" si="153"/>
        <v>5.0279329608938497</v>
      </c>
      <c r="J666" s="271">
        <f t="shared" si="153"/>
        <v>7.7793296089385393</v>
      </c>
      <c r="K666" s="271">
        <f t="shared" si="153"/>
        <v>4.6703910614525057</v>
      </c>
      <c r="L666" s="271">
        <f t="shared" si="153"/>
        <v>8.6731843575418992</v>
      </c>
      <c r="M666" s="272">
        <f t="shared" si="153"/>
        <v>16.528864059590333</v>
      </c>
      <c r="N666" s="456">
        <f t="shared" si="153"/>
        <v>-0.49906890130353077</v>
      </c>
      <c r="O666" s="271">
        <f t="shared" si="153"/>
        <v>3.9255121042830723</v>
      </c>
      <c r="P666" s="271">
        <f t="shared" si="153"/>
        <v>8.4357541899441344</v>
      </c>
      <c r="Q666" s="271">
        <f t="shared" si="153"/>
        <v>22.266560255387063</v>
      </c>
      <c r="R666" s="271">
        <f t="shared" si="153"/>
        <v>7.7839851024208428</v>
      </c>
      <c r="S666" s="271">
        <f t="shared" si="153"/>
        <v>19.52327746741156</v>
      </c>
      <c r="T666" s="273">
        <f t="shared" si="153"/>
        <v>8.0393296089385586</v>
      </c>
    </row>
    <row r="667" spans="1:23" s="519" customFormat="1" ht="12" customHeight="1" thickBot="1" x14ac:dyDescent="0.25">
      <c r="A667" s="226" t="s">
        <v>27</v>
      </c>
      <c r="B667" s="479">
        <f t="shared" ref="B667:T667" si="154">B663-B650</f>
        <v>-57.33333333333303</v>
      </c>
      <c r="C667" s="480">
        <f t="shared" si="154"/>
        <v>-157.38095238095229</v>
      </c>
      <c r="D667" s="480">
        <f t="shared" si="154"/>
        <v>-30.095238095238528</v>
      </c>
      <c r="E667" s="480">
        <f t="shared" si="154"/>
        <v>243.96825396825443</v>
      </c>
      <c r="F667" s="480">
        <f t="shared" si="154"/>
        <v>50.08333333333303</v>
      </c>
      <c r="G667" s="481">
        <f t="shared" si="154"/>
        <v>321.52941176470631</v>
      </c>
      <c r="H667" s="479">
        <f t="shared" si="154"/>
        <v>-40.625</v>
      </c>
      <c r="I667" s="480">
        <f t="shared" si="154"/>
        <v>18.75</v>
      </c>
      <c r="J667" s="480">
        <f t="shared" si="154"/>
        <v>-20.625</v>
      </c>
      <c r="K667" s="480">
        <f t="shared" si="154"/>
        <v>219</v>
      </c>
      <c r="L667" s="480">
        <f t="shared" si="154"/>
        <v>-22.875</v>
      </c>
      <c r="M667" s="481">
        <f t="shared" si="154"/>
        <v>-170.66666666666606</v>
      </c>
      <c r="N667" s="482">
        <f t="shared" si="154"/>
        <v>-46.66666666666606</v>
      </c>
      <c r="O667" s="480">
        <f t="shared" si="154"/>
        <v>-47.904761904761472</v>
      </c>
      <c r="P667" s="480">
        <f t="shared" si="154"/>
        <v>-19.5</v>
      </c>
      <c r="Q667" s="480">
        <f t="shared" si="154"/>
        <v>976.42857142857156</v>
      </c>
      <c r="R667" s="480">
        <f t="shared" si="154"/>
        <v>10.66666666666606</v>
      </c>
      <c r="S667" s="480">
        <f t="shared" si="154"/>
        <v>208.04166666666697</v>
      </c>
      <c r="T667" s="483">
        <f t="shared" si="154"/>
        <v>50.985680933852564</v>
      </c>
    </row>
    <row r="668" spans="1:23" s="519" customFormat="1" ht="12" customHeight="1" x14ac:dyDescent="0.2">
      <c r="A668" s="308" t="s">
        <v>52</v>
      </c>
      <c r="B668" s="280">
        <v>55</v>
      </c>
      <c r="C668" s="281">
        <v>57</v>
      </c>
      <c r="D668" s="281">
        <v>57</v>
      </c>
      <c r="E668" s="281">
        <v>15</v>
      </c>
      <c r="F668" s="281">
        <v>56</v>
      </c>
      <c r="G668" s="282">
        <v>57</v>
      </c>
      <c r="H668" s="280">
        <v>55</v>
      </c>
      <c r="I668" s="281">
        <v>56</v>
      </c>
      <c r="J668" s="281">
        <v>56</v>
      </c>
      <c r="K668" s="281">
        <v>12</v>
      </c>
      <c r="L668" s="281">
        <v>56</v>
      </c>
      <c r="M668" s="282">
        <v>56</v>
      </c>
      <c r="N668" s="458">
        <v>55</v>
      </c>
      <c r="O668" s="281">
        <v>56</v>
      </c>
      <c r="P668" s="281">
        <v>57</v>
      </c>
      <c r="Q668" s="281">
        <v>15</v>
      </c>
      <c r="R668" s="281">
        <v>56</v>
      </c>
      <c r="S668" s="328">
        <v>58</v>
      </c>
      <c r="T668" s="329">
        <f>SUM(B668:S668)</f>
        <v>885</v>
      </c>
      <c r="U668" s="519" t="s">
        <v>56</v>
      </c>
      <c r="V668" s="330">
        <f>T655-T668</f>
        <v>0</v>
      </c>
      <c r="W668" s="331">
        <f>V668/T655</f>
        <v>0</v>
      </c>
    </row>
    <row r="669" spans="1:23" s="519" customFormat="1" ht="12" customHeight="1" x14ac:dyDescent="0.2">
      <c r="A669" s="308" t="s">
        <v>28</v>
      </c>
      <c r="B669" s="231">
        <v>145</v>
      </c>
      <c r="C669" s="289">
        <v>144.5</v>
      </c>
      <c r="D669" s="289">
        <v>143.5</v>
      </c>
      <c r="E669" s="289">
        <v>144.5</v>
      </c>
      <c r="F669" s="289">
        <v>143.5</v>
      </c>
      <c r="G669" s="232">
        <v>141.5</v>
      </c>
      <c r="H669" s="231">
        <v>143</v>
      </c>
      <c r="I669" s="289">
        <v>142.5</v>
      </c>
      <c r="J669" s="289">
        <v>141</v>
      </c>
      <c r="K669" s="289">
        <v>144</v>
      </c>
      <c r="L669" s="289">
        <v>141.5</v>
      </c>
      <c r="M669" s="232">
        <v>140.5</v>
      </c>
      <c r="N669" s="459">
        <v>145</v>
      </c>
      <c r="O669" s="289">
        <v>144</v>
      </c>
      <c r="P669" s="289">
        <v>143.5</v>
      </c>
      <c r="Q669" s="289">
        <v>145.5</v>
      </c>
      <c r="R669" s="289">
        <v>141</v>
      </c>
      <c r="S669" s="289">
        <v>141</v>
      </c>
      <c r="T669" s="235"/>
      <c r="U669" s="519" t="s">
        <v>57</v>
      </c>
      <c r="V669" s="519">
        <v>142.78</v>
      </c>
    </row>
    <row r="670" spans="1:23" s="519" customFormat="1" ht="12" customHeight="1" thickBot="1" x14ac:dyDescent="0.25">
      <c r="A670" s="311" t="s">
        <v>26</v>
      </c>
      <c r="B670" s="229">
        <f t="shared" ref="B670:S670" si="155">B669-B656</f>
        <v>0</v>
      </c>
      <c r="C670" s="230">
        <f t="shared" si="155"/>
        <v>0</v>
      </c>
      <c r="D670" s="230">
        <f t="shared" si="155"/>
        <v>0</v>
      </c>
      <c r="E670" s="230">
        <f t="shared" si="155"/>
        <v>0</v>
      </c>
      <c r="F670" s="230">
        <f t="shared" si="155"/>
        <v>0</v>
      </c>
      <c r="G670" s="466">
        <f t="shared" si="155"/>
        <v>0</v>
      </c>
      <c r="H670" s="229">
        <f t="shared" si="155"/>
        <v>0</v>
      </c>
      <c r="I670" s="230">
        <f t="shared" si="155"/>
        <v>0</v>
      </c>
      <c r="J670" s="230">
        <f t="shared" si="155"/>
        <v>0</v>
      </c>
      <c r="K670" s="230">
        <f t="shared" si="155"/>
        <v>0</v>
      </c>
      <c r="L670" s="230">
        <f t="shared" si="155"/>
        <v>0</v>
      </c>
      <c r="M670" s="466">
        <f t="shared" si="155"/>
        <v>0</v>
      </c>
      <c r="N670" s="460">
        <f t="shared" si="155"/>
        <v>0</v>
      </c>
      <c r="O670" s="230">
        <f t="shared" si="155"/>
        <v>0</v>
      </c>
      <c r="P670" s="230">
        <f t="shared" si="155"/>
        <v>0</v>
      </c>
      <c r="Q670" s="230">
        <f t="shared" si="155"/>
        <v>0</v>
      </c>
      <c r="R670" s="230">
        <f t="shared" si="155"/>
        <v>0</v>
      </c>
      <c r="S670" s="230">
        <f t="shared" si="155"/>
        <v>0</v>
      </c>
      <c r="T670" s="236"/>
      <c r="U670" s="519" t="s">
        <v>26</v>
      </c>
      <c r="V670" s="519">
        <f>V669-V656</f>
        <v>1.0200000000000102</v>
      </c>
    </row>
    <row r="672" spans="1:23" ht="13.5" thickBot="1" x14ac:dyDescent="0.25"/>
    <row r="673" spans="1:23" s="520" customFormat="1" ht="12" customHeight="1" thickBot="1" x14ac:dyDescent="0.25">
      <c r="A673" s="295" t="s">
        <v>178</v>
      </c>
      <c r="B673" s="527" t="s">
        <v>53</v>
      </c>
      <c r="C673" s="528"/>
      <c r="D673" s="528"/>
      <c r="E673" s="528"/>
      <c r="F673" s="528"/>
      <c r="G673" s="529"/>
      <c r="H673" s="527" t="s">
        <v>53</v>
      </c>
      <c r="I673" s="528"/>
      <c r="J673" s="528"/>
      <c r="K673" s="528"/>
      <c r="L673" s="528"/>
      <c r="M673" s="529"/>
      <c r="N673" s="527" t="s">
        <v>53</v>
      </c>
      <c r="O673" s="528"/>
      <c r="P673" s="528"/>
      <c r="Q673" s="528"/>
      <c r="R673" s="528"/>
      <c r="S673" s="529"/>
      <c r="T673" s="313" t="s">
        <v>0</v>
      </c>
    </row>
    <row r="674" spans="1:23" s="520" customFormat="1" ht="12" customHeight="1" x14ac:dyDescent="0.2">
      <c r="A674" s="226" t="s">
        <v>54</v>
      </c>
      <c r="B674" s="315">
        <v>1</v>
      </c>
      <c r="C674" s="451">
        <v>2</v>
      </c>
      <c r="D674" s="451">
        <v>3</v>
      </c>
      <c r="E674" s="451">
        <v>4</v>
      </c>
      <c r="F674" s="451">
        <v>5</v>
      </c>
      <c r="G674" s="461">
        <v>6</v>
      </c>
      <c r="H674" s="315">
        <v>7</v>
      </c>
      <c r="I674" s="451">
        <v>8</v>
      </c>
      <c r="J674" s="451">
        <v>9</v>
      </c>
      <c r="K674" s="451">
        <v>10</v>
      </c>
      <c r="L674" s="451">
        <v>11</v>
      </c>
      <c r="M674" s="461">
        <v>12</v>
      </c>
      <c r="N674" s="451">
        <v>13</v>
      </c>
      <c r="O674" s="451">
        <v>14</v>
      </c>
      <c r="P674" s="451">
        <v>15</v>
      </c>
      <c r="Q674" s="451">
        <v>16</v>
      </c>
      <c r="R674" s="451">
        <v>17</v>
      </c>
      <c r="S674" s="451">
        <v>18</v>
      </c>
      <c r="T674" s="237"/>
    </row>
    <row r="675" spans="1:23" s="520" customFormat="1" ht="12" customHeight="1" x14ac:dyDescent="0.2">
      <c r="A675" s="301" t="s">
        <v>3</v>
      </c>
      <c r="B675" s="253">
        <v>4490</v>
      </c>
      <c r="C675" s="254">
        <v>4490</v>
      </c>
      <c r="D675" s="254">
        <v>4490</v>
      </c>
      <c r="E675" s="254">
        <v>4490</v>
      </c>
      <c r="F675" s="254">
        <v>4490</v>
      </c>
      <c r="G675" s="254">
        <v>4490</v>
      </c>
      <c r="H675" s="253">
        <v>4490</v>
      </c>
      <c r="I675" s="467">
        <v>4490</v>
      </c>
      <c r="J675" s="467">
        <v>4490</v>
      </c>
      <c r="K675" s="254">
        <v>4490</v>
      </c>
      <c r="L675" s="254">
        <v>4490</v>
      </c>
      <c r="M675" s="255">
        <v>4490</v>
      </c>
      <c r="N675" s="253">
        <v>4490</v>
      </c>
      <c r="O675" s="254">
        <v>4490</v>
      </c>
      <c r="P675" s="254">
        <v>4490</v>
      </c>
      <c r="Q675" s="254">
        <v>4490</v>
      </c>
      <c r="R675" s="254">
        <v>4490</v>
      </c>
      <c r="S675" s="254">
        <v>4490</v>
      </c>
      <c r="T675" s="256">
        <v>4490</v>
      </c>
    </row>
    <row r="676" spans="1:23" s="520" customFormat="1" ht="12" customHeight="1" x14ac:dyDescent="0.2">
      <c r="A676" s="303" t="s">
        <v>6</v>
      </c>
      <c r="B676" s="258">
        <v>4450.666666666667</v>
      </c>
      <c r="C676" s="259">
        <v>4642.9411764705883</v>
      </c>
      <c r="D676" s="259">
        <v>4693.75</v>
      </c>
      <c r="E676" s="259">
        <v>4735.7142857142853</v>
      </c>
      <c r="F676" s="259">
        <v>4724.1176470588234</v>
      </c>
      <c r="G676" s="259">
        <v>5085.5555555555557</v>
      </c>
      <c r="H676" s="258">
        <v>4690.666666666667</v>
      </c>
      <c r="I676" s="468">
        <v>4625.5555555555557</v>
      </c>
      <c r="J676" s="468">
        <v>4920.666666666667</v>
      </c>
      <c r="K676" s="259">
        <v>4942.2222222222226</v>
      </c>
      <c r="L676" s="259">
        <v>4848.125</v>
      </c>
      <c r="M676" s="260">
        <v>5336.4285714285716</v>
      </c>
      <c r="N676" s="258">
        <v>4544</v>
      </c>
      <c r="O676" s="259">
        <v>4658.181818181818</v>
      </c>
      <c r="P676" s="259">
        <v>4688.125</v>
      </c>
      <c r="Q676" s="259">
        <v>5006.25</v>
      </c>
      <c r="R676" s="259">
        <v>4862.8571428571431</v>
      </c>
      <c r="S676" s="259">
        <v>5383.125</v>
      </c>
      <c r="T676" s="261">
        <v>4819.6498054474705</v>
      </c>
    </row>
    <row r="677" spans="1:23" s="520" customFormat="1" ht="12" customHeight="1" x14ac:dyDescent="0.2">
      <c r="A677" s="226" t="s">
        <v>7</v>
      </c>
      <c r="B677" s="262">
        <v>100</v>
      </c>
      <c r="C677" s="263">
        <v>100</v>
      </c>
      <c r="D677" s="263">
        <v>87.5</v>
      </c>
      <c r="E677" s="263">
        <v>85.714285714285708</v>
      </c>
      <c r="F677" s="263">
        <v>94.117647058823536</v>
      </c>
      <c r="G677" s="263">
        <v>100</v>
      </c>
      <c r="H677" s="262">
        <v>86.666666666666671</v>
      </c>
      <c r="I677" s="469">
        <v>88.888888888888886</v>
      </c>
      <c r="J677" s="469">
        <v>86.666666666666671</v>
      </c>
      <c r="K677" s="469">
        <v>77.777777777777771</v>
      </c>
      <c r="L677" s="469">
        <v>93.75</v>
      </c>
      <c r="M677" s="264">
        <v>92.857142857142861</v>
      </c>
      <c r="N677" s="262">
        <v>80</v>
      </c>
      <c r="O677" s="263">
        <v>100</v>
      </c>
      <c r="P677" s="263">
        <v>87.5</v>
      </c>
      <c r="Q677" s="263">
        <v>100</v>
      </c>
      <c r="R677" s="263">
        <v>92.857142857142861</v>
      </c>
      <c r="S677" s="263">
        <v>75</v>
      </c>
      <c r="T677" s="265">
        <v>77.431906614785987</v>
      </c>
    </row>
    <row r="678" spans="1:23" s="520" customFormat="1" ht="12" customHeight="1" x14ac:dyDescent="0.2">
      <c r="A678" s="226" t="s">
        <v>8</v>
      </c>
      <c r="B678" s="266">
        <v>4.5616985599303793E-2</v>
      </c>
      <c r="C678" s="267">
        <v>5.3612901792138019E-2</v>
      </c>
      <c r="D678" s="267">
        <v>5.7906084500138628E-2</v>
      </c>
      <c r="E678" s="267">
        <v>6.9786998447885593E-2</v>
      </c>
      <c r="F678" s="267">
        <v>4.7489020122105312E-2</v>
      </c>
      <c r="G678" s="267">
        <v>5.6327713998055827E-2</v>
      </c>
      <c r="H678" s="266">
        <v>7.1734182134336938E-2</v>
      </c>
      <c r="I678" s="455">
        <v>6.3075960667935999E-2</v>
      </c>
      <c r="J678" s="455">
        <v>4.9699181783209881E-2</v>
      </c>
      <c r="K678" s="267">
        <v>7.8948051206780029E-2</v>
      </c>
      <c r="L678" s="267">
        <v>4.1453802873079419E-2</v>
      </c>
      <c r="M678" s="268">
        <v>5.8175883853860057E-2</v>
      </c>
      <c r="N678" s="266">
        <v>7.7118068765495443E-2</v>
      </c>
      <c r="O678" s="267">
        <v>4.6502994986622456E-2</v>
      </c>
      <c r="P678" s="267">
        <v>5.5935211037810045E-2</v>
      </c>
      <c r="Q678" s="267">
        <v>3.7488955035508524E-2</v>
      </c>
      <c r="R678" s="267">
        <v>5.5356348992295218E-2</v>
      </c>
      <c r="S678" s="267">
        <v>8.1590907330853599E-2</v>
      </c>
      <c r="T678" s="269">
        <v>7.9409415696133648E-2</v>
      </c>
    </row>
    <row r="679" spans="1:23" s="520" customFormat="1" ht="12" customHeight="1" x14ac:dyDescent="0.2">
      <c r="A679" s="303" t="s">
        <v>1</v>
      </c>
      <c r="B679" s="270">
        <f t="shared" ref="B679:T679" si="156">B676/B675*100-100</f>
        <v>-0.87602078693392116</v>
      </c>
      <c r="C679" s="271">
        <f t="shared" si="156"/>
        <v>3.4062622821957405</v>
      </c>
      <c r="D679" s="271">
        <f t="shared" si="156"/>
        <v>4.5378619153674862</v>
      </c>
      <c r="E679" s="271">
        <f t="shared" si="156"/>
        <v>5.4724785237034439</v>
      </c>
      <c r="F679" s="271">
        <f t="shared" si="156"/>
        <v>5.2142014935149916</v>
      </c>
      <c r="G679" s="272">
        <f t="shared" si="156"/>
        <v>13.264043553575846</v>
      </c>
      <c r="H679" s="270">
        <f t="shared" si="156"/>
        <v>4.4691907943578428</v>
      </c>
      <c r="I679" s="271">
        <f t="shared" si="156"/>
        <v>3.0190546894333039</v>
      </c>
      <c r="J679" s="271">
        <f t="shared" si="156"/>
        <v>9.5916852264291066</v>
      </c>
      <c r="K679" s="271">
        <f t="shared" si="156"/>
        <v>10.071764414748841</v>
      </c>
      <c r="L679" s="271">
        <f t="shared" si="156"/>
        <v>7.9760579064587915</v>
      </c>
      <c r="M679" s="272">
        <f t="shared" si="156"/>
        <v>18.851415844734333</v>
      </c>
      <c r="N679" s="456">
        <f t="shared" si="156"/>
        <v>1.2026726057906529</v>
      </c>
      <c r="O679" s="271">
        <f t="shared" si="156"/>
        <v>3.7456975096173295</v>
      </c>
      <c r="P679" s="271">
        <f t="shared" si="156"/>
        <v>4.4125835189309726</v>
      </c>
      <c r="Q679" s="271">
        <f t="shared" si="156"/>
        <v>11.497772828507792</v>
      </c>
      <c r="R679" s="271">
        <f t="shared" si="156"/>
        <v>8.3041679923640004</v>
      </c>
      <c r="S679" s="271">
        <f t="shared" si="156"/>
        <v>19.891425389755014</v>
      </c>
      <c r="T679" s="273">
        <f t="shared" si="156"/>
        <v>7.3418664910349918</v>
      </c>
    </row>
    <row r="680" spans="1:23" s="520" customFormat="1" ht="12" customHeight="1" thickBot="1" x14ac:dyDescent="0.25">
      <c r="A680" s="226" t="s">
        <v>27</v>
      </c>
      <c r="B680" s="479">
        <f t="shared" ref="B680:T680" si="157">B676-B663</f>
        <v>12.66666666666697</v>
      </c>
      <c r="C680" s="480">
        <f t="shared" si="157"/>
        <v>68.655462184873613</v>
      </c>
      <c r="D680" s="480">
        <f t="shared" si="157"/>
        <v>5.1785714285715585</v>
      </c>
      <c r="E680" s="480">
        <f t="shared" si="157"/>
        <v>-137.14285714285779</v>
      </c>
      <c r="F680" s="480">
        <f t="shared" si="157"/>
        <v>-134.63235294117658</v>
      </c>
      <c r="G680" s="481">
        <f t="shared" si="157"/>
        <v>-167.97385620915065</v>
      </c>
      <c r="H680" s="479">
        <f t="shared" si="157"/>
        <v>41.29166666666697</v>
      </c>
      <c r="I680" s="480">
        <f t="shared" si="157"/>
        <v>-74.444444444444343</v>
      </c>
      <c r="J680" s="480">
        <f t="shared" si="157"/>
        <v>97.54166666666697</v>
      </c>
      <c r="K680" s="480">
        <f t="shared" si="157"/>
        <v>258.22222222222263</v>
      </c>
      <c r="L680" s="480">
        <f t="shared" si="157"/>
        <v>-15</v>
      </c>
      <c r="M680" s="481">
        <f t="shared" si="157"/>
        <v>121.76190476190459</v>
      </c>
      <c r="N680" s="482">
        <f t="shared" si="157"/>
        <v>91.33333333333303</v>
      </c>
      <c r="O680" s="480">
        <f t="shared" si="157"/>
        <v>7.5151515151510466</v>
      </c>
      <c r="P680" s="480">
        <f t="shared" si="157"/>
        <v>-164.375</v>
      </c>
      <c r="Q680" s="480">
        <f t="shared" si="157"/>
        <v>-465.17857142857156</v>
      </c>
      <c r="R680" s="480">
        <f t="shared" si="157"/>
        <v>39.523809523810087</v>
      </c>
      <c r="S680" s="480">
        <f t="shared" si="157"/>
        <v>34.45833333333303</v>
      </c>
      <c r="T680" s="483">
        <f t="shared" si="157"/>
        <v>-15.11019455252972</v>
      </c>
    </row>
    <row r="681" spans="1:23" s="520" customFormat="1" ht="12" customHeight="1" x14ac:dyDescent="0.2">
      <c r="A681" s="308" t="s">
        <v>52</v>
      </c>
      <c r="B681" s="280">
        <v>55</v>
      </c>
      <c r="C681" s="281">
        <v>57</v>
      </c>
      <c r="D681" s="281">
        <v>57</v>
      </c>
      <c r="E681" s="281">
        <v>14</v>
      </c>
      <c r="F681" s="281">
        <v>56</v>
      </c>
      <c r="G681" s="282">
        <v>57</v>
      </c>
      <c r="H681" s="280">
        <v>55</v>
      </c>
      <c r="I681" s="281">
        <v>56</v>
      </c>
      <c r="J681" s="281">
        <v>56</v>
      </c>
      <c r="K681" s="281">
        <v>12</v>
      </c>
      <c r="L681" s="281">
        <v>55</v>
      </c>
      <c r="M681" s="282">
        <v>56</v>
      </c>
      <c r="N681" s="458">
        <v>55</v>
      </c>
      <c r="O681" s="281">
        <v>56</v>
      </c>
      <c r="P681" s="281">
        <v>57</v>
      </c>
      <c r="Q681" s="281">
        <v>15</v>
      </c>
      <c r="R681" s="281">
        <v>56</v>
      </c>
      <c r="S681" s="328">
        <v>58</v>
      </c>
      <c r="T681" s="329">
        <f>SUM(B681:S681)</f>
        <v>883</v>
      </c>
      <c r="U681" s="520" t="s">
        <v>56</v>
      </c>
      <c r="V681" s="330">
        <f>T668-T681</f>
        <v>2</v>
      </c>
      <c r="W681" s="331">
        <f>V681/T668</f>
        <v>2.2598870056497176E-3</v>
      </c>
    </row>
    <row r="682" spans="1:23" s="520" customFormat="1" ht="12" customHeight="1" x14ac:dyDescent="0.2">
      <c r="A682" s="308" t="s">
        <v>28</v>
      </c>
      <c r="B682" s="231">
        <v>145</v>
      </c>
      <c r="C682" s="289">
        <v>144.5</v>
      </c>
      <c r="D682" s="289">
        <v>143.5</v>
      </c>
      <c r="E682" s="289">
        <v>144.5</v>
      </c>
      <c r="F682" s="289">
        <v>143.5</v>
      </c>
      <c r="G682" s="232">
        <v>141.5</v>
      </c>
      <c r="H682" s="231">
        <v>143</v>
      </c>
      <c r="I682" s="289">
        <v>142.5</v>
      </c>
      <c r="J682" s="289">
        <v>141</v>
      </c>
      <c r="K682" s="289">
        <v>144</v>
      </c>
      <c r="L682" s="289">
        <v>141.5</v>
      </c>
      <c r="M682" s="232">
        <v>140.5</v>
      </c>
      <c r="N682" s="459">
        <v>145</v>
      </c>
      <c r="O682" s="289">
        <v>144</v>
      </c>
      <c r="P682" s="289">
        <v>143.5</v>
      </c>
      <c r="Q682" s="289">
        <v>145.5</v>
      </c>
      <c r="R682" s="289">
        <v>141</v>
      </c>
      <c r="S682" s="289">
        <v>141</v>
      </c>
      <c r="T682" s="235"/>
      <c r="U682" s="520" t="s">
        <v>57</v>
      </c>
      <c r="V682" s="520">
        <v>142.78</v>
      </c>
    </row>
    <row r="683" spans="1:23" s="520" customFormat="1" ht="12" customHeight="1" thickBot="1" x14ac:dyDescent="0.25">
      <c r="A683" s="311" t="s">
        <v>26</v>
      </c>
      <c r="B683" s="229">
        <f t="shared" ref="B683:S683" si="158">B682-B669</f>
        <v>0</v>
      </c>
      <c r="C683" s="230">
        <f t="shared" si="158"/>
        <v>0</v>
      </c>
      <c r="D683" s="230">
        <f t="shared" si="158"/>
        <v>0</v>
      </c>
      <c r="E683" s="230">
        <f t="shared" si="158"/>
        <v>0</v>
      </c>
      <c r="F683" s="230">
        <f t="shared" si="158"/>
        <v>0</v>
      </c>
      <c r="G683" s="466">
        <f t="shared" si="158"/>
        <v>0</v>
      </c>
      <c r="H683" s="229">
        <f t="shared" si="158"/>
        <v>0</v>
      </c>
      <c r="I683" s="230">
        <f t="shared" si="158"/>
        <v>0</v>
      </c>
      <c r="J683" s="230">
        <f t="shared" si="158"/>
        <v>0</v>
      </c>
      <c r="K683" s="230">
        <f t="shared" si="158"/>
        <v>0</v>
      </c>
      <c r="L683" s="230">
        <f t="shared" si="158"/>
        <v>0</v>
      </c>
      <c r="M683" s="466">
        <f t="shared" si="158"/>
        <v>0</v>
      </c>
      <c r="N683" s="460">
        <f t="shared" si="158"/>
        <v>0</v>
      </c>
      <c r="O683" s="230">
        <f t="shared" si="158"/>
        <v>0</v>
      </c>
      <c r="P683" s="230">
        <f t="shared" si="158"/>
        <v>0</v>
      </c>
      <c r="Q683" s="230">
        <f t="shared" si="158"/>
        <v>0</v>
      </c>
      <c r="R683" s="230">
        <f t="shared" si="158"/>
        <v>0</v>
      </c>
      <c r="S683" s="230">
        <f t="shared" si="158"/>
        <v>0</v>
      </c>
      <c r="T683" s="236"/>
      <c r="U683" s="520" t="s">
        <v>26</v>
      </c>
      <c r="V683" s="520">
        <f>V682-V669</f>
        <v>0</v>
      </c>
    </row>
    <row r="685" spans="1:23" ht="13.5" thickBot="1" x14ac:dyDescent="0.25"/>
    <row r="686" spans="1:23" s="521" customFormat="1" ht="12" customHeight="1" thickBot="1" x14ac:dyDescent="0.25">
      <c r="A686" s="295" t="s">
        <v>179</v>
      </c>
      <c r="B686" s="527" t="s">
        <v>53</v>
      </c>
      <c r="C686" s="528"/>
      <c r="D686" s="528"/>
      <c r="E686" s="528"/>
      <c r="F686" s="528"/>
      <c r="G686" s="529"/>
      <c r="H686" s="527" t="s">
        <v>53</v>
      </c>
      <c r="I686" s="528"/>
      <c r="J686" s="528"/>
      <c r="K686" s="528"/>
      <c r="L686" s="528"/>
      <c r="M686" s="529"/>
      <c r="N686" s="527" t="s">
        <v>53</v>
      </c>
      <c r="O686" s="528"/>
      <c r="P686" s="528"/>
      <c r="Q686" s="528"/>
      <c r="R686" s="528"/>
      <c r="S686" s="529"/>
      <c r="T686" s="313" t="s">
        <v>0</v>
      </c>
    </row>
    <row r="687" spans="1:23" s="521" customFormat="1" ht="12" customHeight="1" x14ac:dyDescent="0.2">
      <c r="A687" s="226" t="s">
        <v>54</v>
      </c>
      <c r="B687" s="315">
        <v>1</v>
      </c>
      <c r="C687" s="451">
        <v>2</v>
      </c>
      <c r="D687" s="451">
        <v>3</v>
      </c>
      <c r="E687" s="451">
        <v>4</v>
      </c>
      <c r="F687" s="451">
        <v>5</v>
      </c>
      <c r="G687" s="461">
        <v>6</v>
      </c>
      <c r="H687" s="315">
        <v>7</v>
      </c>
      <c r="I687" s="451">
        <v>8</v>
      </c>
      <c r="J687" s="451">
        <v>9</v>
      </c>
      <c r="K687" s="451">
        <v>10</v>
      </c>
      <c r="L687" s="451">
        <v>11</v>
      </c>
      <c r="M687" s="461">
        <v>12</v>
      </c>
      <c r="N687" s="451">
        <v>13</v>
      </c>
      <c r="O687" s="451">
        <v>14</v>
      </c>
      <c r="P687" s="451">
        <v>15</v>
      </c>
      <c r="Q687" s="451">
        <v>16</v>
      </c>
      <c r="R687" s="451">
        <v>17</v>
      </c>
      <c r="S687" s="451">
        <v>18</v>
      </c>
      <c r="T687" s="237"/>
    </row>
    <row r="688" spans="1:23" s="521" customFormat="1" ht="12" customHeight="1" x14ac:dyDescent="0.2">
      <c r="A688" s="301" t="s">
        <v>3</v>
      </c>
      <c r="B688" s="253">
        <v>4505</v>
      </c>
      <c r="C688" s="254">
        <v>4505</v>
      </c>
      <c r="D688" s="254">
        <v>4505</v>
      </c>
      <c r="E688" s="254">
        <v>4505</v>
      </c>
      <c r="F688" s="254">
        <v>4505</v>
      </c>
      <c r="G688" s="254">
        <v>4505</v>
      </c>
      <c r="H688" s="253">
        <v>4505</v>
      </c>
      <c r="I688" s="467">
        <v>4505</v>
      </c>
      <c r="J688" s="467">
        <v>4505</v>
      </c>
      <c r="K688" s="254">
        <v>4505</v>
      </c>
      <c r="L688" s="254">
        <v>4505</v>
      </c>
      <c r="M688" s="255">
        <v>4505</v>
      </c>
      <c r="N688" s="253">
        <v>4505</v>
      </c>
      <c r="O688" s="254">
        <v>4505</v>
      </c>
      <c r="P688" s="254">
        <v>4505</v>
      </c>
      <c r="Q688" s="254">
        <v>4505</v>
      </c>
      <c r="R688" s="254">
        <v>4505</v>
      </c>
      <c r="S688" s="254">
        <v>4505</v>
      </c>
      <c r="T688" s="256">
        <v>4505</v>
      </c>
    </row>
    <row r="689" spans="1:23" s="521" customFormat="1" ht="12" customHeight="1" x14ac:dyDescent="0.2">
      <c r="A689" s="303" t="s">
        <v>6</v>
      </c>
      <c r="B689" s="258">
        <v>4487.333333333333</v>
      </c>
      <c r="C689" s="259">
        <v>4686</v>
      </c>
      <c r="D689" s="259">
        <v>4894.375</v>
      </c>
      <c r="E689" s="259">
        <v>5211.4285714285716</v>
      </c>
      <c r="F689" s="259">
        <v>4772</v>
      </c>
      <c r="G689" s="259">
        <v>5154.666666666667</v>
      </c>
      <c r="H689" s="258">
        <v>4671.7647058823532</v>
      </c>
      <c r="I689" s="468">
        <v>4910.666666666667</v>
      </c>
      <c r="J689" s="468">
        <v>4830.7692307692305</v>
      </c>
      <c r="K689" s="259">
        <v>5042.5</v>
      </c>
      <c r="L689" s="259">
        <v>4812.3529411764703</v>
      </c>
      <c r="M689" s="260">
        <v>5273.5714285714284</v>
      </c>
      <c r="N689" s="258">
        <v>4586.875</v>
      </c>
      <c r="O689" s="259">
        <v>4725.2941176470586</v>
      </c>
      <c r="P689" s="259">
        <v>4627.5</v>
      </c>
      <c r="Q689" s="259">
        <v>5038.75</v>
      </c>
      <c r="R689" s="259">
        <v>4815</v>
      </c>
      <c r="S689" s="259">
        <v>5089.333333333333</v>
      </c>
      <c r="T689" s="261">
        <v>4841.5686274509808</v>
      </c>
    </row>
    <row r="690" spans="1:23" s="521" customFormat="1" ht="12" customHeight="1" x14ac:dyDescent="0.2">
      <c r="A690" s="226" t="s">
        <v>7</v>
      </c>
      <c r="B690" s="262">
        <v>86.666666666666671</v>
      </c>
      <c r="C690" s="263">
        <v>86.666666666666671</v>
      </c>
      <c r="D690" s="263">
        <v>100</v>
      </c>
      <c r="E690" s="263">
        <v>100</v>
      </c>
      <c r="F690" s="263">
        <v>100</v>
      </c>
      <c r="G690" s="263">
        <v>93.333333333333329</v>
      </c>
      <c r="H690" s="262">
        <v>88.235294117647058</v>
      </c>
      <c r="I690" s="469">
        <v>86.666666666666671</v>
      </c>
      <c r="J690" s="469">
        <v>100</v>
      </c>
      <c r="K690" s="469">
        <v>75</v>
      </c>
      <c r="L690" s="469">
        <v>100</v>
      </c>
      <c r="M690" s="264">
        <v>92.857142857142861</v>
      </c>
      <c r="N690" s="262">
        <v>87.5</v>
      </c>
      <c r="O690" s="263">
        <v>88.235294117647058</v>
      </c>
      <c r="P690" s="263">
        <v>93.75</v>
      </c>
      <c r="Q690" s="263">
        <v>62.5</v>
      </c>
      <c r="R690" s="263">
        <v>93.75</v>
      </c>
      <c r="S690" s="263">
        <v>80</v>
      </c>
      <c r="T690" s="265">
        <v>78.431372549019613</v>
      </c>
    </row>
    <row r="691" spans="1:23" s="521" customFormat="1" ht="12" customHeight="1" x14ac:dyDescent="0.2">
      <c r="A691" s="226" t="s">
        <v>8</v>
      </c>
      <c r="B691" s="266">
        <v>6.0918357052182313E-2</v>
      </c>
      <c r="C691" s="267">
        <v>6.1023411763967139E-2</v>
      </c>
      <c r="D691" s="267">
        <v>3.0842344026685713E-2</v>
      </c>
      <c r="E691" s="267">
        <v>4.2394312922364556E-2</v>
      </c>
      <c r="F691" s="267">
        <v>4.024488787906922E-2</v>
      </c>
      <c r="G691" s="267">
        <v>6.1527006254770013E-2</v>
      </c>
      <c r="H691" s="266">
        <v>6.8925076735916274E-2</v>
      </c>
      <c r="I691" s="455">
        <v>7.6087257762134583E-2</v>
      </c>
      <c r="J691" s="455">
        <v>4.9478496618755273E-2</v>
      </c>
      <c r="K691" s="267">
        <v>7.8963912071613712E-2</v>
      </c>
      <c r="L691" s="267">
        <v>4.7237880691997705E-2</v>
      </c>
      <c r="M691" s="268">
        <v>6.2926576363218342E-2</v>
      </c>
      <c r="N691" s="266">
        <v>5.5720001254586142E-2</v>
      </c>
      <c r="O691" s="267">
        <v>8.5246619941458157E-2</v>
      </c>
      <c r="P691" s="267">
        <v>6.1850787131606431E-2</v>
      </c>
      <c r="Q691" s="267">
        <v>9.0596494354338891E-2</v>
      </c>
      <c r="R691" s="267">
        <v>5.153020052253169E-2</v>
      </c>
      <c r="S691" s="267">
        <v>6.4395248606705258E-2</v>
      </c>
      <c r="T691" s="269">
        <v>7.5783864964910602E-2</v>
      </c>
    </row>
    <row r="692" spans="1:23" s="521" customFormat="1" ht="12" customHeight="1" x14ac:dyDescent="0.2">
      <c r="A692" s="303" t="s">
        <v>1</v>
      </c>
      <c r="B692" s="270">
        <f t="shared" ref="B692:T692" si="159">B689/B688*100-100</f>
        <v>-0.39215686274511086</v>
      </c>
      <c r="C692" s="271">
        <f t="shared" si="159"/>
        <v>4.0177580466148868</v>
      </c>
      <c r="D692" s="271">
        <f t="shared" si="159"/>
        <v>8.6431742508324021</v>
      </c>
      <c r="E692" s="271">
        <f t="shared" si="159"/>
        <v>15.68098937688282</v>
      </c>
      <c r="F692" s="271">
        <f t="shared" si="159"/>
        <v>5.9267480577136524</v>
      </c>
      <c r="G692" s="272">
        <f t="shared" si="159"/>
        <v>14.42101368849427</v>
      </c>
      <c r="H692" s="270">
        <f t="shared" si="159"/>
        <v>3.7017692759678766</v>
      </c>
      <c r="I692" s="271">
        <f t="shared" si="159"/>
        <v>9.0048094709582074</v>
      </c>
      <c r="J692" s="271">
        <f t="shared" si="159"/>
        <v>7.2312814821139</v>
      </c>
      <c r="K692" s="271">
        <f t="shared" si="159"/>
        <v>11.931187569367381</v>
      </c>
      <c r="L692" s="271">
        <f t="shared" si="159"/>
        <v>6.8224848207873521</v>
      </c>
      <c r="M692" s="272">
        <f t="shared" si="159"/>
        <v>17.060409069288099</v>
      </c>
      <c r="N692" s="456">
        <f t="shared" si="159"/>
        <v>1.8174250832408489</v>
      </c>
      <c r="O692" s="271">
        <f t="shared" si="159"/>
        <v>4.889991512698316</v>
      </c>
      <c r="P692" s="271">
        <f t="shared" si="159"/>
        <v>2.7192008879023462</v>
      </c>
      <c r="Q692" s="271">
        <f t="shared" si="159"/>
        <v>11.847946725860155</v>
      </c>
      <c r="R692" s="271">
        <f t="shared" si="159"/>
        <v>6.8812430632630281</v>
      </c>
      <c r="S692" s="271">
        <f t="shared" si="159"/>
        <v>12.970773214946348</v>
      </c>
      <c r="T692" s="273">
        <f t="shared" si="159"/>
        <v>7.4710017192226559</v>
      </c>
    </row>
    <row r="693" spans="1:23" s="521" customFormat="1" ht="12" customHeight="1" thickBot="1" x14ac:dyDescent="0.25">
      <c r="A693" s="226" t="s">
        <v>27</v>
      </c>
      <c r="B693" s="479">
        <f t="shared" ref="B693:T693" si="160">B689-B676</f>
        <v>36.66666666666606</v>
      </c>
      <c r="C693" s="480">
        <f t="shared" si="160"/>
        <v>43.058823529411711</v>
      </c>
      <c r="D693" s="480">
        <f t="shared" si="160"/>
        <v>200.625</v>
      </c>
      <c r="E693" s="480">
        <f t="shared" si="160"/>
        <v>475.71428571428623</v>
      </c>
      <c r="F693" s="480">
        <f t="shared" si="160"/>
        <v>47.882352941176578</v>
      </c>
      <c r="G693" s="481">
        <f t="shared" si="160"/>
        <v>69.111111111111313</v>
      </c>
      <c r="H693" s="479">
        <f t="shared" si="160"/>
        <v>-18.901960784313815</v>
      </c>
      <c r="I693" s="480">
        <f t="shared" si="160"/>
        <v>285.11111111111131</v>
      </c>
      <c r="J693" s="480">
        <f t="shared" si="160"/>
        <v>-89.89743589743648</v>
      </c>
      <c r="K693" s="480">
        <f t="shared" si="160"/>
        <v>100.27777777777737</v>
      </c>
      <c r="L693" s="480">
        <f t="shared" si="160"/>
        <v>-35.772058823529733</v>
      </c>
      <c r="M693" s="481">
        <f t="shared" si="160"/>
        <v>-62.857142857143117</v>
      </c>
      <c r="N693" s="482">
        <f t="shared" si="160"/>
        <v>42.875</v>
      </c>
      <c r="O693" s="480">
        <f t="shared" si="160"/>
        <v>67.11229946524054</v>
      </c>
      <c r="P693" s="480">
        <f t="shared" si="160"/>
        <v>-60.625</v>
      </c>
      <c r="Q693" s="480">
        <f t="shared" si="160"/>
        <v>32.5</v>
      </c>
      <c r="R693" s="480">
        <f t="shared" si="160"/>
        <v>-47.857142857143117</v>
      </c>
      <c r="S693" s="480">
        <f t="shared" si="160"/>
        <v>-293.79166666666697</v>
      </c>
      <c r="T693" s="483">
        <f t="shared" si="160"/>
        <v>21.918822003510286</v>
      </c>
    </row>
    <row r="694" spans="1:23" s="521" customFormat="1" ht="12" customHeight="1" x14ac:dyDescent="0.2">
      <c r="A694" s="308" t="s">
        <v>52</v>
      </c>
      <c r="B694" s="280">
        <v>54</v>
      </c>
      <c r="C694" s="281">
        <v>57</v>
      </c>
      <c r="D694" s="281">
        <v>57</v>
      </c>
      <c r="E694" s="281">
        <v>14</v>
      </c>
      <c r="F694" s="281">
        <v>56</v>
      </c>
      <c r="G694" s="282">
        <v>57</v>
      </c>
      <c r="H694" s="280">
        <v>55</v>
      </c>
      <c r="I694" s="281">
        <v>56</v>
      </c>
      <c r="J694" s="281">
        <v>56</v>
      </c>
      <c r="K694" s="281">
        <v>12</v>
      </c>
      <c r="L694" s="281">
        <v>55</v>
      </c>
      <c r="M694" s="282">
        <v>56</v>
      </c>
      <c r="N694" s="458">
        <v>55</v>
      </c>
      <c r="O694" s="281">
        <v>56</v>
      </c>
      <c r="P694" s="281">
        <v>57</v>
      </c>
      <c r="Q694" s="281">
        <v>15</v>
      </c>
      <c r="R694" s="281">
        <v>56</v>
      </c>
      <c r="S694" s="328">
        <v>58</v>
      </c>
      <c r="T694" s="329">
        <f>SUM(B694:S694)</f>
        <v>882</v>
      </c>
      <c r="U694" s="521" t="s">
        <v>56</v>
      </c>
      <c r="V694" s="330">
        <f>T681-T694</f>
        <v>1</v>
      </c>
      <c r="W694" s="331">
        <f>V694/T681</f>
        <v>1.1325028312570782E-3</v>
      </c>
    </row>
    <row r="695" spans="1:23" s="521" customFormat="1" ht="12" customHeight="1" x14ac:dyDescent="0.2">
      <c r="A695" s="308" t="s">
        <v>28</v>
      </c>
      <c r="B695" s="231">
        <v>146</v>
      </c>
      <c r="C695" s="289">
        <v>145.5</v>
      </c>
      <c r="D695" s="289">
        <v>144.5</v>
      </c>
      <c r="E695" s="289">
        <v>145.5</v>
      </c>
      <c r="F695" s="289">
        <v>144.5</v>
      </c>
      <c r="G695" s="232">
        <v>142.5</v>
      </c>
      <c r="H695" s="231">
        <v>144</v>
      </c>
      <c r="I695" s="289">
        <v>143.5</v>
      </c>
      <c r="J695" s="289">
        <v>142</v>
      </c>
      <c r="K695" s="289">
        <v>145</v>
      </c>
      <c r="L695" s="289">
        <v>142.5</v>
      </c>
      <c r="M695" s="232">
        <v>141.5</v>
      </c>
      <c r="N695" s="459">
        <v>146</v>
      </c>
      <c r="O695" s="289">
        <v>145</v>
      </c>
      <c r="P695" s="289">
        <v>144.5</v>
      </c>
      <c r="Q695" s="289">
        <v>146.5</v>
      </c>
      <c r="R695" s="289">
        <v>142</v>
      </c>
      <c r="S695" s="289">
        <v>142.5</v>
      </c>
      <c r="T695" s="235"/>
      <c r="U695" s="521" t="s">
        <v>57</v>
      </c>
    </row>
    <row r="696" spans="1:23" s="521" customFormat="1" ht="12" customHeight="1" thickBot="1" x14ac:dyDescent="0.25">
      <c r="A696" s="311" t="s">
        <v>26</v>
      </c>
      <c r="B696" s="229">
        <f t="shared" ref="B696:S696" si="161">B695-B682</f>
        <v>1</v>
      </c>
      <c r="C696" s="230">
        <f t="shared" si="161"/>
        <v>1</v>
      </c>
      <c r="D696" s="230">
        <f t="shared" si="161"/>
        <v>1</v>
      </c>
      <c r="E696" s="230">
        <f t="shared" si="161"/>
        <v>1</v>
      </c>
      <c r="F696" s="230">
        <f t="shared" si="161"/>
        <v>1</v>
      </c>
      <c r="G696" s="466">
        <f t="shared" si="161"/>
        <v>1</v>
      </c>
      <c r="H696" s="229">
        <f t="shared" si="161"/>
        <v>1</v>
      </c>
      <c r="I696" s="230">
        <f t="shared" si="161"/>
        <v>1</v>
      </c>
      <c r="J696" s="230">
        <f t="shared" si="161"/>
        <v>1</v>
      </c>
      <c r="K696" s="230">
        <f t="shared" si="161"/>
        <v>1</v>
      </c>
      <c r="L696" s="230">
        <f t="shared" si="161"/>
        <v>1</v>
      </c>
      <c r="M696" s="466">
        <f t="shared" si="161"/>
        <v>1</v>
      </c>
      <c r="N696" s="460">
        <f t="shared" si="161"/>
        <v>1</v>
      </c>
      <c r="O696" s="230">
        <f t="shared" si="161"/>
        <v>1</v>
      </c>
      <c r="P696" s="230">
        <f t="shared" si="161"/>
        <v>1</v>
      </c>
      <c r="Q696" s="230">
        <f t="shared" si="161"/>
        <v>1</v>
      </c>
      <c r="R696" s="230">
        <f t="shared" si="161"/>
        <v>1</v>
      </c>
      <c r="S696" s="230">
        <f t="shared" si="161"/>
        <v>1.5</v>
      </c>
      <c r="T696" s="236"/>
      <c r="U696" s="521" t="s">
        <v>26</v>
      </c>
      <c r="V696" s="521">
        <f>V695-V682</f>
        <v>-142.78</v>
      </c>
    </row>
    <row r="697" spans="1:23" x14ac:dyDescent="0.2">
      <c r="C697" s="521"/>
      <c r="D697" s="521"/>
      <c r="E697" s="521"/>
      <c r="F697" s="521"/>
      <c r="G697" s="521"/>
      <c r="H697" s="521"/>
      <c r="I697" s="521"/>
      <c r="J697" s="521"/>
      <c r="K697" s="521"/>
      <c r="L697" s="521"/>
      <c r="M697" s="521"/>
      <c r="N697" s="521"/>
      <c r="O697" s="521"/>
      <c r="P697" s="521"/>
      <c r="Q697" s="521"/>
      <c r="R697" s="521"/>
      <c r="S697" s="521"/>
    </row>
  </sheetData>
  <mergeCells count="115"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H543:M543"/>
    <mergeCell ref="N543:S543"/>
    <mergeCell ref="B582:G582"/>
    <mergeCell ref="H582:M582"/>
    <mergeCell ref="N582:S582"/>
    <mergeCell ref="B595:G595"/>
    <mergeCell ref="H595:M595"/>
    <mergeCell ref="N595:S595"/>
    <mergeCell ref="B569:G569"/>
    <mergeCell ref="H569:M569"/>
    <mergeCell ref="N569:S569"/>
    <mergeCell ref="B556:G556"/>
    <mergeCell ref="H556:M556"/>
    <mergeCell ref="N556:S556"/>
    <mergeCell ref="B543:G543"/>
    <mergeCell ref="B608:G608"/>
    <mergeCell ref="H608:M608"/>
    <mergeCell ref="N608:S608"/>
    <mergeCell ref="B647:G647"/>
    <mergeCell ref="H647:M647"/>
    <mergeCell ref="N647:S647"/>
    <mergeCell ref="B634:G634"/>
    <mergeCell ref="H634:M634"/>
    <mergeCell ref="N634:S634"/>
    <mergeCell ref="B686:G686"/>
    <mergeCell ref="H686:M686"/>
    <mergeCell ref="N686:S686"/>
    <mergeCell ref="B673:G673"/>
    <mergeCell ref="H673:M673"/>
    <mergeCell ref="N673:S673"/>
    <mergeCell ref="B621:G621"/>
    <mergeCell ref="H621:M621"/>
    <mergeCell ref="N621:S621"/>
    <mergeCell ref="B660:G660"/>
    <mergeCell ref="H660:M660"/>
    <mergeCell ref="N660:S66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58"/>
  <sheetViews>
    <sheetView showGridLines="0" topLeftCell="A626" zoomScale="73" zoomScaleNormal="73" workbookViewId="0">
      <selection activeCell="I651" sqref="I651:I653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27" t="s">
        <v>50</v>
      </c>
      <c r="C9" s="528"/>
      <c r="D9" s="528"/>
      <c r="E9" s="528"/>
      <c r="F9" s="528"/>
      <c r="G9" s="529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27" t="s">
        <v>50</v>
      </c>
      <c r="C23" s="528"/>
      <c r="D23" s="528"/>
      <c r="E23" s="528"/>
      <c r="F23" s="528"/>
      <c r="G23" s="529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27" t="s">
        <v>50</v>
      </c>
      <c r="C38" s="528"/>
      <c r="D38" s="528"/>
      <c r="E38" s="528"/>
      <c r="F38" s="528"/>
      <c r="G38" s="529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27" t="s">
        <v>50</v>
      </c>
      <c r="C54" s="528"/>
      <c r="D54" s="528"/>
      <c r="E54" s="528"/>
      <c r="F54" s="528"/>
      <c r="G54" s="528"/>
      <c r="H54" s="529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27" t="s">
        <v>50</v>
      </c>
      <c r="C69" s="528"/>
      <c r="D69" s="528"/>
      <c r="E69" s="528"/>
      <c r="F69" s="528"/>
      <c r="G69" s="528"/>
      <c r="H69" s="529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27" t="s">
        <v>50</v>
      </c>
      <c r="C83" s="528"/>
      <c r="D83" s="528"/>
      <c r="E83" s="528"/>
      <c r="F83" s="528"/>
      <c r="G83" s="528"/>
      <c r="H83" s="529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27" t="s">
        <v>50</v>
      </c>
      <c r="C98" s="528"/>
      <c r="D98" s="528"/>
      <c r="E98" s="528"/>
      <c r="F98" s="528"/>
      <c r="G98" s="528"/>
      <c r="H98" s="529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27" t="s">
        <v>50</v>
      </c>
      <c r="C112" s="528"/>
      <c r="D112" s="528"/>
      <c r="E112" s="528"/>
      <c r="F112" s="528"/>
      <c r="G112" s="528"/>
      <c r="H112" s="529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27" t="s">
        <v>50</v>
      </c>
      <c r="C126" s="528"/>
      <c r="D126" s="528"/>
      <c r="E126" s="528"/>
      <c r="F126" s="528"/>
      <c r="G126" s="528"/>
      <c r="H126" s="529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27" t="s">
        <v>50</v>
      </c>
      <c r="C140" s="528"/>
      <c r="D140" s="528"/>
      <c r="E140" s="528"/>
      <c r="F140" s="528"/>
      <c r="G140" s="528"/>
      <c r="H140" s="529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27" t="s">
        <v>50</v>
      </c>
      <c r="C154" s="528"/>
      <c r="D154" s="528"/>
      <c r="E154" s="528"/>
      <c r="F154" s="528"/>
      <c r="G154" s="528"/>
      <c r="H154" s="529"/>
      <c r="I154" s="312" t="s">
        <v>0</v>
      </c>
      <c r="M154" s="558" t="s">
        <v>88</v>
      </c>
      <c r="N154" s="558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27" t="s">
        <v>50</v>
      </c>
      <c r="C169" s="528"/>
      <c r="D169" s="528"/>
      <c r="E169" s="528"/>
      <c r="F169" s="528"/>
      <c r="G169" s="528"/>
      <c r="H169" s="528"/>
      <c r="I169" s="529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27" t="s">
        <v>50</v>
      </c>
      <c r="C183" s="528"/>
      <c r="D183" s="528"/>
      <c r="E183" s="528"/>
      <c r="F183" s="528"/>
      <c r="G183" s="528"/>
      <c r="H183" s="528"/>
      <c r="I183" s="529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27" t="s">
        <v>50</v>
      </c>
      <c r="C197" s="528"/>
      <c r="D197" s="528"/>
      <c r="E197" s="528"/>
      <c r="F197" s="528"/>
      <c r="G197" s="528"/>
      <c r="H197" s="528"/>
      <c r="I197" s="529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27" t="s">
        <v>50</v>
      </c>
      <c r="C211" s="528"/>
      <c r="D211" s="528"/>
      <c r="E211" s="528"/>
      <c r="F211" s="528"/>
      <c r="G211" s="528"/>
      <c r="H211" s="528"/>
      <c r="I211" s="529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27" t="s">
        <v>50</v>
      </c>
      <c r="C226" s="528"/>
      <c r="D226" s="528"/>
      <c r="E226" s="528"/>
      <c r="F226" s="528"/>
      <c r="G226" s="529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27" t="s">
        <v>50</v>
      </c>
      <c r="C240" s="528"/>
      <c r="D240" s="528"/>
      <c r="E240" s="528"/>
      <c r="F240" s="528"/>
      <c r="G240" s="529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27" t="s">
        <v>50</v>
      </c>
      <c r="C254" s="528"/>
      <c r="D254" s="528"/>
      <c r="E254" s="528"/>
      <c r="F254" s="528"/>
      <c r="G254" s="529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27" t="s">
        <v>50</v>
      </c>
      <c r="C268" s="528"/>
      <c r="D268" s="528"/>
      <c r="E268" s="528"/>
      <c r="F268" s="528"/>
      <c r="G268" s="529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27" t="s">
        <v>50</v>
      </c>
      <c r="C282" s="528"/>
      <c r="D282" s="528"/>
      <c r="E282" s="528"/>
      <c r="F282" s="528"/>
      <c r="G282" s="529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27" t="s">
        <v>50</v>
      </c>
      <c r="C297" s="528"/>
      <c r="D297" s="528"/>
      <c r="E297" s="528"/>
      <c r="F297" s="528"/>
      <c r="G297" s="528"/>
      <c r="H297" s="529"/>
      <c r="I297" s="312" t="s">
        <v>0</v>
      </c>
      <c r="J297" s="421"/>
      <c r="K297" s="421"/>
      <c r="L297" s="421"/>
      <c r="M297" s="556" t="s">
        <v>111</v>
      </c>
      <c r="N297" s="556"/>
      <c r="O297" s="556"/>
      <c r="P297" s="556"/>
      <c r="Q297" s="556"/>
      <c r="R297" s="556"/>
      <c r="S297" s="556"/>
      <c r="T297" s="556"/>
      <c r="U297" s="556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56"/>
      <c r="N298" s="556"/>
      <c r="O298" s="556"/>
      <c r="P298" s="556"/>
      <c r="Q298" s="556"/>
      <c r="R298" s="556"/>
      <c r="S298" s="556"/>
      <c r="T298" s="556"/>
      <c r="U298" s="556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56"/>
      <c r="N299" s="556"/>
      <c r="O299" s="556"/>
      <c r="P299" s="556"/>
      <c r="Q299" s="556"/>
      <c r="R299" s="556"/>
      <c r="S299" s="556"/>
      <c r="T299" s="556"/>
      <c r="U299" s="556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57" t="s">
        <v>114</v>
      </c>
      <c r="N300" s="557"/>
      <c r="O300" s="557"/>
      <c r="P300" s="557"/>
      <c r="Q300" s="557"/>
      <c r="R300" s="557"/>
      <c r="S300" s="557"/>
      <c r="T300" s="557"/>
      <c r="U300" s="557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57"/>
      <c r="N301" s="557"/>
      <c r="O301" s="557"/>
      <c r="P301" s="557"/>
      <c r="Q301" s="557"/>
      <c r="R301" s="557"/>
      <c r="S301" s="557"/>
      <c r="T301" s="557"/>
      <c r="U301" s="557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27" t="s">
        <v>50</v>
      </c>
      <c r="C311" s="528"/>
      <c r="D311" s="528"/>
      <c r="E311" s="528"/>
      <c r="F311" s="528"/>
      <c r="G311" s="528"/>
      <c r="H311" s="529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44" t="s">
        <v>53</v>
      </c>
      <c r="B325" s="545"/>
      <c r="C325" s="545"/>
      <c r="D325" s="545"/>
      <c r="E325" s="545"/>
      <c r="F325" s="545"/>
      <c r="G325" s="545"/>
      <c r="H325" s="545"/>
      <c r="I325" s="545"/>
      <c r="J325" s="546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32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34">
        <v>674</v>
      </c>
      <c r="G327" s="534">
        <v>111.5</v>
      </c>
      <c r="H327" s="534">
        <v>57</v>
      </c>
      <c r="I327" s="534">
        <v>1</v>
      </c>
      <c r="J327" s="536"/>
    </row>
    <row r="328" spans="1:12" ht="15" x14ac:dyDescent="0.2">
      <c r="A328" s="533"/>
      <c r="B328" s="442">
        <v>4</v>
      </c>
      <c r="C328" s="442">
        <v>156</v>
      </c>
      <c r="D328" s="442">
        <v>110.5</v>
      </c>
      <c r="E328" s="442" t="s">
        <v>128</v>
      </c>
      <c r="F328" s="535"/>
      <c r="G328" s="535"/>
      <c r="H328" s="535"/>
      <c r="I328" s="535"/>
      <c r="J328" s="537"/>
    </row>
    <row r="329" spans="1:12" ht="15" x14ac:dyDescent="0.2">
      <c r="A329" s="532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34">
        <v>674</v>
      </c>
      <c r="G329" s="534">
        <v>110.5</v>
      </c>
      <c r="H329" s="534">
        <v>57</v>
      </c>
      <c r="I329" s="559" t="s">
        <v>126</v>
      </c>
      <c r="J329" s="536"/>
    </row>
    <row r="330" spans="1:12" ht="15" x14ac:dyDescent="0.2">
      <c r="A330" s="542"/>
      <c r="B330" s="442">
        <v>5</v>
      </c>
      <c r="C330" s="442">
        <v>41</v>
      </c>
      <c r="D330" s="442">
        <v>110</v>
      </c>
      <c r="E330" s="442" t="s">
        <v>125</v>
      </c>
      <c r="F330" s="538"/>
      <c r="G330" s="538"/>
      <c r="H330" s="538"/>
      <c r="I330" s="538"/>
      <c r="J330" s="543"/>
    </row>
    <row r="331" spans="1:12" ht="15" x14ac:dyDescent="0.2">
      <c r="A331" s="532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34">
        <v>675</v>
      </c>
      <c r="G331" s="534">
        <v>110</v>
      </c>
      <c r="H331" s="534">
        <v>57</v>
      </c>
      <c r="I331" s="534">
        <v>2</v>
      </c>
      <c r="J331" s="536"/>
    </row>
    <row r="332" spans="1:12" ht="15" x14ac:dyDescent="0.2">
      <c r="A332" s="533"/>
      <c r="B332" s="442">
        <v>6</v>
      </c>
      <c r="C332" s="442">
        <v>83</v>
      </c>
      <c r="D332" s="442">
        <v>109.5</v>
      </c>
      <c r="E332" s="431" t="s">
        <v>128</v>
      </c>
      <c r="F332" s="535"/>
      <c r="G332" s="535"/>
      <c r="H332" s="535"/>
      <c r="I332" s="535"/>
      <c r="J332" s="537"/>
    </row>
    <row r="333" spans="1:12" s="443" customFormat="1" ht="15" x14ac:dyDescent="0.2">
      <c r="A333" s="532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34">
        <v>220</v>
      </c>
      <c r="G333" s="534">
        <v>114.5</v>
      </c>
      <c r="H333" s="534">
        <v>18</v>
      </c>
      <c r="I333" s="534">
        <v>1</v>
      </c>
      <c r="J333" s="536"/>
    </row>
    <row r="334" spans="1:12" ht="15" x14ac:dyDescent="0.2">
      <c r="A334" s="533"/>
      <c r="B334" s="442">
        <v>3</v>
      </c>
      <c r="C334" s="442">
        <v>63</v>
      </c>
      <c r="D334" s="442">
        <v>111.5</v>
      </c>
      <c r="E334" s="442" t="s">
        <v>128</v>
      </c>
      <c r="F334" s="535"/>
      <c r="G334" s="535"/>
      <c r="H334" s="535"/>
      <c r="I334" s="535"/>
      <c r="J334" s="537"/>
    </row>
    <row r="335" spans="1:12" ht="15" x14ac:dyDescent="0.2">
      <c r="A335" s="532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34">
        <v>675</v>
      </c>
      <c r="G335" s="534">
        <v>111.5</v>
      </c>
      <c r="H335" s="534">
        <v>57</v>
      </c>
      <c r="I335" s="534" t="s">
        <v>135</v>
      </c>
      <c r="J335" s="536"/>
    </row>
    <row r="336" spans="1:12" ht="15" x14ac:dyDescent="0.2">
      <c r="A336" s="533"/>
      <c r="B336" s="442">
        <v>2</v>
      </c>
      <c r="C336" s="442">
        <v>344</v>
      </c>
      <c r="D336" s="442">
        <v>112.5</v>
      </c>
      <c r="E336" s="431" t="s">
        <v>128</v>
      </c>
      <c r="F336" s="535"/>
      <c r="G336" s="535"/>
      <c r="H336" s="535"/>
      <c r="I336" s="535"/>
      <c r="J336" s="537"/>
    </row>
    <row r="337" spans="1:12" ht="15" x14ac:dyDescent="0.2">
      <c r="A337" s="532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34">
        <v>675</v>
      </c>
      <c r="G337" s="534">
        <v>111.5</v>
      </c>
      <c r="H337" s="534">
        <v>57</v>
      </c>
      <c r="I337" s="534">
        <v>3</v>
      </c>
      <c r="J337" s="536"/>
    </row>
    <row r="338" spans="1:12" ht="15.75" thickBot="1" x14ac:dyDescent="0.25">
      <c r="A338" s="540"/>
      <c r="B338" s="438">
        <v>7</v>
      </c>
      <c r="C338" s="438">
        <v>455</v>
      </c>
      <c r="D338" s="438">
        <v>109</v>
      </c>
      <c r="E338" s="439" t="s">
        <v>127</v>
      </c>
      <c r="F338" s="539"/>
      <c r="G338" s="539"/>
      <c r="H338" s="539"/>
      <c r="I338" s="539"/>
      <c r="J338" s="541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27" t="s">
        <v>50</v>
      </c>
      <c r="C343" s="528"/>
      <c r="D343" s="528"/>
      <c r="E343" s="528"/>
      <c r="F343" s="528"/>
      <c r="G343" s="528"/>
      <c r="H343" s="529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27" t="s">
        <v>50</v>
      </c>
      <c r="C357" s="528"/>
      <c r="D357" s="528"/>
      <c r="E357" s="528"/>
      <c r="F357" s="528"/>
      <c r="G357" s="528"/>
      <c r="H357" s="529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27" t="s">
        <v>50</v>
      </c>
      <c r="C372" s="528"/>
      <c r="D372" s="528"/>
      <c r="E372" s="528"/>
      <c r="F372" s="528"/>
      <c r="G372" s="528"/>
      <c r="H372" s="529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27" t="s">
        <v>50</v>
      </c>
      <c r="C386" s="528"/>
      <c r="D386" s="528"/>
      <c r="E386" s="528"/>
      <c r="F386" s="528"/>
      <c r="G386" s="528"/>
      <c r="H386" s="529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27" t="s">
        <v>50</v>
      </c>
      <c r="C400" s="528"/>
      <c r="D400" s="528"/>
      <c r="E400" s="528"/>
      <c r="F400" s="528"/>
      <c r="G400" s="528"/>
      <c r="H400" s="529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27" t="s">
        <v>50</v>
      </c>
      <c r="C414" s="528"/>
      <c r="D414" s="528"/>
      <c r="E414" s="528"/>
      <c r="F414" s="528"/>
      <c r="G414" s="528"/>
      <c r="H414" s="529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27" t="s">
        <v>50</v>
      </c>
      <c r="C427" s="528"/>
      <c r="D427" s="528"/>
      <c r="E427" s="528"/>
      <c r="F427" s="528"/>
      <c r="G427" s="528"/>
      <c r="H427" s="529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27" t="s">
        <v>50</v>
      </c>
      <c r="C440" s="528"/>
      <c r="D440" s="528"/>
      <c r="E440" s="528"/>
      <c r="F440" s="528"/>
      <c r="G440" s="528"/>
      <c r="H440" s="529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27" t="s">
        <v>50</v>
      </c>
      <c r="C453" s="528"/>
      <c r="D453" s="528"/>
      <c r="E453" s="528"/>
      <c r="F453" s="528"/>
      <c r="G453" s="528"/>
      <c r="H453" s="529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27" t="s">
        <v>50</v>
      </c>
      <c r="C466" s="528"/>
      <c r="D466" s="528"/>
      <c r="E466" s="528"/>
      <c r="F466" s="528"/>
      <c r="G466" s="528"/>
      <c r="H466" s="529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27" t="s">
        <v>50</v>
      </c>
      <c r="C479" s="528"/>
      <c r="D479" s="528"/>
      <c r="E479" s="528"/>
      <c r="F479" s="528"/>
      <c r="G479" s="528"/>
      <c r="H479" s="529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27" t="s">
        <v>50</v>
      </c>
      <c r="C492" s="528"/>
      <c r="D492" s="528"/>
      <c r="E492" s="528"/>
      <c r="F492" s="528"/>
      <c r="G492" s="528"/>
      <c r="H492" s="529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27" t="s">
        <v>50</v>
      </c>
      <c r="C505" s="528"/>
      <c r="D505" s="528"/>
      <c r="E505" s="528"/>
      <c r="F505" s="528"/>
      <c r="G505" s="528"/>
      <c r="H505" s="529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27" t="s">
        <v>50</v>
      </c>
      <c r="C518" s="528"/>
      <c r="D518" s="528"/>
      <c r="E518" s="528"/>
      <c r="F518" s="528"/>
      <c r="G518" s="528"/>
      <c r="H518" s="529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27" t="s">
        <v>50</v>
      </c>
      <c r="C531" s="528"/>
      <c r="D531" s="528"/>
      <c r="E531" s="528"/>
      <c r="F531" s="528"/>
      <c r="G531" s="528"/>
      <c r="H531" s="529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27" t="s">
        <v>50</v>
      </c>
      <c r="C544" s="528"/>
      <c r="D544" s="528"/>
      <c r="E544" s="528"/>
      <c r="F544" s="528"/>
      <c r="G544" s="528"/>
      <c r="H544" s="529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27" t="s">
        <v>50</v>
      </c>
      <c r="C557" s="528"/>
      <c r="D557" s="528"/>
      <c r="E557" s="528"/>
      <c r="F557" s="528"/>
      <c r="G557" s="528"/>
      <c r="H557" s="529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27" t="s">
        <v>50</v>
      </c>
      <c r="C570" s="528"/>
      <c r="D570" s="528"/>
      <c r="E570" s="528"/>
      <c r="F570" s="528"/>
      <c r="G570" s="528"/>
      <c r="H570" s="529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27" t="s">
        <v>50</v>
      </c>
      <c r="C583" s="528"/>
      <c r="D583" s="528"/>
      <c r="E583" s="528"/>
      <c r="F583" s="528"/>
      <c r="G583" s="528"/>
      <c r="H583" s="529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27" t="s">
        <v>50</v>
      </c>
      <c r="C596" s="528"/>
      <c r="D596" s="528"/>
      <c r="E596" s="528"/>
      <c r="F596" s="528"/>
      <c r="G596" s="528"/>
      <c r="H596" s="529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27" t="s">
        <v>50</v>
      </c>
      <c r="C609" s="528"/>
      <c r="D609" s="528"/>
      <c r="E609" s="528"/>
      <c r="F609" s="528"/>
      <c r="G609" s="528"/>
      <c r="H609" s="529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27" t="s">
        <v>50</v>
      </c>
      <c r="C622" s="528"/>
      <c r="D622" s="528"/>
      <c r="E622" s="528"/>
      <c r="F622" s="528"/>
      <c r="G622" s="528"/>
      <c r="H622" s="529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27" t="s">
        <v>50</v>
      </c>
      <c r="C635" s="528"/>
      <c r="D635" s="528"/>
      <c r="E635" s="528"/>
      <c r="F635" s="528"/>
      <c r="G635" s="528"/>
      <c r="H635" s="529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  <row r="647" spans="1:12" ht="13.5" thickBot="1" x14ac:dyDescent="0.25"/>
    <row r="648" spans="1:12" s="520" customFormat="1" ht="12.75" customHeight="1" thickBot="1" x14ac:dyDescent="0.25">
      <c r="A648" s="295" t="s">
        <v>178</v>
      </c>
      <c r="B648" s="527" t="s">
        <v>50</v>
      </c>
      <c r="C648" s="528"/>
      <c r="D648" s="528"/>
      <c r="E648" s="528"/>
      <c r="F648" s="528"/>
      <c r="G648" s="528"/>
      <c r="H648" s="529"/>
      <c r="I648" s="312" t="s">
        <v>0</v>
      </c>
    </row>
    <row r="649" spans="1:12" s="520" customFormat="1" ht="12.75" customHeight="1" x14ac:dyDescent="0.2">
      <c r="A649" s="226" t="s">
        <v>54</v>
      </c>
      <c r="B649" s="392">
        <v>1</v>
      </c>
      <c r="C649" s="393">
        <v>2</v>
      </c>
      <c r="D649" s="394">
        <v>3</v>
      </c>
      <c r="E649" s="393">
        <v>4</v>
      </c>
      <c r="F649" s="393">
        <v>5</v>
      </c>
      <c r="G649" s="394">
        <v>6</v>
      </c>
      <c r="H649" s="250">
        <v>7</v>
      </c>
      <c r="I649" s="299"/>
    </row>
    <row r="650" spans="1:12" s="520" customFormat="1" ht="12.75" customHeight="1" x14ac:dyDescent="0.2">
      <c r="A650" s="301" t="s">
        <v>3</v>
      </c>
      <c r="B650" s="253">
        <v>4305</v>
      </c>
      <c r="C650" s="254">
        <v>4305</v>
      </c>
      <c r="D650" s="254">
        <v>4305</v>
      </c>
      <c r="E650" s="254">
        <v>4305</v>
      </c>
      <c r="F650" s="254">
        <v>4305</v>
      </c>
      <c r="G650" s="254">
        <v>4305</v>
      </c>
      <c r="H650" s="364">
        <v>4305</v>
      </c>
      <c r="I650" s="302">
        <v>4305</v>
      </c>
      <c r="K650" s="300"/>
    </row>
    <row r="651" spans="1:12" s="520" customFormat="1" ht="12.75" customHeight="1" x14ac:dyDescent="0.2">
      <c r="A651" s="303" t="s">
        <v>6</v>
      </c>
      <c r="B651" s="258">
        <v>4766.2857142857147</v>
      </c>
      <c r="C651" s="259">
        <v>4938.2352941176468</v>
      </c>
      <c r="D651" s="259">
        <v>5011.1764705882351</v>
      </c>
      <c r="E651" s="259">
        <v>4891.7647058823532</v>
      </c>
      <c r="F651" s="341">
        <v>4821.818181818182</v>
      </c>
      <c r="G651" s="341">
        <v>5084.375</v>
      </c>
      <c r="H651" s="341"/>
      <c r="I651" s="342">
        <v>4919.3513513513517</v>
      </c>
      <c r="K651" s="300"/>
    </row>
    <row r="652" spans="1:12" s="520" customFormat="1" ht="12.75" customHeight="1" x14ac:dyDescent="0.2">
      <c r="A652" s="226" t="s">
        <v>7</v>
      </c>
      <c r="B652" s="262">
        <v>85.714285714285708</v>
      </c>
      <c r="C652" s="263">
        <v>91.17647058823529</v>
      </c>
      <c r="D652" s="263">
        <v>73.529411764705884</v>
      </c>
      <c r="E652" s="263">
        <v>88.235294117647058</v>
      </c>
      <c r="F652" s="343">
        <v>84.848484848484844</v>
      </c>
      <c r="G652" s="343">
        <v>62.5</v>
      </c>
      <c r="H652" s="343"/>
      <c r="I652" s="344">
        <v>80.540540540540547</v>
      </c>
      <c r="K652" s="300"/>
    </row>
    <row r="653" spans="1:12" s="520" customFormat="1" ht="12.75" customHeight="1" x14ac:dyDescent="0.2">
      <c r="A653" s="226" t="s">
        <v>8</v>
      </c>
      <c r="B653" s="266">
        <v>6.8741507649003053E-2</v>
      </c>
      <c r="C653" s="267">
        <v>6.2043943542449242E-2</v>
      </c>
      <c r="D653" s="267">
        <v>8.9678891420757162E-2</v>
      </c>
      <c r="E653" s="267">
        <v>5.988045482007584E-2</v>
      </c>
      <c r="F653" s="345">
        <v>7.6053728672319465E-2</v>
      </c>
      <c r="G653" s="345">
        <v>0.10014682498343683</v>
      </c>
      <c r="H653" s="345"/>
      <c r="I653" s="346">
        <v>8.2302280599152025E-2</v>
      </c>
      <c r="K653" s="304"/>
      <c r="L653" s="305"/>
    </row>
    <row r="654" spans="1:12" s="520" customFormat="1" ht="12.75" customHeight="1" x14ac:dyDescent="0.2">
      <c r="A654" s="303" t="s">
        <v>1</v>
      </c>
      <c r="B654" s="270">
        <f t="shared" ref="B654:I654" si="140">B651/B650*100-100</f>
        <v>10.715115314418469</v>
      </c>
      <c r="C654" s="271">
        <f t="shared" si="140"/>
        <v>14.709298353487725</v>
      </c>
      <c r="D654" s="271">
        <f t="shared" si="140"/>
        <v>16.403634624581542</v>
      </c>
      <c r="E654" s="271">
        <f t="shared" si="140"/>
        <v>13.629842180774759</v>
      </c>
      <c r="F654" s="271">
        <f t="shared" si="140"/>
        <v>12.005068102629096</v>
      </c>
      <c r="G654" s="271">
        <f t="shared" si="140"/>
        <v>18.103948896631834</v>
      </c>
      <c r="H654" s="271">
        <f t="shared" si="140"/>
        <v>-100</v>
      </c>
      <c r="I654" s="273">
        <f t="shared" si="140"/>
        <v>14.270646953573788</v>
      </c>
      <c r="J654" s="408"/>
      <c r="K654" s="304"/>
      <c r="L654" s="227"/>
    </row>
    <row r="655" spans="1:12" s="520" customFormat="1" ht="12.75" customHeight="1" thickBot="1" x14ac:dyDescent="0.25">
      <c r="A655" s="226" t="s">
        <v>27</v>
      </c>
      <c r="B655" s="275">
        <f t="shared" ref="B655:I655" si="141">B651-B638</f>
        <v>22.43956043956041</v>
      </c>
      <c r="C655" s="276">
        <f t="shared" si="141"/>
        <v>-84.197138314785661</v>
      </c>
      <c r="D655" s="276">
        <f t="shared" si="141"/>
        <v>-324.17236662106734</v>
      </c>
      <c r="E655" s="276">
        <f t="shared" si="141"/>
        <v>18.080495356037318</v>
      </c>
      <c r="F655" s="276">
        <f t="shared" si="141"/>
        <v>-103.99577167019015</v>
      </c>
      <c r="G655" s="276">
        <f t="shared" si="141"/>
        <v>-88.824999999999818</v>
      </c>
      <c r="H655" s="276">
        <f t="shared" si="141"/>
        <v>0</v>
      </c>
      <c r="I655" s="306">
        <f t="shared" si="141"/>
        <v>-116.70925470925431</v>
      </c>
      <c r="J655" s="307"/>
      <c r="K655" s="304"/>
      <c r="L655" s="227"/>
    </row>
    <row r="656" spans="1:12" s="520" customFormat="1" ht="12.75" customHeight="1" x14ac:dyDescent="0.2">
      <c r="A656" s="286" t="s">
        <v>51</v>
      </c>
      <c r="B656" s="280">
        <v>576</v>
      </c>
      <c r="C656" s="281">
        <v>534</v>
      </c>
      <c r="D656" s="281">
        <v>545</v>
      </c>
      <c r="E656" s="281">
        <v>165</v>
      </c>
      <c r="F656" s="281">
        <v>604</v>
      </c>
      <c r="G656" s="281">
        <v>587</v>
      </c>
      <c r="H656" s="282"/>
      <c r="I656" s="472">
        <f>SUM(B656:H656)</f>
        <v>3011</v>
      </c>
      <c r="J656" s="309" t="s">
        <v>56</v>
      </c>
      <c r="K656" s="310">
        <f>I643-I656</f>
        <v>28</v>
      </c>
      <c r="L656" s="285">
        <f>K656/I643</f>
        <v>9.2135570911484038E-3</v>
      </c>
    </row>
    <row r="657" spans="1:11" s="520" customFormat="1" ht="12.75" customHeight="1" x14ac:dyDescent="0.2">
      <c r="A657" s="286" t="s">
        <v>28</v>
      </c>
      <c r="B657" s="231"/>
      <c r="C657" s="289"/>
      <c r="D657" s="289"/>
      <c r="E657" s="289"/>
      <c r="F657" s="289"/>
      <c r="G657" s="289"/>
      <c r="H657" s="232"/>
      <c r="I657" s="473"/>
      <c r="J657" s="227" t="s">
        <v>57</v>
      </c>
      <c r="K657" s="520">
        <v>153.69999999999999</v>
      </c>
    </row>
    <row r="658" spans="1:11" s="520" customFormat="1" ht="12.75" customHeight="1" thickBot="1" x14ac:dyDescent="0.25">
      <c r="A658" s="287" t="s">
        <v>26</v>
      </c>
      <c r="B658" s="233">
        <f t="shared" ref="B658:H658" si="142">B657-B644</f>
        <v>0</v>
      </c>
      <c r="C658" s="234">
        <f t="shared" si="142"/>
        <v>0</v>
      </c>
      <c r="D658" s="234">
        <f t="shared" si="142"/>
        <v>0</v>
      </c>
      <c r="E658" s="234">
        <f t="shared" si="142"/>
        <v>0</v>
      </c>
      <c r="F658" s="234">
        <f t="shared" si="142"/>
        <v>0</v>
      </c>
      <c r="G658" s="234">
        <f t="shared" si="142"/>
        <v>0</v>
      </c>
      <c r="H658" s="240">
        <f t="shared" si="142"/>
        <v>0</v>
      </c>
      <c r="I658" s="471"/>
      <c r="J658" s="520" t="s">
        <v>26</v>
      </c>
      <c r="K658" s="520">
        <f>K657-K644</f>
        <v>-1.2400000000000091</v>
      </c>
    </row>
  </sheetData>
  <mergeCells count="86">
    <mergeCell ref="J331:J332"/>
    <mergeCell ref="J333:J334"/>
    <mergeCell ref="I331:I332"/>
    <mergeCell ref="J335:J336"/>
    <mergeCell ref="J337:J338"/>
    <mergeCell ref="I335:I336"/>
    <mergeCell ref="I337:I338"/>
    <mergeCell ref="J329:J330"/>
    <mergeCell ref="I329:I330"/>
    <mergeCell ref="F329:F330"/>
    <mergeCell ref="G329:G330"/>
    <mergeCell ref="H329:H330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126:H126"/>
    <mergeCell ref="B112:H11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169:I169"/>
    <mergeCell ref="B466:H466"/>
    <mergeCell ref="B453:H453"/>
    <mergeCell ref="M297:U299"/>
    <mergeCell ref="M300:U301"/>
    <mergeCell ref="B282:G282"/>
    <mergeCell ref="B297:H297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I333:I334"/>
    <mergeCell ref="A329:A330"/>
    <mergeCell ref="A331:A332"/>
    <mergeCell ref="F331:F332"/>
    <mergeCell ref="G331:G332"/>
    <mergeCell ref="H331:H332"/>
    <mergeCell ref="A333:A334"/>
    <mergeCell ref="F333:F334"/>
    <mergeCell ref="G333:G334"/>
    <mergeCell ref="H333:H334"/>
    <mergeCell ref="B492:H492"/>
    <mergeCell ref="B440:H440"/>
    <mergeCell ref="B427:H427"/>
    <mergeCell ref="B414:H414"/>
    <mergeCell ref="H337:H338"/>
    <mergeCell ref="B518:H518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505:H505"/>
    <mergeCell ref="B479:H479"/>
    <mergeCell ref="B648:H648"/>
    <mergeCell ref="B557:H557"/>
    <mergeCell ref="B544:H544"/>
    <mergeCell ref="B531:H531"/>
    <mergeCell ref="B609:H609"/>
    <mergeCell ref="B596:H596"/>
    <mergeCell ref="B583:H583"/>
    <mergeCell ref="B570:H570"/>
    <mergeCell ref="B635:H635"/>
    <mergeCell ref="B622:H62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698"/>
  <sheetViews>
    <sheetView showGridLines="0" tabSelected="1" topLeftCell="A664" zoomScale="73" zoomScaleNormal="73" workbookViewId="0">
      <selection activeCell="G697" sqref="G697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7" t="s">
        <v>53</v>
      </c>
      <c r="C9" s="528"/>
      <c r="D9" s="528"/>
      <c r="E9" s="528"/>
      <c r="F9" s="52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7" t="s">
        <v>53</v>
      </c>
      <c r="C22" s="528"/>
      <c r="D22" s="528"/>
      <c r="E22" s="528"/>
      <c r="F22" s="52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7" t="s">
        <v>53</v>
      </c>
      <c r="C35" s="528"/>
      <c r="D35" s="528"/>
      <c r="E35" s="528"/>
      <c r="F35" s="529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7" t="s">
        <v>53</v>
      </c>
      <c r="C48" s="528"/>
      <c r="D48" s="528"/>
      <c r="E48" s="528"/>
      <c r="F48" s="529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7" t="s">
        <v>53</v>
      </c>
      <c r="C61" s="528"/>
      <c r="D61" s="528"/>
      <c r="E61" s="528"/>
      <c r="F61" s="529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7" t="s">
        <v>53</v>
      </c>
      <c r="C74" s="528"/>
      <c r="D74" s="528"/>
      <c r="E74" s="528"/>
      <c r="F74" s="529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7" t="s">
        <v>53</v>
      </c>
      <c r="C87" s="528"/>
      <c r="D87" s="528"/>
      <c r="E87" s="528"/>
      <c r="F87" s="529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27" t="s">
        <v>53</v>
      </c>
      <c r="C100" s="528"/>
      <c r="D100" s="528"/>
      <c r="E100" s="528"/>
      <c r="F100" s="529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27" t="s">
        <v>53</v>
      </c>
      <c r="C113" s="528"/>
      <c r="D113" s="528"/>
      <c r="E113" s="528"/>
      <c r="F113" s="529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27" t="s">
        <v>53</v>
      </c>
      <c r="C126" s="528"/>
      <c r="D126" s="528"/>
      <c r="E126" s="528"/>
      <c r="F126" s="529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7" t="s">
        <v>53</v>
      </c>
      <c r="C139" s="528"/>
      <c r="D139" s="528"/>
      <c r="E139" s="528"/>
      <c r="F139" s="529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7" t="s">
        <v>53</v>
      </c>
      <c r="C152" s="528"/>
      <c r="D152" s="528"/>
      <c r="E152" s="528"/>
      <c r="F152" s="529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7" t="s">
        <v>53</v>
      </c>
      <c r="C165" s="528"/>
      <c r="D165" s="528"/>
      <c r="E165" s="528"/>
      <c r="F165" s="529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7" t="s">
        <v>53</v>
      </c>
      <c r="C178" s="528"/>
      <c r="D178" s="528"/>
      <c r="E178" s="528"/>
      <c r="F178" s="529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27" t="s">
        <v>53</v>
      </c>
      <c r="C191" s="528"/>
      <c r="D191" s="528"/>
      <c r="E191" s="528"/>
      <c r="F191" s="529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27" t="s">
        <v>53</v>
      </c>
      <c r="C204" s="528"/>
      <c r="D204" s="528"/>
      <c r="E204" s="528"/>
      <c r="F204" s="529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27" t="s">
        <v>53</v>
      </c>
      <c r="C217" s="528"/>
      <c r="D217" s="528"/>
      <c r="E217" s="528"/>
      <c r="F217" s="529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27" t="s">
        <v>53</v>
      </c>
      <c r="C230" s="528"/>
      <c r="D230" s="528"/>
      <c r="E230" s="528"/>
      <c r="F230" s="529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27" t="s">
        <v>53</v>
      </c>
      <c r="C243" s="528"/>
      <c r="D243" s="528"/>
      <c r="E243" s="528"/>
      <c r="F243" s="529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27" t="s">
        <v>53</v>
      </c>
      <c r="C256" s="528"/>
      <c r="D256" s="528"/>
      <c r="E256" s="528"/>
      <c r="F256" s="529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54" t="s">
        <v>109</v>
      </c>
      <c r="L264" s="554"/>
      <c r="M264" s="554"/>
      <c r="N264" s="554"/>
      <c r="O264" s="554"/>
      <c r="P264" s="554"/>
      <c r="Q264" s="554"/>
      <c r="R264" s="554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54"/>
      <c r="L265" s="554"/>
      <c r="M265" s="554"/>
      <c r="N265" s="554"/>
      <c r="O265" s="554"/>
      <c r="P265" s="554"/>
      <c r="Q265" s="554"/>
      <c r="R265" s="554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54"/>
      <c r="L266" s="554"/>
      <c r="M266" s="554"/>
      <c r="N266" s="554"/>
      <c r="O266" s="554"/>
      <c r="P266" s="554"/>
      <c r="Q266" s="554"/>
      <c r="R266" s="554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27" t="s">
        <v>53</v>
      </c>
      <c r="C269" s="528"/>
      <c r="D269" s="528"/>
      <c r="E269" s="528"/>
      <c r="F269" s="529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27" t="s">
        <v>53</v>
      </c>
      <c r="C282" s="528"/>
      <c r="D282" s="528"/>
      <c r="E282" s="528"/>
      <c r="F282" s="529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54" t="s">
        <v>117</v>
      </c>
      <c r="L290" s="554"/>
      <c r="M290" s="554"/>
      <c r="N290" s="554"/>
      <c r="O290" s="554"/>
      <c r="P290" s="554"/>
      <c r="Q290" s="554"/>
      <c r="R290" s="554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54"/>
      <c r="L291" s="554"/>
      <c r="M291" s="554"/>
      <c r="N291" s="554"/>
      <c r="O291" s="554"/>
      <c r="P291" s="554"/>
      <c r="Q291" s="554"/>
      <c r="R291" s="554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54"/>
      <c r="L292" s="554"/>
      <c r="M292" s="554"/>
      <c r="N292" s="554"/>
      <c r="O292" s="554"/>
      <c r="P292" s="554"/>
      <c r="Q292" s="554"/>
      <c r="R292" s="554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27" t="s">
        <v>53</v>
      </c>
      <c r="C297" s="528"/>
      <c r="D297" s="528"/>
      <c r="E297" s="528"/>
      <c r="F297" s="528"/>
      <c r="G297" s="529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27" t="s">
        <v>53</v>
      </c>
      <c r="C310" s="528"/>
      <c r="D310" s="528"/>
      <c r="E310" s="528"/>
      <c r="F310" s="528"/>
      <c r="G310" s="529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27" t="s">
        <v>53</v>
      </c>
      <c r="C323" s="528"/>
      <c r="D323" s="528"/>
      <c r="E323" s="528"/>
      <c r="F323" s="528"/>
      <c r="G323" s="529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27" t="s">
        <v>53</v>
      </c>
      <c r="C336" s="528"/>
      <c r="D336" s="528"/>
      <c r="E336" s="528"/>
      <c r="F336" s="528"/>
      <c r="G336" s="529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27" t="s">
        <v>53</v>
      </c>
      <c r="C349" s="528"/>
      <c r="D349" s="528"/>
      <c r="E349" s="528"/>
      <c r="F349" s="528"/>
      <c r="G349" s="529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27" t="s">
        <v>53</v>
      </c>
      <c r="C362" s="528"/>
      <c r="D362" s="528"/>
      <c r="E362" s="528"/>
      <c r="F362" s="528"/>
      <c r="G362" s="529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27" t="s">
        <v>53</v>
      </c>
      <c r="C375" s="528"/>
      <c r="D375" s="528"/>
      <c r="E375" s="528"/>
      <c r="F375" s="528"/>
      <c r="G375" s="529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27" t="s">
        <v>53</v>
      </c>
      <c r="C388" s="528"/>
      <c r="D388" s="528"/>
      <c r="E388" s="528"/>
      <c r="F388" s="528"/>
      <c r="G388" s="529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27" t="s">
        <v>53</v>
      </c>
      <c r="C401" s="528"/>
      <c r="D401" s="528"/>
      <c r="E401" s="528"/>
      <c r="F401" s="528"/>
      <c r="G401" s="529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27" t="s">
        <v>53</v>
      </c>
      <c r="C414" s="528"/>
      <c r="D414" s="528"/>
      <c r="E414" s="528"/>
      <c r="F414" s="528"/>
      <c r="G414" s="529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27" t="s">
        <v>53</v>
      </c>
      <c r="C427" s="528"/>
      <c r="D427" s="528"/>
      <c r="E427" s="528"/>
      <c r="F427" s="528"/>
      <c r="G427" s="529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27" t="s">
        <v>53</v>
      </c>
      <c r="C440" s="528"/>
      <c r="D440" s="528"/>
      <c r="E440" s="528"/>
      <c r="F440" s="528"/>
      <c r="G440" s="529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27" t="s">
        <v>53</v>
      </c>
      <c r="C453" s="528"/>
      <c r="D453" s="528"/>
      <c r="E453" s="528"/>
      <c r="F453" s="528"/>
      <c r="G453" s="529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27" t="s">
        <v>53</v>
      </c>
      <c r="C466" s="528"/>
      <c r="D466" s="528"/>
      <c r="E466" s="528"/>
      <c r="F466" s="528"/>
      <c r="G466" s="529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27" t="s">
        <v>53</v>
      </c>
      <c r="C479" s="528"/>
      <c r="D479" s="528"/>
      <c r="E479" s="528"/>
      <c r="F479" s="528"/>
      <c r="G479" s="529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27" t="s">
        <v>53</v>
      </c>
      <c r="C492" s="528"/>
      <c r="D492" s="528"/>
      <c r="E492" s="528"/>
      <c r="F492" s="528"/>
      <c r="G492" s="529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27" t="s">
        <v>53</v>
      </c>
      <c r="C505" s="528"/>
      <c r="D505" s="528"/>
      <c r="E505" s="528"/>
      <c r="F505" s="528"/>
      <c r="G505" s="529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27" t="s">
        <v>53</v>
      </c>
      <c r="C518" s="528"/>
      <c r="D518" s="528"/>
      <c r="E518" s="528"/>
      <c r="F518" s="528"/>
      <c r="G518" s="529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27" t="s">
        <v>53</v>
      </c>
      <c r="C531" s="528"/>
      <c r="D531" s="528"/>
      <c r="E531" s="528"/>
      <c r="F531" s="528"/>
      <c r="G531" s="529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27" t="s">
        <v>53</v>
      </c>
      <c r="C544" s="528"/>
      <c r="D544" s="528"/>
      <c r="E544" s="528"/>
      <c r="F544" s="528"/>
      <c r="G544" s="529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27" t="s">
        <v>53</v>
      </c>
      <c r="C557" s="528"/>
      <c r="D557" s="528"/>
      <c r="E557" s="528"/>
      <c r="F557" s="528"/>
      <c r="G557" s="529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27" t="s">
        <v>53</v>
      </c>
      <c r="C570" s="528"/>
      <c r="D570" s="528"/>
      <c r="E570" s="528"/>
      <c r="F570" s="528"/>
      <c r="G570" s="529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27" t="s">
        <v>53</v>
      </c>
      <c r="C583" s="528"/>
      <c r="D583" s="528"/>
      <c r="E583" s="528"/>
      <c r="F583" s="528"/>
      <c r="G583" s="529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27" t="s">
        <v>53</v>
      </c>
      <c r="C596" s="528"/>
      <c r="D596" s="528"/>
      <c r="E596" s="528"/>
      <c r="F596" s="528"/>
      <c r="G596" s="529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27" t="s">
        <v>53</v>
      </c>
      <c r="C609" s="528"/>
      <c r="D609" s="528"/>
      <c r="E609" s="528"/>
      <c r="F609" s="528"/>
      <c r="G609" s="529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27" t="s">
        <v>53</v>
      </c>
      <c r="C622" s="528"/>
      <c r="D622" s="528"/>
      <c r="E622" s="528"/>
      <c r="F622" s="528"/>
      <c r="G622" s="529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27" t="s">
        <v>53</v>
      </c>
      <c r="C635" s="528"/>
      <c r="D635" s="528"/>
      <c r="E635" s="528"/>
      <c r="F635" s="528"/>
      <c r="G635" s="529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27" t="s">
        <v>53</v>
      </c>
      <c r="C648" s="528"/>
      <c r="D648" s="528"/>
      <c r="E648" s="528"/>
      <c r="F648" s="528"/>
      <c r="G648" s="529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1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1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1" x14ac:dyDescent="0.2">
      <c r="B659" s="518"/>
      <c r="C659" s="518"/>
      <c r="D659" s="518"/>
      <c r="E659" s="518"/>
      <c r="F659" s="518"/>
      <c r="G659" s="518"/>
    </row>
    <row r="660" spans="1:11" ht="13.5" thickBot="1" x14ac:dyDescent="0.25"/>
    <row r="661" spans="1:11" s="519" customFormat="1" ht="13.5" thickBot="1" x14ac:dyDescent="0.25">
      <c r="A661" s="295" t="s">
        <v>177</v>
      </c>
      <c r="B661" s="527" t="s">
        <v>53</v>
      </c>
      <c r="C661" s="528"/>
      <c r="D661" s="528"/>
      <c r="E661" s="528"/>
      <c r="F661" s="528"/>
      <c r="G661" s="529"/>
      <c r="H661" s="313" t="s">
        <v>0</v>
      </c>
    </row>
    <row r="662" spans="1:11" s="519" customFormat="1" x14ac:dyDescent="0.2">
      <c r="A662" s="226" t="s">
        <v>2</v>
      </c>
      <c r="B662" s="315">
        <v>1</v>
      </c>
      <c r="C662" s="238">
        <v>2</v>
      </c>
      <c r="D662" s="238">
        <v>3</v>
      </c>
      <c r="E662" s="238">
        <v>4</v>
      </c>
      <c r="F662" s="238">
        <v>5</v>
      </c>
      <c r="G662" s="238">
        <v>6</v>
      </c>
      <c r="H662" s="237"/>
    </row>
    <row r="663" spans="1:11" s="519" customFormat="1" x14ac:dyDescent="0.2">
      <c r="A663" s="301" t="s">
        <v>3</v>
      </c>
      <c r="B663" s="316">
        <v>4680</v>
      </c>
      <c r="C663" s="317">
        <v>4680</v>
      </c>
      <c r="D663" s="318">
        <v>4680</v>
      </c>
      <c r="E663" s="318">
        <v>4680</v>
      </c>
      <c r="F663" s="318">
        <v>4680</v>
      </c>
      <c r="G663" s="318">
        <v>4680</v>
      </c>
      <c r="H663" s="319">
        <v>4680</v>
      </c>
    </row>
    <row r="664" spans="1:11" s="519" customFormat="1" x14ac:dyDescent="0.2">
      <c r="A664" s="303" t="s">
        <v>6</v>
      </c>
      <c r="B664" s="320">
        <v>4928.666666666667</v>
      </c>
      <c r="C664" s="321">
        <v>4896</v>
      </c>
      <c r="D664" s="321">
        <v>4987.333333333333</v>
      </c>
      <c r="E664" s="321">
        <v>4988.333333333333</v>
      </c>
      <c r="F664" s="321">
        <v>5040</v>
      </c>
      <c r="G664" s="321">
        <v>5107.5</v>
      </c>
      <c r="H664" s="261">
        <v>4993.0487804878048</v>
      </c>
    </row>
    <row r="665" spans="1:11" s="519" customFormat="1" x14ac:dyDescent="0.2">
      <c r="A665" s="226" t="s">
        <v>7</v>
      </c>
      <c r="B665" s="322">
        <v>86.666666666666671</v>
      </c>
      <c r="C665" s="323">
        <v>80</v>
      </c>
      <c r="D665" s="324">
        <v>86.666666666666671</v>
      </c>
      <c r="E665" s="324">
        <v>83.333333333333329</v>
      </c>
      <c r="F665" s="324">
        <v>80</v>
      </c>
      <c r="G665" s="324">
        <v>87.5</v>
      </c>
      <c r="H665" s="325">
        <v>85.365853658536579</v>
      </c>
    </row>
    <row r="666" spans="1:11" s="519" customFormat="1" x14ac:dyDescent="0.2">
      <c r="A666" s="226" t="s">
        <v>8</v>
      </c>
      <c r="B666" s="266">
        <v>7.119979586215483E-2</v>
      </c>
      <c r="C666" s="267">
        <v>6.7609191563200791E-2</v>
      </c>
      <c r="D666" s="326">
        <v>5.2752859711463047E-2</v>
      </c>
      <c r="E666" s="326">
        <v>6.522052135891869E-2</v>
      </c>
      <c r="F666" s="326">
        <v>7.1030637572268088E-2</v>
      </c>
      <c r="G666" s="326">
        <v>5.770632413342576E-2</v>
      </c>
      <c r="H666" s="327">
        <v>6.6067224877340944E-2</v>
      </c>
    </row>
    <row r="667" spans="1:11" s="519" customFormat="1" x14ac:dyDescent="0.2">
      <c r="A667" s="303" t="s">
        <v>1</v>
      </c>
      <c r="B667" s="270">
        <f t="shared" ref="B667:H667" si="154">B664/B663*100-100</f>
        <v>5.3133903133903146</v>
      </c>
      <c r="C667" s="271">
        <f t="shared" si="154"/>
        <v>4.6153846153846274</v>
      </c>
      <c r="D667" s="271">
        <f t="shared" si="154"/>
        <v>6.5669515669515448</v>
      </c>
      <c r="E667" s="271">
        <f t="shared" si="154"/>
        <v>6.5883190883190679</v>
      </c>
      <c r="F667" s="271">
        <f t="shared" si="154"/>
        <v>7.6923076923076934</v>
      </c>
      <c r="G667" s="271">
        <f t="shared" si="154"/>
        <v>9.1346153846153726</v>
      </c>
      <c r="H667" s="273">
        <f t="shared" si="154"/>
        <v>6.6890765061496751</v>
      </c>
    </row>
    <row r="668" spans="1:11" s="519" customFormat="1" ht="13.5" thickBot="1" x14ac:dyDescent="0.25">
      <c r="A668" s="226" t="s">
        <v>27</v>
      </c>
      <c r="B668" s="275">
        <f>B664-B651</f>
        <v>-31.33333333333303</v>
      </c>
      <c r="C668" s="276">
        <f t="shared" ref="C668:H668" si="155">C664-C651</f>
        <v>-179.625</v>
      </c>
      <c r="D668" s="276">
        <f t="shared" si="155"/>
        <v>-163.33333333333394</v>
      </c>
      <c r="E668" s="276">
        <f t="shared" si="155"/>
        <v>192.08333333333303</v>
      </c>
      <c r="F668" s="276">
        <f t="shared" si="155"/>
        <v>-122</v>
      </c>
      <c r="G668" s="276">
        <f t="shared" si="155"/>
        <v>-286.5</v>
      </c>
      <c r="H668" s="278">
        <f t="shared" si="155"/>
        <v>-120.99883855981443</v>
      </c>
    </row>
    <row r="669" spans="1:11" s="519" customFormat="1" x14ac:dyDescent="0.2">
      <c r="A669" s="308" t="s">
        <v>52</v>
      </c>
      <c r="B669" s="280">
        <v>44</v>
      </c>
      <c r="C669" s="281">
        <v>41</v>
      </c>
      <c r="D669" s="281">
        <v>43</v>
      </c>
      <c r="E669" s="281">
        <v>13</v>
      </c>
      <c r="F669" s="281">
        <v>46</v>
      </c>
      <c r="G669" s="328">
        <v>46</v>
      </c>
      <c r="H669" s="329">
        <f>SUM(B669:G669)</f>
        <v>233</v>
      </c>
      <c r="I669" s="519" t="s">
        <v>56</v>
      </c>
      <c r="J669" s="330">
        <f>H656-H669</f>
        <v>0</v>
      </c>
      <c r="K669" s="331">
        <f>J669/H656</f>
        <v>0</v>
      </c>
    </row>
    <row r="670" spans="1:11" s="519" customFormat="1" x14ac:dyDescent="0.2">
      <c r="A670" s="308" t="s">
        <v>28</v>
      </c>
      <c r="B670" s="231">
        <v>142.5</v>
      </c>
      <c r="C670" s="289">
        <v>137.5</v>
      </c>
      <c r="D670" s="289">
        <v>138</v>
      </c>
      <c r="E670" s="289">
        <v>140</v>
      </c>
      <c r="F670" s="289">
        <v>137.5</v>
      </c>
      <c r="G670" s="289">
        <v>136</v>
      </c>
      <c r="H670" s="235"/>
      <c r="I670" s="519" t="s">
        <v>57</v>
      </c>
      <c r="J670" s="519">
        <v>138.44</v>
      </c>
    </row>
    <row r="671" spans="1:11" s="519" customFormat="1" ht="13.5" thickBot="1" x14ac:dyDescent="0.25">
      <c r="A671" s="311" t="s">
        <v>26</v>
      </c>
      <c r="B671" s="229">
        <f>B670-B657</f>
        <v>0</v>
      </c>
      <c r="C671" s="230">
        <f t="shared" ref="C671:G671" si="156">C670-C657</f>
        <v>0</v>
      </c>
      <c r="D671" s="230">
        <f t="shared" si="156"/>
        <v>0</v>
      </c>
      <c r="E671" s="230">
        <f t="shared" si="156"/>
        <v>0</v>
      </c>
      <c r="F671" s="230">
        <f t="shared" si="156"/>
        <v>0</v>
      </c>
      <c r="G671" s="230">
        <f t="shared" si="156"/>
        <v>0</v>
      </c>
      <c r="H671" s="236"/>
      <c r="I671" s="519" t="s">
        <v>26</v>
      </c>
      <c r="J671" s="519">
        <f>J670-J657</f>
        <v>1.0799999999999841</v>
      </c>
    </row>
    <row r="673" spans="1:11" ht="13.5" thickBot="1" x14ac:dyDescent="0.25"/>
    <row r="674" spans="1:11" s="520" customFormat="1" ht="13.5" thickBot="1" x14ac:dyDescent="0.25">
      <c r="A674" s="295" t="s">
        <v>178</v>
      </c>
      <c r="B674" s="527" t="s">
        <v>53</v>
      </c>
      <c r="C674" s="528"/>
      <c r="D674" s="528"/>
      <c r="E674" s="528"/>
      <c r="F674" s="528"/>
      <c r="G674" s="529"/>
      <c r="H674" s="313" t="s">
        <v>0</v>
      </c>
    </row>
    <row r="675" spans="1:11" s="520" customFormat="1" x14ac:dyDescent="0.2">
      <c r="A675" s="226" t="s">
        <v>2</v>
      </c>
      <c r="B675" s="315">
        <v>1</v>
      </c>
      <c r="C675" s="238">
        <v>2</v>
      </c>
      <c r="D675" s="238">
        <v>3</v>
      </c>
      <c r="E675" s="238">
        <v>4</v>
      </c>
      <c r="F675" s="238">
        <v>5</v>
      </c>
      <c r="G675" s="238">
        <v>6</v>
      </c>
      <c r="H675" s="237"/>
    </row>
    <row r="676" spans="1:11" s="520" customFormat="1" x14ac:dyDescent="0.2">
      <c r="A676" s="301" t="s">
        <v>3</v>
      </c>
      <c r="B676" s="316">
        <v>4700</v>
      </c>
      <c r="C676" s="317">
        <v>4700</v>
      </c>
      <c r="D676" s="318">
        <v>4700</v>
      </c>
      <c r="E676" s="318">
        <v>4700</v>
      </c>
      <c r="F676" s="318">
        <v>4700</v>
      </c>
      <c r="G676" s="318">
        <v>4700</v>
      </c>
      <c r="H676" s="319">
        <v>4700</v>
      </c>
    </row>
    <row r="677" spans="1:11" s="520" customFormat="1" x14ac:dyDescent="0.2">
      <c r="A677" s="303" t="s">
        <v>6</v>
      </c>
      <c r="B677" s="320">
        <v>5026.25</v>
      </c>
      <c r="C677" s="321">
        <v>5128.75</v>
      </c>
      <c r="D677" s="321">
        <v>4877.333333333333</v>
      </c>
      <c r="E677" s="321">
        <v>4900</v>
      </c>
      <c r="F677" s="321">
        <v>5029.2857142857147</v>
      </c>
      <c r="G677" s="321">
        <v>5483.333333333333</v>
      </c>
      <c r="H677" s="261">
        <v>5084.8837209302328</v>
      </c>
    </row>
    <row r="678" spans="1:11" s="520" customFormat="1" x14ac:dyDescent="0.2">
      <c r="A678" s="226" t="s">
        <v>7</v>
      </c>
      <c r="B678" s="322">
        <v>75</v>
      </c>
      <c r="C678" s="323">
        <v>81.25</v>
      </c>
      <c r="D678" s="324">
        <v>93.333333333333329</v>
      </c>
      <c r="E678" s="324">
        <v>90</v>
      </c>
      <c r="F678" s="324">
        <v>92.857142857142861</v>
      </c>
      <c r="G678" s="324">
        <v>93.333333333333329</v>
      </c>
      <c r="H678" s="325">
        <v>73.255813953488371</v>
      </c>
    </row>
    <row r="679" spans="1:11" s="520" customFormat="1" x14ac:dyDescent="0.2">
      <c r="A679" s="226" t="s">
        <v>8</v>
      </c>
      <c r="B679" s="266">
        <v>7.7582674291165901E-2</v>
      </c>
      <c r="C679" s="267">
        <v>6.5073423021052651E-2</v>
      </c>
      <c r="D679" s="326">
        <v>7.3267648819930434E-2</v>
      </c>
      <c r="E679" s="326">
        <v>6.5248699243889721E-2</v>
      </c>
      <c r="F679" s="326">
        <v>6.0063261863376252E-2</v>
      </c>
      <c r="G679" s="326">
        <v>5.9943032116694675E-2</v>
      </c>
      <c r="H679" s="327">
        <v>7.8060074303458016E-2</v>
      </c>
    </row>
    <row r="680" spans="1:11" s="520" customFormat="1" x14ac:dyDescent="0.2">
      <c r="A680" s="303" t="s">
        <v>1</v>
      </c>
      <c r="B680" s="270">
        <f t="shared" ref="B680:H680" si="157">B677/B676*100-100</f>
        <v>6.9414893617021391</v>
      </c>
      <c r="C680" s="271">
        <f t="shared" si="157"/>
        <v>9.1223404255319025</v>
      </c>
      <c r="D680" s="271">
        <f t="shared" si="157"/>
        <v>3.7730496453900741</v>
      </c>
      <c r="E680" s="271">
        <f t="shared" si="157"/>
        <v>4.2553191489361808</v>
      </c>
      <c r="F680" s="271">
        <f t="shared" si="157"/>
        <v>7.0060790273556393</v>
      </c>
      <c r="G680" s="271">
        <f t="shared" si="157"/>
        <v>16.666666666666657</v>
      </c>
      <c r="H680" s="273">
        <f t="shared" si="157"/>
        <v>8.1890153389411182</v>
      </c>
    </row>
    <row r="681" spans="1:11" s="520" customFormat="1" ht="13.5" thickBot="1" x14ac:dyDescent="0.25">
      <c r="A681" s="226" t="s">
        <v>27</v>
      </c>
      <c r="B681" s="275">
        <f>B677-B664</f>
        <v>97.58333333333303</v>
      </c>
      <c r="C681" s="276">
        <f t="shared" ref="C681:H681" si="158">C677-C664</f>
        <v>232.75</v>
      </c>
      <c r="D681" s="276">
        <f t="shared" si="158"/>
        <v>-110</v>
      </c>
      <c r="E681" s="276">
        <f t="shared" si="158"/>
        <v>-88.33333333333303</v>
      </c>
      <c r="F681" s="276">
        <f t="shared" si="158"/>
        <v>-10.714285714285325</v>
      </c>
      <c r="G681" s="276">
        <f t="shared" si="158"/>
        <v>375.83333333333303</v>
      </c>
      <c r="H681" s="278">
        <f t="shared" si="158"/>
        <v>91.834940442427978</v>
      </c>
    </row>
    <row r="682" spans="1:11" s="520" customFormat="1" x14ac:dyDescent="0.2">
      <c r="A682" s="308" t="s">
        <v>52</v>
      </c>
      <c r="B682" s="280">
        <v>44</v>
      </c>
      <c r="C682" s="281">
        <v>41</v>
      </c>
      <c r="D682" s="281">
        <v>43</v>
      </c>
      <c r="E682" s="281">
        <v>13</v>
      </c>
      <c r="F682" s="281">
        <v>46</v>
      </c>
      <c r="G682" s="328">
        <v>46</v>
      </c>
      <c r="H682" s="329">
        <f>SUM(B682:G682)</f>
        <v>233</v>
      </c>
      <c r="I682" s="520" t="s">
        <v>56</v>
      </c>
      <c r="J682" s="330">
        <f>H669-H682</f>
        <v>0</v>
      </c>
      <c r="K682" s="331">
        <f>J682/H669</f>
        <v>0</v>
      </c>
    </row>
    <row r="683" spans="1:11" s="520" customFormat="1" x14ac:dyDescent="0.2">
      <c r="A683" s="308" t="s">
        <v>28</v>
      </c>
      <c r="B683" s="231">
        <v>142.5</v>
      </c>
      <c r="C683" s="289">
        <v>137.5</v>
      </c>
      <c r="D683" s="289">
        <v>138</v>
      </c>
      <c r="E683" s="289">
        <v>140</v>
      </c>
      <c r="F683" s="289">
        <v>137.5</v>
      </c>
      <c r="G683" s="289">
        <v>136</v>
      </c>
      <c r="H683" s="235"/>
      <c r="I683" s="520" t="s">
        <v>57</v>
      </c>
      <c r="J683" s="520">
        <v>138.44</v>
      </c>
    </row>
    <row r="684" spans="1:11" s="520" customFormat="1" ht="13.5" thickBot="1" x14ac:dyDescent="0.25">
      <c r="A684" s="311" t="s">
        <v>26</v>
      </c>
      <c r="B684" s="229">
        <f>B683-B670</f>
        <v>0</v>
      </c>
      <c r="C684" s="230">
        <f t="shared" ref="C684:G684" si="159">C683-C670</f>
        <v>0</v>
      </c>
      <c r="D684" s="230">
        <f t="shared" si="159"/>
        <v>0</v>
      </c>
      <c r="E684" s="230">
        <f t="shared" si="159"/>
        <v>0</v>
      </c>
      <c r="F684" s="230">
        <f t="shared" si="159"/>
        <v>0</v>
      </c>
      <c r="G684" s="230">
        <f t="shared" si="159"/>
        <v>0</v>
      </c>
      <c r="H684" s="236"/>
      <c r="I684" s="520" t="s">
        <v>26</v>
      </c>
      <c r="J684" s="520">
        <f>J683-J670</f>
        <v>0</v>
      </c>
    </row>
    <row r="686" spans="1:11" ht="13.5" thickBot="1" x14ac:dyDescent="0.25"/>
    <row r="687" spans="1:11" s="521" customFormat="1" ht="13.5" thickBot="1" x14ac:dyDescent="0.25">
      <c r="A687" s="295" t="s">
        <v>179</v>
      </c>
      <c r="B687" s="527" t="s">
        <v>53</v>
      </c>
      <c r="C687" s="528"/>
      <c r="D687" s="528"/>
      <c r="E687" s="528"/>
      <c r="F687" s="528"/>
      <c r="G687" s="529"/>
      <c r="H687" s="313" t="s">
        <v>0</v>
      </c>
    </row>
    <row r="688" spans="1:11" s="521" customFormat="1" x14ac:dyDescent="0.2">
      <c r="A688" s="226" t="s">
        <v>2</v>
      </c>
      <c r="B688" s="315">
        <v>1</v>
      </c>
      <c r="C688" s="238">
        <v>2</v>
      </c>
      <c r="D688" s="238">
        <v>3</v>
      </c>
      <c r="E688" s="238">
        <v>4</v>
      </c>
      <c r="F688" s="238">
        <v>5</v>
      </c>
      <c r="G688" s="238">
        <v>6</v>
      </c>
      <c r="H688" s="237"/>
    </row>
    <row r="689" spans="1:11" s="521" customFormat="1" x14ac:dyDescent="0.2">
      <c r="A689" s="301" t="s">
        <v>3</v>
      </c>
      <c r="B689" s="316">
        <v>4720</v>
      </c>
      <c r="C689" s="317">
        <v>4720</v>
      </c>
      <c r="D689" s="318">
        <v>4720</v>
      </c>
      <c r="E689" s="318">
        <v>4720</v>
      </c>
      <c r="F689" s="318">
        <v>4720</v>
      </c>
      <c r="G689" s="318">
        <v>4720</v>
      </c>
      <c r="H689" s="319">
        <v>4720</v>
      </c>
    </row>
    <row r="690" spans="1:11" s="521" customFormat="1" x14ac:dyDescent="0.2">
      <c r="A690" s="303" t="s">
        <v>6</v>
      </c>
      <c r="B690" s="320">
        <v>5188.125</v>
      </c>
      <c r="C690" s="321">
        <v>5151.333333333333</v>
      </c>
      <c r="D690" s="321">
        <v>5046.25</v>
      </c>
      <c r="E690" s="321">
        <v>4735.7142857142853</v>
      </c>
      <c r="F690" s="321">
        <v>5136</v>
      </c>
      <c r="G690" s="321">
        <v>5214.375</v>
      </c>
      <c r="H690" s="261">
        <v>5113.411764705882</v>
      </c>
    </row>
    <row r="691" spans="1:11" s="521" customFormat="1" x14ac:dyDescent="0.2">
      <c r="A691" s="226" t="s">
        <v>7</v>
      </c>
      <c r="B691" s="322">
        <v>75</v>
      </c>
      <c r="C691" s="323">
        <v>86.666666666666671</v>
      </c>
      <c r="D691" s="324">
        <v>81.25</v>
      </c>
      <c r="E691" s="324">
        <v>71.428571428571431</v>
      </c>
      <c r="F691" s="324">
        <v>100</v>
      </c>
      <c r="G691" s="324">
        <v>68.75</v>
      </c>
      <c r="H691" s="325">
        <v>80</v>
      </c>
    </row>
    <row r="692" spans="1:11" s="521" customFormat="1" x14ac:dyDescent="0.2">
      <c r="A692" s="226" t="s">
        <v>8</v>
      </c>
      <c r="B692" s="266">
        <v>7.3393727441696463E-2</v>
      </c>
      <c r="C692" s="267">
        <v>6.4031141814052853E-2</v>
      </c>
      <c r="D692" s="326">
        <v>7.0380226035000812E-2</v>
      </c>
      <c r="E692" s="326">
        <v>8.9309443307857977E-2</v>
      </c>
      <c r="F692" s="326">
        <v>4.1739995257042521E-2</v>
      </c>
      <c r="G692" s="326">
        <v>9.2045648611018882E-2</v>
      </c>
      <c r="H692" s="327">
        <v>7.6332555488905079E-2</v>
      </c>
    </row>
    <row r="693" spans="1:11" s="521" customFormat="1" x14ac:dyDescent="0.2">
      <c r="A693" s="303" t="s">
        <v>1</v>
      </c>
      <c r="B693" s="270">
        <f t="shared" ref="B693:H693" si="160">B690/B689*100-100</f>
        <v>9.9179025423728859</v>
      </c>
      <c r="C693" s="271">
        <f t="shared" si="160"/>
        <v>9.1384180790960272</v>
      </c>
      <c r="D693" s="271">
        <f t="shared" si="160"/>
        <v>6.9120762711864359</v>
      </c>
      <c r="E693" s="271">
        <f t="shared" si="160"/>
        <v>0.33292978208233137</v>
      </c>
      <c r="F693" s="271">
        <f t="shared" si="160"/>
        <v>8.8135593220338961</v>
      </c>
      <c r="G693" s="271">
        <f t="shared" si="160"/>
        <v>10.474046610169481</v>
      </c>
      <c r="H693" s="273">
        <f t="shared" si="160"/>
        <v>8.3349950149551404</v>
      </c>
    </row>
    <row r="694" spans="1:11" s="521" customFormat="1" ht="13.5" thickBot="1" x14ac:dyDescent="0.25">
      <c r="A694" s="226" t="s">
        <v>27</v>
      </c>
      <c r="B694" s="275">
        <f>B690-B677</f>
        <v>161.875</v>
      </c>
      <c r="C694" s="276">
        <f t="shared" ref="C694:H694" si="161">C690-C677</f>
        <v>22.58333333333303</v>
      </c>
      <c r="D694" s="276">
        <f t="shared" si="161"/>
        <v>168.91666666666697</v>
      </c>
      <c r="E694" s="276">
        <f t="shared" si="161"/>
        <v>-164.28571428571468</v>
      </c>
      <c r="F694" s="276">
        <f t="shared" si="161"/>
        <v>106.71428571428532</v>
      </c>
      <c r="G694" s="276">
        <f t="shared" si="161"/>
        <v>-268.95833333333303</v>
      </c>
      <c r="H694" s="278">
        <f t="shared" si="161"/>
        <v>28.528043775649166</v>
      </c>
    </row>
    <row r="695" spans="1:11" s="521" customFormat="1" x14ac:dyDescent="0.2">
      <c r="A695" s="308" t="s">
        <v>52</v>
      </c>
      <c r="B695" s="280">
        <v>44</v>
      </c>
      <c r="C695" s="281">
        <v>41</v>
      </c>
      <c r="D695" s="281">
        <v>43</v>
      </c>
      <c r="E695" s="281">
        <v>13</v>
      </c>
      <c r="F695" s="281">
        <v>46</v>
      </c>
      <c r="G695" s="328">
        <v>46</v>
      </c>
      <c r="H695" s="329">
        <f>SUM(B695:G695)</f>
        <v>233</v>
      </c>
      <c r="I695" s="521" t="s">
        <v>56</v>
      </c>
      <c r="J695" s="330">
        <f>H682-H695</f>
        <v>0</v>
      </c>
      <c r="K695" s="331">
        <f>J695/H682</f>
        <v>0</v>
      </c>
    </row>
    <row r="696" spans="1:11" s="521" customFormat="1" x14ac:dyDescent="0.2">
      <c r="A696" s="308" t="s">
        <v>28</v>
      </c>
      <c r="B696" s="231">
        <v>143.5</v>
      </c>
      <c r="C696" s="289">
        <v>138.5</v>
      </c>
      <c r="D696" s="289">
        <v>139</v>
      </c>
      <c r="E696" s="289">
        <v>141.5</v>
      </c>
      <c r="F696" s="289">
        <v>138.5</v>
      </c>
      <c r="G696" s="289">
        <v>137.5</v>
      </c>
      <c r="H696" s="235"/>
      <c r="I696" s="521" t="s">
        <v>57</v>
      </c>
    </row>
    <row r="697" spans="1:11" s="521" customFormat="1" ht="13.5" thickBot="1" x14ac:dyDescent="0.25">
      <c r="A697" s="311" t="s">
        <v>26</v>
      </c>
      <c r="B697" s="229">
        <f>B696-B683</f>
        <v>1</v>
      </c>
      <c r="C697" s="230">
        <f t="shared" ref="C697:G697" si="162">C696-C683</f>
        <v>1</v>
      </c>
      <c r="D697" s="230">
        <f t="shared" si="162"/>
        <v>1</v>
      </c>
      <c r="E697" s="230">
        <f t="shared" si="162"/>
        <v>1.5</v>
      </c>
      <c r="F697" s="230">
        <f t="shared" si="162"/>
        <v>1</v>
      </c>
      <c r="G697" s="230">
        <f t="shared" si="162"/>
        <v>1.5</v>
      </c>
      <c r="H697" s="236"/>
      <c r="I697" s="521" t="s">
        <v>26</v>
      </c>
      <c r="J697" s="521">
        <f>J696-J683</f>
        <v>-138.44</v>
      </c>
    </row>
    <row r="698" spans="1:11" x14ac:dyDescent="0.2">
      <c r="C698" s="521"/>
      <c r="D698" s="521"/>
      <c r="E698" s="521"/>
      <c r="F698" s="521"/>
      <c r="G698" s="521"/>
    </row>
  </sheetData>
  <mergeCells count="55"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36:G336"/>
    <mergeCell ref="B349:G349"/>
    <mergeCell ref="B178:F178"/>
    <mergeCell ref="B165:F165"/>
    <mergeCell ref="B152:F152"/>
    <mergeCell ref="B230:F230"/>
    <mergeCell ref="B661:G661"/>
    <mergeCell ref="B217:F217"/>
    <mergeCell ref="B204:F204"/>
    <mergeCell ref="B191:F191"/>
    <mergeCell ref="B243:F243"/>
    <mergeCell ref="B282:F282"/>
    <mergeCell ref="B269:F269"/>
    <mergeCell ref="B297:G297"/>
    <mergeCell ref="B256:F256"/>
    <mergeCell ref="B544:G544"/>
    <mergeCell ref="B440:G440"/>
    <mergeCell ref="B427:G427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323:G323"/>
    <mergeCell ref="B310:G310"/>
    <mergeCell ref="B557:G557"/>
    <mergeCell ref="B609:G609"/>
    <mergeCell ref="B635:G635"/>
    <mergeCell ref="B596:G596"/>
    <mergeCell ref="B583:G583"/>
    <mergeCell ref="B687:G687"/>
    <mergeCell ref="B674:G674"/>
    <mergeCell ref="B648:G648"/>
    <mergeCell ref="B622:G622"/>
    <mergeCell ref="B570:G57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2" t="s">
        <v>18</v>
      </c>
      <c r="C4" s="523"/>
      <c r="D4" s="523"/>
      <c r="E4" s="523"/>
      <c r="F4" s="523"/>
      <c r="G4" s="523"/>
      <c r="H4" s="523"/>
      <c r="I4" s="523"/>
      <c r="J4" s="524"/>
      <c r="K4" s="522" t="s">
        <v>21</v>
      </c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2" t="s">
        <v>23</v>
      </c>
      <c r="C17" s="523"/>
      <c r="D17" s="523"/>
      <c r="E17" s="523"/>
      <c r="F17" s="5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2" t="s">
        <v>18</v>
      </c>
      <c r="C4" s="523"/>
      <c r="D4" s="523"/>
      <c r="E4" s="523"/>
      <c r="F4" s="523"/>
      <c r="G4" s="523"/>
      <c r="H4" s="523"/>
      <c r="I4" s="523"/>
      <c r="J4" s="524"/>
      <c r="K4" s="522" t="s">
        <v>21</v>
      </c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2" t="s">
        <v>23</v>
      </c>
      <c r="C17" s="523"/>
      <c r="D17" s="523"/>
      <c r="E17" s="523"/>
      <c r="F17" s="5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2" t="s">
        <v>18</v>
      </c>
      <c r="C4" s="523"/>
      <c r="D4" s="523"/>
      <c r="E4" s="523"/>
      <c r="F4" s="523"/>
      <c r="G4" s="523"/>
      <c r="H4" s="523"/>
      <c r="I4" s="523"/>
      <c r="J4" s="524"/>
      <c r="K4" s="522" t="s">
        <v>21</v>
      </c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2" t="s">
        <v>23</v>
      </c>
      <c r="C17" s="523"/>
      <c r="D17" s="523"/>
      <c r="E17" s="523"/>
      <c r="F17" s="52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5" t="s">
        <v>42</v>
      </c>
      <c r="B1" s="52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5" t="s">
        <v>42</v>
      </c>
      <c r="B1" s="52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6" t="s">
        <v>42</v>
      </c>
      <c r="B1" s="52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5" t="s">
        <v>42</v>
      </c>
      <c r="B1" s="52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56"/>
  <sheetViews>
    <sheetView showGridLines="0" topLeftCell="A622" zoomScale="73" zoomScaleNormal="73" workbookViewId="0">
      <selection activeCell="T649" sqref="T649:T651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55"/>
      <c r="G2" s="555"/>
      <c r="H2" s="555"/>
      <c r="I2" s="555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27" t="s">
        <v>53</v>
      </c>
      <c r="C9" s="528"/>
      <c r="D9" s="528"/>
      <c r="E9" s="528"/>
      <c r="F9" s="528"/>
      <c r="G9" s="528"/>
      <c r="H9" s="528"/>
      <c r="I9" s="529"/>
      <c r="J9" s="527" t="s">
        <v>63</v>
      </c>
      <c r="K9" s="528"/>
      <c r="L9" s="528"/>
      <c r="M9" s="528"/>
      <c r="N9" s="528"/>
      <c r="O9" s="528"/>
      <c r="P9" s="528"/>
      <c r="Q9" s="528"/>
      <c r="R9" s="528"/>
      <c r="S9" s="529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27" t="s">
        <v>53</v>
      </c>
      <c r="C25" s="528"/>
      <c r="D25" s="528"/>
      <c r="E25" s="528"/>
      <c r="F25" s="528"/>
      <c r="G25" s="528"/>
      <c r="H25" s="528"/>
      <c r="I25" s="529"/>
      <c r="J25" s="527" t="s">
        <v>63</v>
      </c>
      <c r="K25" s="528"/>
      <c r="L25" s="528"/>
      <c r="M25" s="528"/>
      <c r="N25" s="528"/>
      <c r="O25" s="528"/>
      <c r="P25" s="528"/>
      <c r="Q25" s="529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54" t="s">
        <v>67</v>
      </c>
      <c r="W34" s="554"/>
      <c r="X34" s="554"/>
      <c r="Y34" s="554"/>
      <c r="Z34" s="554"/>
      <c r="AA34" s="554"/>
      <c r="AB34" s="554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54"/>
      <c r="W35" s="554"/>
      <c r="X35" s="554"/>
      <c r="Y35" s="554"/>
      <c r="Z35" s="554"/>
      <c r="AA35" s="554"/>
      <c r="AB35" s="554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54"/>
      <c r="W36" s="554"/>
      <c r="X36" s="554"/>
      <c r="Y36" s="554"/>
      <c r="Z36" s="554"/>
      <c r="AA36" s="554"/>
      <c r="AB36" s="554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27" t="s">
        <v>53</v>
      </c>
      <c r="C39" s="528"/>
      <c r="D39" s="528"/>
      <c r="E39" s="528"/>
      <c r="F39" s="528"/>
      <c r="G39" s="528"/>
      <c r="H39" s="528"/>
      <c r="I39" s="529"/>
      <c r="J39" s="527" t="s">
        <v>63</v>
      </c>
      <c r="K39" s="528"/>
      <c r="L39" s="528"/>
      <c r="M39" s="528"/>
      <c r="N39" s="528"/>
      <c r="O39" s="528"/>
      <c r="P39" s="528"/>
      <c r="Q39" s="529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54" t="s">
        <v>69</v>
      </c>
      <c r="W48" s="554"/>
      <c r="X48" s="554"/>
      <c r="Y48" s="554"/>
      <c r="Z48" s="554"/>
      <c r="AA48" s="554"/>
      <c r="AB48" s="554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54"/>
      <c r="W49" s="554"/>
      <c r="X49" s="554"/>
      <c r="Y49" s="554"/>
      <c r="Z49" s="554"/>
      <c r="AA49" s="554"/>
      <c r="AB49" s="554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54"/>
      <c r="W50" s="554"/>
      <c r="X50" s="554"/>
      <c r="Y50" s="554"/>
      <c r="Z50" s="554"/>
      <c r="AA50" s="554"/>
      <c r="AB50" s="554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27" t="s">
        <v>53</v>
      </c>
      <c r="C55" s="528"/>
      <c r="D55" s="528"/>
      <c r="E55" s="528"/>
      <c r="F55" s="528"/>
      <c r="G55" s="528"/>
      <c r="H55" s="528"/>
      <c r="I55" s="528"/>
      <c r="J55" s="528"/>
      <c r="K55" s="529"/>
      <c r="L55" s="527" t="s">
        <v>63</v>
      </c>
      <c r="M55" s="528"/>
      <c r="N55" s="528"/>
      <c r="O55" s="528"/>
      <c r="P55" s="528"/>
      <c r="Q55" s="528"/>
      <c r="R55" s="528"/>
      <c r="S55" s="529"/>
      <c r="T55" s="292" t="s">
        <v>55</v>
      </c>
      <c r="U55" s="361"/>
      <c r="V55" s="361"/>
      <c r="W55" s="361"/>
      <c r="X55" s="555" t="s">
        <v>71</v>
      </c>
      <c r="Y55" s="555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27" t="s">
        <v>53</v>
      </c>
      <c r="C70" s="528"/>
      <c r="D70" s="528"/>
      <c r="E70" s="528"/>
      <c r="F70" s="528"/>
      <c r="G70" s="528"/>
      <c r="H70" s="528"/>
      <c r="I70" s="528"/>
      <c r="J70" s="528"/>
      <c r="K70" s="529"/>
      <c r="L70" s="527" t="s">
        <v>63</v>
      </c>
      <c r="M70" s="528"/>
      <c r="N70" s="528"/>
      <c r="O70" s="528"/>
      <c r="P70" s="528"/>
      <c r="Q70" s="528"/>
      <c r="R70" s="528"/>
      <c r="S70" s="528"/>
      <c r="T70" s="528"/>
      <c r="U70" s="529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27" t="s">
        <v>53</v>
      </c>
      <c r="C86" s="528"/>
      <c r="D86" s="528"/>
      <c r="E86" s="528"/>
      <c r="F86" s="528"/>
      <c r="G86" s="528"/>
      <c r="H86" s="528"/>
      <c r="I86" s="529"/>
      <c r="J86" s="527" t="s">
        <v>75</v>
      </c>
      <c r="K86" s="528"/>
      <c r="L86" s="528"/>
      <c r="M86" s="529"/>
      <c r="N86" s="527" t="s">
        <v>63</v>
      </c>
      <c r="O86" s="528"/>
      <c r="P86" s="528"/>
      <c r="Q86" s="528"/>
      <c r="R86" s="528"/>
      <c r="S86" s="528"/>
      <c r="T86" s="528"/>
      <c r="U86" s="529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27" t="s">
        <v>53</v>
      </c>
      <c r="C100" s="528"/>
      <c r="D100" s="528"/>
      <c r="E100" s="528"/>
      <c r="F100" s="528"/>
      <c r="G100" s="528"/>
      <c r="H100" s="528"/>
      <c r="I100" s="529"/>
      <c r="J100" s="527" t="s">
        <v>75</v>
      </c>
      <c r="K100" s="528"/>
      <c r="L100" s="528"/>
      <c r="M100" s="529"/>
      <c r="N100" s="527" t="s">
        <v>63</v>
      </c>
      <c r="O100" s="528"/>
      <c r="P100" s="528"/>
      <c r="Q100" s="528"/>
      <c r="R100" s="528"/>
      <c r="S100" s="528"/>
      <c r="T100" s="528"/>
      <c r="U100" s="529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27" t="s">
        <v>53</v>
      </c>
      <c r="C115" s="528"/>
      <c r="D115" s="528"/>
      <c r="E115" s="528"/>
      <c r="F115" s="528"/>
      <c r="G115" s="528"/>
      <c r="H115" s="528"/>
      <c r="I115" s="528"/>
      <c r="J115" s="529"/>
      <c r="K115" s="527" t="s">
        <v>75</v>
      </c>
      <c r="L115" s="528"/>
      <c r="M115" s="528"/>
      <c r="N115" s="529"/>
      <c r="O115" s="527" t="s">
        <v>63</v>
      </c>
      <c r="P115" s="528"/>
      <c r="Q115" s="528"/>
      <c r="R115" s="528"/>
      <c r="S115" s="528"/>
      <c r="T115" s="528"/>
      <c r="U115" s="528"/>
      <c r="V115" s="528"/>
      <c r="W115" s="529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27" t="s">
        <v>53</v>
      </c>
      <c r="C129" s="528"/>
      <c r="D129" s="528"/>
      <c r="E129" s="528"/>
      <c r="F129" s="528"/>
      <c r="G129" s="528"/>
      <c r="H129" s="528"/>
      <c r="I129" s="528"/>
      <c r="J129" s="529"/>
      <c r="K129" s="527" t="s">
        <v>75</v>
      </c>
      <c r="L129" s="528"/>
      <c r="M129" s="528"/>
      <c r="N129" s="529"/>
      <c r="O129" s="527" t="s">
        <v>63</v>
      </c>
      <c r="P129" s="528"/>
      <c r="Q129" s="528"/>
      <c r="R129" s="528"/>
      <c r="S129" s="528"/>
      <c r="T129" s="528"/>
      <c r="U129" s="528"/>
      <c r="V129" s="528"/>
      <c r="W129" s="529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27" t="s">
        <v>53</v>
      </c>
      <c r="C143" s="528"/>
      <c r="D143" s="528"/>
      <c r="E143" s="528"/>
      <c r="F143" s="528"/>
      <c r="G143" s="528"/>
      <c r="H143" s="528"/>
      <c r="I143" s="528"/>
      <c r="J143" s="529"/>
      <c r="K143" s="527" t="s">
        <v>75</v>
      </c>
      <c r="L143" s="528"/>
      <c r="M143" s="528"/>
      <c r="N143" s="529"/>
      <c r="O143" s="527" t="s">
        <v>63</v>
      </c>
      <c r="P143" s="528"/>
      <c r="Q143" s="528"/>
      <c r="R143" s="528"/>
      <c r="S143" s="528"/>
      <c r="T143" s="528"/>
      <c r="U143" s="528"/>
      <c r="V143" s="528"/>
      <c r="W143" s="529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27" t="s">
        <v>53</v>
      </c>
      <c r="C157" s="528"/>
      <c r="D157" s="528"/>
      <c r="E157" s="528"/>
      <c r="F157" s="528"/>
      <c r="G157" s="528"/>
      <c r="H157" s="528"/>
      <c r="I157" s="528"/>
      <c r="J157" s="529"/>
      <c r="K157" s="527" t="s">
        <v>75</v>
      </c>
      <c r="L157" s="528"/>
      <c r="M157" s="528"/>
      <c r="N157" s="529"/>
      <c r="O157" s="527" t="s">
        <v>63</v>
      </c>
      <c r="P157" s="528"/>
      <c r="Q157" s="528"/>
      <c r="R157" s="528"/>
      <c r="S157" s="528"/>
      <c r="T157" s="528"/>
      <c r="U157" s="528"/>
      <c r="V157" s="528"/>
      <c r="W157" s="529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27" t="s">
        <v>53</v>
      </c>
      <c r="C173" s="528"/>
      <c r="D173" s="528"/>
      <c r="E173" s="528"/>
      <c r="F173" s="528"/>
      <c r="G173" s="528"/>
      <c r="H173" s="528"/>
      <c r="I173" s="529"/>
      <c r="J173" s="527" t="s">
        <v>75</v>
      </c>
      <c r="K173" s="528"/>
      <c r="L173" s="528"/>
      <c r="M173" s="529"/>
      <c r="N173" s="527" t="s">
        <v>63</v>
      </c>
      <c r="O173" s="528"/>
      <c r="P173" s="528"/>
      <c r="Q173" s="528"/>
      <c r="R173" s="528"/>
      <c r="S173" s="528"/>
      <c r="T173" s="528"/>
      <c r="U173" s="528"/>
      <c r="V173" s="528"/>
      <c r="W173" s="529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27" t="s">
        <v>53</v>
      </c>
      <c r="C187" s="528"/>
      <c r="D187" s="528"/>
      <c r="E187" s="528"/>
      <c r="F187" s="528"/>
      <c r="G187" s="528"/>
      <c r="H187" s="528"/>
      <c r="I187" s="529"/>
      <c r="J187" s="527" t="s">
        <v>75</v>
      </c>
      <c r="K187" s="528"/>
      <c r="L187" s="528"/>
      <c r="M187" s="529"/>
      <c r="N187" s="527" t="s">
        <v>63</v>
      </c>
      <c r="O187" s="528"/>
      <c r="P187" s="528"/>
      <c r="Q187" s="528"/>
      <c r="R187" s="528"/>
      <c r="S187" s="528"/>
      <c r="T187" s="528"/>
      <c r="U187" s="528"/>
      <c r="V187" s="528"/>
      <c r="W187" s="529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27" t="s">
        <v>53</v>
      </c>
      <c r="C201" s="528"/>
      <c r="D201" s="528"/>
      <c r="E201" s="528"/>
      <c r="F201" s="528"/>
      <c r="G201" s="528"/>
      <c r="H201" s="528"/>
      <c r="I201" s="529"/>
      <c r="J201" s="527" t="s">
        <v>75</v>
      </c>
      <c r="K201" s="528"/>
      <c r="L201" s="528"/>
      <c r="M201" s="529"/>
      <c r="N201" s="527" t="s">
        <v>63</v>
      </c>
      <c r="O201" s="528"/>
      <c r="P201" s="528"/>
      <c r="Q201" s="528"/>
      <c r="R201" s="528"/>
      <c r="S201" s="528"/>
      <c r="T201" s="528"/>
      <c r="U201" s="528"/>
      <c r="V201" s="528"/>
      <c r="W201" s="529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27" t="s">
        <v>53</v>
      </c>
      <c r="C215" s="528"/>
      <c r="D215" s="528"/>
      <c r="E215" s="528"/>
      <c r="F215" s="528"/>
      <c r="G215" s="528"/>
      <c r="H215" s="528"/>
      <c r="I215" s="529"/>
      <c r="J215" s="527" t="s">
        <v>75</v>
      </c>
      <c r="K215" s="528"/>
      <c r="L215" s="528"/>
      <c r="M215" s="529"/>
      <c r="N215" s="527" t="s">
        <v>63</v>
      </c>
      <c r="O215" s="528"/>
      <c r="P215" s="528"/>
      <c r="Q215" s="528"/>
      <c r="R215" s="528"/>
      <c r="S215" s="528"/>
      <c r="T215" s="528"/>
      <c r="U215" s="528"/>
      <c r="V215" s="528"/>
      <c r="W215" s="529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27" t="s">
        <v>53</v>
      </c>
      <c r="C230" s="528"/>
      <c r="D230" s="528"/>
      <c r="E230" s="528"/>
      <c r="F230" s="528"/>
      <c r="G230" s="528"/>
      <c r="H230" s="528"/>
      <c r="I230" s="529"/>
      <c r="J230" s="527" t="s">
        <v>75</v>
      </c>
      <c r="K230" s="528"/>
      <c r="L230" s="528"/>
      <c r="M230" s="529"/>
      <c r="N230" s="527" t="s">
        <v>63</v>
      </c>
      <c r="O230" s="528"/>
      <c r="P230" s="528"/>
      <c r="Q230" s="528"/>
      <c r="R230" s="528"/>
      <c r="S230" s="528"/>
      <c r="T230" s="528"/>
      <c r="U230" s="529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27" t="s">
        <v>53</v>
      </c>
      <c r="C244" s="528"/>
      <c r="D244" s="528"/>
      <c r="E244" s="528"/>
      <c r="F244" s="528"/>
      <c r="G244" s="528"/>
      <c r="H244" s="528"/>
      <c r="I244" s="529"/>
      <c r="J244" s="527" t="s">
        <v>75</v>
      </c>
      <c r="K244" s="528"/>
      <c r="L244" s="528"/>
      <c r="M244" s="529"/>
      <c r="N244" s="527" t="s">
        <v>63</v>
      </c>
      <c r="O244" s="528"/>
      <c r="P244" s="528"/>
      <c r="Q244" s="528"/>
      <c r="R244" s="528"/>
      <c r="S244" s="528"/>
      <c r="T244" s="528"/>
      <c r="U244" s="529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27" t="s">
        <v>53</v>
      </c>
      <c r="C258" s="528"/>
      <c r="D258" s="528"/>
      <c r="E258" s="528"/>
      <c r="F258" s="528"/>
      <c r="G258" s="528"/>
      <c r="H258" s="528"/>
      <c r="I258" s="529"/>
      <c r="J258" s="527" t="s">
        <v>75</v>
      </c>
      <c r="K258" s="528"/>
      <c r="L258" s="528"/>
      <c r="M258" s="529"/>
      <c r="N258" s="527" t="s">
        <v>63</v>
      </c>
      <c r="O258" s="528"/>
      <c r="P258" s="528"/>
      <c r="Q258" s="528"/>
      <c r="R258" s="528"/>
      <c r="S258" s="528"/>
      <c r="T258" s="528"/>
      <c r="U258" s="529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27" t="s">
        <v>53</v>
      </c>
      <c r="C272" s="528"/>
      <c r="D272" s="528"/>
      <c r="E272" s="528"/>
      <c r="F272" s="528"/>
      <c r="G272" s="528"/>
      <c r="H272" s="528"/>
      <c r="I272" s="529"/>
      <c r="J272" s="527" t="s">
        <v>75</v>
      </c>
      <c r="K272" s="528"/>
      <c r="L272" s="528"/>
      <c r="M272" s="529"/>
      <c r="N272" s="527" t="s">
        <v>63</v>
      </c>
      <c r="O272" s="528"/>
      <c r="P272" s="528"/>
      <c r="Q272" s="528"/>
      <c r="R272" s="528"/>
      <c r="S272" s="528"/>
      <c r="T272" s="528"/>
      <c r="U272" s="529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27" t="s">
        <v>53</v>
      </c>
      <c r="C286" s="528"/>
      <c r="D286" s="528"/>
      <c r="E286" s="528"/>
      <c r="F286" s="528"/>
      <c r="G286" s="528"/>
      <c r="H286" s="528"/>
      <c r="I286" s="529"/>
      <c r="J286" s="527" t="s">
        <v>75</v>
      </c>
      <c r="K286" s="528"/>
      <c r="L286" s="528"/>
      <c r="M286" s="529"/>
      <c r="N286" s="527" t="s">
        <v>63</v>
      </c>
      <c r="O286" s="528"/>
      <c r="P286" s="528"/>
      <c r="Q286" s="528"/>
      <c r="R286" s="528"/>
      <c r="S286" s="528"/>
      <c r="T286" s="528"/>
      <c r="U286" s="529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27" t="s">
        <v>53</v>
      </c>
      <c r="C300" s="528"/>
      <c r="D300" s="528"/>
      <c r="E300" s="528"/>
      <c r="F300" s="528"/>
      <c r="G300" s="528"/>
      <c r="H300" s="528"/>
      <c r="I300" s="529"/>
      <c r="J300" s="527" t="s">
        <v>75</v>
      </c>
      <c r="K300" s="528"/>
      <c r="L300" s="528"/>
      <c r="M300" s="529"/>
      <c r="N300" s="527" t="s">
        <v>63</v>
      </c>
      <c r="O300" s="528"/>
      <c r="P300" s="528"/>
      <c r="Q300" s="528"/>
      <c r="R300" s="528"/>
      <c r="S300" s="528"/>
      <c r="T300" s="528"/>
      <c r="U300" s="529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27" t="s">
        <v>53</v>
      </c>
      <c r="C314" s="528"/>
      <c r="D314" s="528"/>
      <c r="E314" s="528"/>
      <c r="F314" s="528"/>
      <c r="G314" s="528"/>
      <c r="H314" s="528"/>
      <c r="I314" s="529"/>
      <c r="J314" s="527" t="s">
        <v>75</v>
      </c>
      <c r="K314" s="528"/>
      <c r="L314" s="528"/>
      <c r="M314" s="529"/>
      <c r="N314" s="527" t="s">
        <v>63</v>
      </c>
      <c r="O314" s="528"/>
      <c r="P314" s="528"/>
      <c r="Q314" s="528"/>
      <c r="R314" s="528"/>
      <c r="S314" s="528"/>
      <c r="T314" s="528"/>
      <c r="U314" s="529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44" t="s">
        <v>53</v>
      </c>
      <c r="B329" s="545"/>
      <c r="C329" s="545"/>
      <c r="D329" s="545"/>
      <c r="E329" s="545"/>
      <c r="F329" s="545"/>
      <c r="G329" s="545"/>
      <c r="H329" s="545"/>
      <c r="I329" s="545"/>
      <c r="J329" s="546"/>
      <c r="K329" s="547" t="s">
        <v>75</v>
      </c>
      <c r="L329" s="548"/>
      <c r="M329" s="548"/>
      <c r="N329" s="548"/>
      <c r="O329" s="548"/>
      <c r="P329" s="548"/>
      <c r="Q329" s="548"/>
      <c r="R329" s="548"/>
      <c r="S329" s="548"/>
      <c r="T329" s="549"/>
      <c r="U329" s="550" t="s">
        <v>63</v>
      </c>
      <c r="V329" s="551"/>
      <c r="W329" s="551"/>
      <c r="X329" s="551"/>
      <c r="Y329" s="551"/>
      <c r="Z329" s="551"/>
      <c r="AA329" s="551"/>
      <c r="AB329" s="551"/>
      <c r="AC329" s="551"/>
      <c r="AD329" s="552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32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34">
        <f>C331+C332</f>
        <v>760</v>
      </c>
      <c r="G331" s="534">
        <v>115.5</v>
      </c>
      <c r="H331" s="534">
        <v>65</v>
      </c>
      <c r="I331" s="534">
        <v>1</v>
      </c>
      <c r="J331" s="536"/>
      <c r="K331" s="553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34">
        <f>M331+M332</f>
        <v>760</v>
      </c>
      <c r="Q331" s="530">
        <v>118.5</v>
      </c>
      <c r="R331" s="530">
        <v>65</v>
      </c>
      <c r="S331" s="530">
        <v>2</v>
      </c>
      <c r="T331" s="536"/>
      <c r="U331" s="532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34">
        <f>W331+W332</f>
        <v>760</v>
      </c>
      <c r="AA331" s="534">
        <v>116.5</v>
      </c>
      <c r="AB331" s="534">
        <v>65</v>
      </c>
      <c r="AC331" s="534">
        <v>1</v>
      </c>
      <c r="AD331" s="536"/>
    </row>
    <row r="332" spans="1:30" s="426" customFormat="1" ht="15" x14ac:dyDescent="0.2">
      <c r="A332" s="533"/>
      <c r="B332" s="430">
        <v>3</v>
      </c>
      <c r="C332" s="430">
        <v>440</v>
      </c>
      <c r="D332" s="430">
        <v>115</v>
      </c>
      <c r="E332" s="430" t="s">
        <v>124</v>
      </c>
      <c r="F332" s="535"/>
      <c r="G332" s="535"/>
      <c r="H332" s="535"/>
      <c r="I332" s="535"/>
      <c r="J332" s="537"/>
      <c r="K332" s="553"/>
      <c r="L332" s="430">
        <v>2</v>
      </c>
      <c r="M332" s="430">
        <v>373</v>
      </c>
      <c r="N332" s="430">
        <v>117.5</v>
      </c>
      <c r="O332" s="430" t="s">
        <v>128</v>
      </c>
      <c r="P332" s="535"/>
      <c r="Q332" s="530"/>
      <c r="R332" s="530"/>
      <c r="S332" s="530"/>
      <c r="T332" s="537"/>
      <c r="U332" s="533"/>
      <c r="V332" s="430">
        <v>2</v>
      </c>
      <c r="W332" s="430">
        <v>217</v>
      </c>
      <c r="X332" s="430">
        <v>116</v>
      </c>
      <c r="Y332" s="430" t="s">
        <v>128</v>
      </c>
      <c r="Z332" s="535"/>
      <c r="AA332" s="535"/>
      <c r="AB332" s="535"/>
      <c r="AC332" s="535"/>
      <c r="AD332" s="537"/>
    </row>
    <row r="333" spans="1:30" s="426" customFormat="1" ht="15" x14ac:dyDescent="0.2">
      <c r="A333" s="532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34">
        <f>C333+C334+C335</f>
        <v>760</v>
      </c>
      <c r="G333" s="534">
        <v>115</v>
      </c>
      <c r="H333" s="534">
        <v>65</v>
      </c>
      <c r="I333" s="534">
        <v>1</v>
      </c>
      <c r="J333" s="536"/>
      <c r="K333" s="542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30">
        <f>M333+M334</f>
        <v>760</v>
      </c>
      <c r="Q333" s="534">
        <v>116.5</v>
      </c>
      <c r="R333" s="534">
        <v>65</v>
      </c>
      <c r="S333" s="534">
        <v>2</v>
      </c>
      <c r="T333" s="536"/>
      <c r="U333" s="532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30">
        <f>W333+W334</f>
        <v>760</v>
      </c>
      <c r="AA333" s="530">
        <v>116</v>
      </c>
      <c r="AB333" s="530">
        <v>65</v>
      </c>
      <c r="AC333" s="530" t="s">
        <v>126</v>
      </c>
      <c r="AD333" s="531"/>
    </row>
    <row r="334" spans="1:30" s="426" customFormat="1" ht="15" x14ac:dyDescent="0.2">
      <c r="A334" s="542"/>
      <c r="B334" s="430">
        <v>3</v>
      </c>
      <c r="C334" s="430">
        <v>230</v>
      </c>
      <c r="D334" s="430">
        <v>115</v>
      </c>
      <c r="E334" s="430" t="s">
        <v>125</v>
      </c>
      <c r="F334" s="538"/>
      <c r="G334" s="538"/>
      <c r="H334" s="538"/>
      <c r="I334" s="538"/>
      <c r="J334" s="543"/>
      <c r="K334" s="533"/>
      <c r="L334" s="430">
        <v>3</v>
      </c>
      <c r="M334" s="430">
        <v>385</v>
      </c>
      <c r="N334" s="430">
        <v>115.5</v>
      </c>
      <c r="O334" s="430" t="s">
        <v>125</v>
      </c>
      <c r="P334" s="530"/>
      <c r="Q334" s="535"/>
      <c r="R334" s="535"/>
      <c r="S334" s="535"/>
      <c r="T334" s="537"/>
      <c r="U334" s="533"/>
      <c r="V334" s="430">
        <v>3</v>
      </c>
      <c r="W334" s="430">
        <v>210</v>
      </c>
      <c r="X334" s="430">
        <v>115.5</v>
      </c>
      <c r="Y334" s="430" t="s">
        <v>128</v>
      </c>
      <c r="Z334" s="530"/>
      <c r="AA334" s="530"/>
      <c r="AB334" s="530"/>
      <c r="AC334" s="530"/>
      <c r="AD334" s="531"/>
    </row>
    <row r="335" spans="1:30" s="426" customFormat="1" ht="15" x14ac:dyDescent="0.2">
      <c r="A335" s="533"/>
      <c r="B335" s="430">
        <v>4</v>
      </c>
      <c r="C335" s="430">
        <v>87</v>
      </c>
      <c r="D335" s="430">
        <v>114</v>
      </c>
      <c r="E335" s="430" t="s">
        <v>128</v>
      </c>
      <c r="F335" s="538"/>
      <c r="G335" s="535"/>
      <c r="H335" s="535"/>
      <c r="I335" s="535"/>
      <c r="J335" s="537"/>
      <c r="K335" s="532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34">
        <f>M335+M336+M337</f>
        <v>760</v>
      </c>
      <c r="Q335" s="534">
        <v>114.5</v>
      </c>
      <c r="R335" s="534">
        <v>65</v>
      </c>
      <c r="S335" s="534">
        <v>3</v>
      </c>
      <c r="T335" s="536"/>
      <c r="U335" s="532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8">
        <f>W335+W336</f>
        <v>761</v>
      </c>
      <c r="AA335" s="534">
        <v>115.5</v>
      </c>
      <c r="AB335" s="534">
        <v>65</v>
      </c>
      <c r="AC335" s="534">
        <v>2</v>
      </c>
      <c r="AD335" s="536"/>
    </row>
    <row r="336" spans="1:30" s="426" customFormat="1" ht="15" x14ac:dyDescent="0.2">
      <c r="A336" s="532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34">
        <f>C336+C337</f>
        <v>760</v>
      </c>
      <c r="G336" s="534">
        <v>114</v>
      </c>
      <c r="H336" s="534">
        <v>65</v>
      </c>
      <c r="I336" s="534">
        <v>2</v>
      </c>
      <c r="J336" s="536"/>
      <c r="K336" s="542"/>
      <c r="L336" s="430">
        <v>4</v>
      </c>
      <c r="M336" s="430">
        <v>457</v>
      </c>
      <c r="N336" s="430">
        <v>114.5</v>
      </c>
      <c r="O336" s="430" t="s">
        <v>127</v>
      </c>
      <c r="P336" s="538"/>
      <c r="Q336" s="538"/>
      <c r="R336" s="538"/>
      <c r="S336" s="538"/>
      <c r="T336" s="543"/>
      <c r="U336" s="533"/>
      <c r="V336" s="430">
        <v>5</v>
      </c>
      <c r="W336" s="430">
        <v>67</v>
      </c>
      <c r="X336" s="430">
        <v>114</v>
      </c>
      <c r="Y336" s="431" t="s">
        <v>125</v>
      </c>
      <c r="Z336" s="535"/>
      <c r="AA336" s="535"/>
      <c r="AB336" s="535"/>
      <c r="AC336" s="535"/>
      <c r="AD336" s="537"/>
    </row>
    <row r="337" spans="1:30" s="426" customFormat="1" ht="15" x14ac:dyDescent="0.2">
      <c r="A337" s="533"/>
      <c r="B337" s="430">
        <v>5</v>
      </c>
      <c r="C337" s="430">
        <v>53</v>
      </c>
      <c r="D337" s="430">
        <v>114.5</v>
      </c>
      <c r="E337" s="431" t="s">
        <v>125</v>
      </c>
      <c r="F337" s="535"/>
      <c r="G337" s="535"/>
      <c r="H337" s="535"/>
      <c r="I337" s="535"/>
      <c r="J337" s="537"/>
      <c r="K337" s="533"/>
      <c r="L337" s="430" t="s">
        <v>129</v>
      </c>
      <c r="M337" s="430">
        <v>226</v>
      </c>
      <c r="N337" s="430">
        <v>114</v>
      </c>
      <c r="O337" s="430" t="s">
        <v>125</v>
      </c>
      <c r="P337" s="535"/>
      <c r="Q337" s="535"/>
      <c r="R337" s="535"/>
      <c r="S337" s="535"/>
      <c r="T337" s="537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32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30">
        <f>W338+W339</f>
        <v>761</v>
      </c>
      <c r="AA338" s="530">
        <v>114</v>
      </c>
      <c r="AB338" s="530">
        <v>65</v>
      </c>
      <c r="AC338" s="530">
        <v>3</v>
      </c>
      <c r="AD338" s="531"/>
    </row>
    <row r="339" spans="1:30" s="426" customFormat="1" ht="15" x14ac:dyDescent="0.2">
      <c r="A339" s="532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34">
        <f>C339+C340</f>
        <v>760</v>
      </c>
      <c r="G339" s="534">
        <v>114.5</v>
      </c>
      <c r="H339" s="534">
        <v>65</v>
      </c>
      <c r="I339" s="534">
        <v>2</v>
      </c>
      <c r="J339" s="536"/>
      <c r="K339" s="532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34">
        <f>M339+M340</f>
        <v>760</v>
      </c>
      <c r="Q339" s="534">
        <v>113</v>
      </c>
      <c r="R339" s="534">
        <v>65</v>
      </c>
      <c r="S339" s="534">
        <v>3</v>
      </c>
      <c r="T339" s="536"/>
      <c r="U339" s="533"/>
      <c r="V339" s="430">
        <v>5</v>
      </c>
      <c r="W339" s="430">
        <v>193</v>
      </c>
      <c r="X339" s="430">
        <v>114</v>
      </c>
      <c r="Y339" s="430" t="s">
        <v>128</v>
      </c>
      <c r="Z339" s="530"/>
      <c r="AA339" s="530"/>
      <c r="AB339" s="530"/>
      <c r="AC339" s="530"/>
      <c r="AD339" s="531"/>
    </row>
    <row r="340" spans="1:30" s="426" customFormat="1" ht="15" x14ac:dyDescent="0.2">
      <c r="A340" s="533"/>
      <c r="B340" s="430">
        <v>6</v>
      </c>
      <c r="C340" s="430">
        <v>49</v>
      </c>
      <c r="D340" s="430">
        <v>113</v>
      </c>
      <c r="E340" s="431" t="s">
        <v>128</v>
      </c>
      <c r="F340" s="535"/>
      <c r="G340" s="535"/>
      <c r="H340" s="535"/>
      <c r="I340" s="535"/>
      <c r="J340" s="537"/>
      <c r="K340" s="533"/>
      <c r="L340" s="430" t="s">
        <v>131</v>
      </c>
      <c r="M340" s="430">
        <v>375</v>
      </c>
      <c r="N340" s="430">
        <v>112</v>
      </c>
      <c r="O340" s="430" t="s">
        <v>124</v>
      </c>
      <c r="P340" s="535"/>
      <c r="Q340" s="535"/>
      <c r="R340" s="535"/>
      <c r="S340" s="535"/>
      <c r="T340" s="537"/>
      <c r="U340" s="532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34">
        <f>W340+W341+W342</f>
        <v>761</v>
      </c>
      <c r="AA340" s="534">
        <v>112.5</v>
      </c>
      <c r="AB340" s="534">
        <v>65</v>
      </c>
      <c r="AC340" s="534">
        <v>3</v>
      </c>
      <c r="AD340" s="444"/>
    </row>
    <row r="341" spans="1:30" s="426" customFormat="1" ht="15" x14ac:dyDescent="0.2">
      <c r="A341" s="532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34">
        <f>C341+C342</f>
        <v>761</v>
      </c>
      <c r="G341" s="534"/>
      <c r="H341" s="534">
        <v>65</v>
      </c>
      <c r="I341" s="534">
        <v>3</v>
      </c>
      <c r="J341" s="536"/>
      <c r="K341" s="532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34">
        <f>M341+M342+M343</f>
        <v>761</v>
      </c>
      <c r="Q341" s="534">
        <v>112.5</v>
      </c>
      <c r="R341" s="534">
        <v>65</v>
      </c>
      <c r="S341" s="534">
        <v>3</v>
      </c>
      <c r="T341" s="536"/>
      <c r="U341" s="542"/>
      <c r="V341" s="437">
        <v>8</v>
      </c>
      <c r="W341" s="437">
        <v>158</v>
      </c>
      <c r="X341" s="437">
        <v>110.5</v>
      </c>
      <c r="Y341" s="437" t="s">
        <v>125</v>
      </c>
      <c r="Z341" s="538"/>
      <c r="AA341" s="538"/>
      <c r="AB341" s="538"/>
      <c r="AC341" s="538"/>
      <c r="AD341" s="445"/>
    </row>
    <row r="342" spans="1:30" s="426" customFormat="1" ht="15.75" thickBot="1" x14ac:dyDescent="0.25">
      <c r="A342" s="540"/>
      <c r="B342" s="438">
        <v>7</v>
      </c>
      <c r="C342" s="438">
        <v>340</v>
      </c>
      <c r="D342" s="438">
        <v>112.5</v>
      </c>
      <c r="E342" s="439" t="s">
        <v>124</v>
      </c>
      <c r="F342" s="539"/>
      <c r="G342" s="539"/>
      <c r="H342" s="539"/>
      <c r="I342" s="539"/>
      <c r="J342" s="541"/>
      <c r="K342" s="542"/>
      <c r="L342" s="430" t="s">
        <v>133</v>
      </c>
      <c r="M342" s="430">
        <v>112</v>
      </c>
      <c r="N342" s="430">
        <v>112.5</v>
      </c>
      <c r="O342" s="430" t="s">
        <v>125</v>
      </c>
      <c r="P342" s="538"/>
      <c r="Q342" s="538"/>
      <c r="R342" s="538"/>
      <c r="S342" s="538"/>
      <c r="T342" s="543"/>
      <c r="U342" s="540"/>
      <c r="V342" s="438">
        <v>7</v>
      </c>
      <c r="W342" s="438">
        <v>118</v>
      </c>
      <c r="X342" s="438">
        <v>112</v>
      </c>
      <c r="Y342" s="438" t="s">
        <v>125</v>
      </c>
      <c r="Z342" s="539"/>
      <c r="AA342" s="539"/>
      <c r="AB342" s="539"/>
      <c r="AC342" s="539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40"/>
      <c r="L343" s="438" t="s">
        <v>134</v>
      </c>
      <c r="M343" s="438">
        <v>514</v>
      </c>
      <c r="N343" s="438">
        <v>112.5</v>
      </c>
      <c r="O343" s="439" t="s">
        <v>127</v>
      </c>
      <c r="P343" s="539"/>
      <c r="Q343" s="539"/>
      <c r="R343" s="539"/>
      <c r="S343" s="539"/>
      <c r="T343" s="541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27" t="s">
        <v>53</v>
      </c>
      <c r="C347" s="528"/>
      <c r="D347" s="528"/>
      <c r="E347" s="528"/>
      <c r="F347" s="528"/>
      <c r="G347" s="529"/>
      <c r="H347" s="527" t="s">
        <v>75</v>
      </c>
      <c r="I347" s="528"/>
      <c r="J347" s="528"/>
      <c r="K347" s="528"/>
      <c r="L347" s="528"/>
      <c r="M347" s="529"/>
      <c r="N347" s="527" t="s">
        <v>63</v>
      </c>
      <c r="O347" s="528"/>
      <c r="P347" s="528"/>
      <c r="Q347" s="528"/>
      <c r="R347" s="528"/>
      <c r="S347" s="529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27" t="s">
        <v>53</v>
      </c>
      <c r="C360" s="528"/>
      <c r="D360" s="528"/>
      <c r="E360" s="528"/>
      <c r="F360" s="528"/>
      <c r="G360" s="529"/>
      <c r="H360" s="527" t="s">
        <v>75</v>
      </c>
      <c r="I360" s="528"/>
      <c r="J360" s="528"/>
      <c r="K360" s="528"/>
      <c r="L360" s="528"/>
      <c r="M360" s="529"/>
      <c r="N360" s="527" t="s">
        <v>63</v>
      </c>
      <c r="O360" s="528"/>
      <c r="P360" s="528"/>
      <c r="Q360" s="528"/>
      <c r="R360" s="528"/>
      <c r="S360" s="529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27" t="s">
        <v>53</v>
      </c>
      <c r="C373" s="528"/>
      <c r="D373" s="528"/>
      <c r="E373" s="528"/>
      <c r="F373" s="528"/>
      <c r="G373" s="529"/>
      <c r="H373" s="527" t="s">
        <v>75</v>
      </c>
      <c r="I373" s="528"/>
      <c r="J373" s="528"/>
      <c r="K373" s="528"/>
      <c r="L373" s="528"/>
      <c r="M373" s="529"/>
      <c r="N373" s="527" t="s">
        <v>63</v>
      </c>
      <c r="O373" s="528"/>
      <c r="P373" s="528"/>
      <c r="Q373" s="528"/>
      <c r="R373" s="528"/>
      <c r="S373" s="529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27" t="s">
        <v>53</v>
      </c>
      <c r="C386" s="528"/>
      <c r="D386" s="528"/>
      <c r="E386" s="528"/>
      <c r="F386" s="528"/>
      <c r="G386" s="529"/>
      <c r="H386" s="527" t="s">
        <v>75</v>
      </c>
      <c r="I386" s="528"/>
      <c r="J386" s="528"/>
      <c r="K386" s="528"/>
      <c r="L386" s="528"/>
      <c r="M386" s="529"/>
      <c r="N386" s="527" t="s">
        <v>63</v>
      </c>
      <c r="O386" s="528"/>
      <c r="P386" s="528"/>
      <c r="Q386" s="528"/>
      <c r="R386" s="528"/>
      <c r="S386" s="529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27" t="s">
        <v>53</v>
      </c>
      <c r="C399" s="528"/>
      <c r="D399" s="528"/>
      <c r="E399" s="528"/>
      <c r="F399" s="528"/>
      <c r="G399" s="529"/>
      <c r="H399" s="527" t="s">
        <v>75</v>
      </c>
      <c r="I399" s="528"/>
      <c r="J399" s="528"/>
      <c r="K399" s="528"/>
      <c r="L399" s="528"/>
      <c r="M399" s="529"/>
      <c r="N399" s="527" t="s">
        <v>63</v>
      </c>
      <c r="O399" s="528"/>
      <c r="P399" s="528"/>
      <c r="Q399" s="528"/>
      <c r="R399" s="528"/>
      <c r="S399" s="529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27" t="s">
        <v>53</v>
      </c>
      <c r="C412" s="528"/>
      <c r="D412" s="528"/>
      <c r="E412" s="528"/>
      <c r="F412" s="528"/>
      <c r="G412" s="529"/>
      <c r="H412" s="527" t="s">
        <v>75</v>
      </c>
      <c r="I412" s="528"/>
      <c r="J412" s="528"/>
      <c r="K412" s="528"/>
      <c r="L412" s="528"/>
      <c r="M412" s="529"/>
      <c r="N412" s="527" t="s">
        <v>63</v>
      </c>
      <c r="O412" s="528"/>
      <c r="P412" s="528"/>
      <c r="Q412" s="528"/>
      <c r="R412" s="528"/>
      <c r="S412" s="529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27" t="s">
        <v>53</v>
      </c>
      <c r="C425" s="528"/>
      <c r="D425" s="528"/>
      <c r="E425" s="528"/>
      <c r="F425" s="528"/>
      <c r="G425" s="529"/>
      <c r="H425" s="527" t="s">
        <v>75</v>
      </c>
      <c r="I425" s="528"/>
      <c r="J425" s="528"/>
      <c r="K425" s="528"/>
      <c r="L425" s="528"/>
      <c r="M425" s="529"/>
      <c r="N425" s="527" t="s">
        <v>63</v>
      </c>
      <c r="O425" s="528"/>
      <c r="P425" s="528"/>
      <c r="Q425" s="528"/>
      <c r="R425" s="528"/>
      <c r="S425" s="529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27" t="s">
        <v>53</v>
      </c>
      <c r="C438" s="528"/>
      <c r="D438" s="528"/>
      <c r="E438" s="528"/>
      <c r="F438" s="528"/>
      <c r="G438" s="529"/>
      <c r="H438" s="527" t="s">
        <v>75</v>
      </c>
      <c r="I438" s="528"/>
      <c r="J438" s="528"/>
      <c r="K438" s="528"/>
      <c r="L438" s="528"/>
      <c r="M438" s="529"/>
      <c r="N438" s="527" t="s">
        <v>63</v>
      </c>
      <c r="O438" s="528"/>
      <c r="P438" s="528"/>
      <c r="Q438" s="528"/>
      <c r="R438" s="528"/>
      <c r="S438" s="529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27" t="s">
        <v>53</v>
      </c>
      <c r="C451" s="528"/>
      <c r="D451" s="528"/>
      <c r="E451" s="528"/>
      <c r="F451" s="528"/>
      <c r="G451" s="529"/>
      <c r="H451" s="527" t="s">
        <v>75</v>
      </c>
      <c r="I451" s="528"/>
      <c r="J451" s="528"/>
      <c r="K451" s="528"/>
      <c r="L451" s="528"/>
      <c r="M451" s="529"/>
      <c r="N451" s="527" t="s">
        <v>63</v>
      </c>
      <c r="O451" s="528"/>
      <c r="P451" s="528"/>
      <c r="Q451" s="528"/>
      <c r="R451" s="528"/>
      <c r="S451" s="529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27" t="s">
        <v>53</v>
      </c>
      <c r="C464" s="528"/>
      <c r="D464" s="528"/>
      <c r="E464" s="528"/>
      <c r="F464" s="528"/>
      <c r="G464" s="529"/>
      <c r="H464" s="527" t="s">
        <v>75</v>
      </c>
      <c r="I464" s="528"/>
      <c r="J464" s="528"/>
      <c r="K464" s="528"/>
      <c r="L464" s="528"/>
      <c r="M464" s="529"/>
      <c r="N464" s="527" t="s">
        <v>63</v>
      </c>
      <c r="O464" s="528"/>
      <c r="P464" s="528"/>
      <c r="Q464" s="528"/>
      <c r="R464" s="528"/>
      <c r="S464" s="529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27" t="s">
        <v>53</v>
      </c>
      <c r="C477" s="528"/>
      <c r="D477" s="528"/>
      <c r="E477" s="528"/>
      <c r="F477" s="528"/>
      <c r="G477" s="529"/>
      <c r="H477" s="527" t="s">
        <v>75</v>
      </c>
      <c r="I477" s="528"/>
      <c r="J477" s="528"/>
      <c r="K477" s="528"/>
      <c r="L477" s="528"/>
      <c r="M477" s="529"/>
      <c r="N477" s="527" t="s">
        <v>63</v>
      </c>
      <c r="O477" s="528"/>
      <c r="P477" s="528"/>
      <c r="Q477" s="528"/>
      <c r="R477" s="528"/>
      <c r="S477" s="529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27" t="s">
        <v>53</v>
      </c>
      <c r="C490" s="528"/>
      <c r="D490" s="528"/>
      <c r="E490" s="528"/>
      <c r="F490" s="528"/>
      <c r="G490" s="529"/>
      <c r="H490" s="527" t="s">
        <v>75</v>
      </c>
      <c r="I490" s="528"/>
      <c r="J490" s="528"/>
      <c r="K490" s="528"/>
      <c r="L490" s="528"/>
      <c r="M490" s="529"/>
      <c r="N490" s="527" t="s">
        <v>63</v>
      </c>
      <c r="O490" s="528"/>
      <c r="P490" s="528"/>
      <c r="Q490" s="528"/>
      <c r="R490" s="528"/>
      <c r="S490" s="529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27" t="s">
        <v>53</v>
      </c>
      <c r="C503" s="528"/>
      <c r="D503" s="528"/>
      <c r="E503" s="528"/>
      <c r="F503" s="528"/>
      <c r="G503" s="529"/>
      <c r="H503" s="527" t="s">
        <v>75</v>
      </c>
      <c r="I503" s="528"/>
      <c r="J503" s="528"/>
      <c r="K503" s="528"/>
      <c r="L503" s="528"/>
      <c r="M503" s="529"/>
      <c r="N503" s="527" t="s">
        <v>63</v>
      </c>
      <c r="O503" s="528"/>
      <c r="P503" s="528"/>
      <c r="Q503" s="528"/>
      <c r="R503" s="528"/>
      <c r="S503" s="529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27" t="s">
        <v>53</v>
      </c>
      <c r="C516" s="528"/>
      <c r="D516" s="528"/>
      <c r="E516" s="528"/>
      <c r="F516" s="528"/>
      <c r="G516" s="529"/>
      <c r="H516" s="527" t="s">
        <v>75</v>
      </c>
      <c r="I516" s="528"/>
      <c r="J516" s="528"/>
      <c r="K516" s="528"/>
      <c r="L516" s="528"/>
      <c r="M516" s="529"/>
      <c r="N516" s="527" t="s">
        <v>63</v>
      </c>
      <c r="O516" s="528"/>
      <c r="P516" s="528"/>
      <c r="Q516" s="528"/>
      <c r="R516" s="528"/>
      <c r="S516" s="529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27" t="s">
        <v>53</v>
      </c>
      <c r="C529" s="528"/>
      <c r="D529" s="528"/>
      <c r="E529" s="528"/>
      <c r="F529" s="528"/>
      <c r="G529" s="529"/>
      <c r="H529" s="527" t="s">
        <v>75</v>
      </c>
      <c r="I529" s="528"/>
      <c r="J529" s="528"/>
      <c r="K529" s="528"/>
      <c r="L529" s="528"/>
      <c r="M529" s="529"/>
      <c r="N529" s="527" t="s">
        <v>63</v>
      </c>
      <c r="O529" s="528"/>
      <c r="P529" s="528"/>
      <c r="Q529" s="528"/>
      <c r="R529" s="528"/>
      <c r="S529" s="529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27" t="s">
        <v>53</v>
      </c>
      <c r="C542" s="528"/>
      <c r="D542" s="528"/>
      <c r="E542" s="528"/>
      <c r="F542" s="528"/>
      <c r="G542" s="529"/>
      <c r="H542" s="527" t="s">
        <v>75</v>
      </c>
      <c r="I542" s="528"/>
      <c r="J542" s="528"/>
      <c r="K542" s="528"/>
      <c r="L542" s="528"/>
      <c r="M542" s="529"/>
      <c r="N542" s="527" t="s">
        <v>63</v>
      </c>
      <c r="O542" s="528"/>
      <c r="P542" s="528"/>
      <c r="Q542" s="528"/>
      <c r="R542" s="528"/>
      <c r="S542" s="529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27" t="s">
        <v>53</v>
      </c>
      <c r="C555" s="528"/>
      <c r="D555" s="528"/>
      <c r="E555" s="528"/>
      <c r="F555" s="528"/>
      <c r="G555" s="529"/>
      <c r="H555" s="527" t="s">
        <v>75</v>
      </c>
      <c r="I555" s="528"/>
      <c r="J555" s="528"/>
      <c r="K555" s="528"/>
      <c r="L555" s="528"/>
      <c r="M555" s="529"/>
      <c r="N555" s="527" t="s">
        <v>63</v>
      </c>
      <c r="O555" s="528"/>
      <c r="P555" s="528"/>
      <c r="Q555" s="528"/>
      <c r="R555" s="528"/>
      <c r="S555" s="529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27" t="s">
        <v>53</v>
      </c>
      <c r="C568" s="528"/>
      <c r="D568" s="528"/>
      <c r="E568" s="528"/>
      <c r="F568" s="528"/>
      <c r="G568" s="529"/>
      <c r="H568" s="527" t="s">
        <v>75</v>
      </c>
      <c r="I568" s="528"/>
      <c r="J568" s="528"/>
      <c r="K568" s="528"/>
      <c r="L568" s="528"/>
      <c r="M568" s="529"/>
      <c r="N568" s="527" t="s">
        <v>63</v>
      </c>
      <c r="O568" s="528"/>
      <c r="P568" s="528"/>
      <c r="Q568" s="528"/>
      <c r="R568" s="528"/>
      <c r="S568" s="529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27" t="s">
        <v>53</v>
      </c>
      <c r="C581" s="528"/>
      <c r="D581" s="528"/>
      <c r="E581" s="528"/>
      <c r="F581" s="528"/>
      <c r="G581" s="529"/>
      <c r="H581" s="527" t="s">
        <v>75</v>
      </c>
      <c r="I581" s="528"/>
      <c r="J581" s="528"/>
      <c r="K581" s="528"/>
      <c r="L581" s="528"/>
      <c r="M581" s="529"/>
      <c r="N581" s="527" t="s">
        <v>63</v>
      </c>
      <c r="O581" s="528"/>
      <c r="P581" s="528"/>
      <c r="Q581" s="528"/>
      <c r="R581" s="528"/>
      <c r="S581" s="529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27" t="s">
        <v>53</v>
      </c>
      <c r="C594" s="528"/>
      <c r="D594" s="528"/>
      <c r="E594" s="528"/>
      <c r="F594" s="528"/>
      <c r="G594" s="529"/>
      <c r="H594" s="527" t="s">
        <v>75</v>
      </c>
      <c r="I594" s="528"/>
      <c r="J594" s="528"/>
      <c r="K594" s="528"/>
      <c r="L594" s="528"/>
      <c r="M594" s="529"/>
      <c r="N594" s="527" t="s">
        <v>63</v>
      </c>
      <c r="O594" s="528"/>
      <c r="P594" s="528"/>
      <c r="Q594" s="528"/>
      <c r="R594" s="528"/>
      <c r="S594" s="529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27" t="s">
        <v>53</v>
      </c>
      <c r="C607" s="528"/>
      <c r="D607" s="528"/>
      <c r="E607" s="528"/>
      <c r="F607" s="528"/>
      <c r="G607" s="529"/>
      <c r="H607" s="527" t="s">
        <v>75</v>
      </c>
      <c r="I607" s="528"/>
      <c r="J607" s="528"/>
      <c r="K607" s="528"/>
      <c r="L607" s="528"/>
      <c r="M607" s="529"/>
      <c r="N607" s="527" t="s">
        <v>63</v>
      </c>
      <c r="O607" s="528"/>
      <c r="P607" s="528"/>
      <c r="Q607" s="528"/>
      <c r="R607" s="528"/>
      <c r="S607" s="529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27" t="s">
        <v>53</v>
      </c>
      <c r="C620" s="528"/>
      <c r="D620" s="528"/>
      <c r="E620" s="528"/>
      <c r="F620" s="528"/>
      <c r="G620" s="529"/>
      <c r="H620" s="527" t="s">
        <v>75</v>
      </c>
      <c r="I620" s="528"/>
      <c r="J620" s="528"/>
      <c r="K620" s="528"/>
      <c r="L620" s="528"/>
      <c r="M620" s="529"/>
      <c r="N620" s="527" t="s">
        <v>63</v>
      </c>
      <c r="O620" s="528"/>
      <c r="P620" s="528"/>
      <c r="Q620" s="528"/>
      <c r="R620" s="528"/>
      <c r="S620" s="529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27" t="s">
        <v>53</v>
      </c>
      <c r="C633" s="528"/>
      <c r="D633" s="528"/>
      <c r="E633" s="528"/>
      <c r="F633" s="528"/>
      <c r="G633" s="529"/>
      <c r="H633" s="527" t="s">
        <v>75</v>
      </c>
      <c r="I633" s="528"/>
      <c r="J633" s="528"/>
      <c r="K633" s="528"/>
      <c r="L633" s="528"/>
      <c r="M633" s="529"/>
      <c r="N633" s="527" t="s">
        <v>63</v>
      </c>
      <c r="O633" s="528"/>
      <c r="P633" s="528"/>
      <c r="Q633" s="528"/>
      <c r="R633" s="528"/>
      <c r="S633" s="529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  <row r="645" spans="1:23" ht="13.5" thickBot="1" x14ac:dyDescent="0.25"/>
    <row r="646" spans="1:23" s="520" customFormat="1" ht="13.5" thickBot="1" x14ac:dyDescent="0.25">
      <c r="A646" s="247" t="s">
        <v>178</v>
      </c>
      <c r="B646" s="527" t="s">
        <v>53</v>
      </c>
      <c r="C646" s="528"/>
      <c r="D646" s="528"/>
      <c r="E646" s="528"/>
      <c r="F646" s="528"/>
      <c r="G646" s="529"/>
      <c r="H646" s="527" t="s">
        <v>75</v>
      </c>
      <c r="I646" s="528"/>
      <c r="J646" s="528"/>
      <c r="K646" s="528"/>
      <c r="L646" s="528"/>
      <c r="M646" s="529"/>
      <c r="N646" s="527" t="s">
        <v>63</v>
      </c>
      <c r="O646" s="528"/>
      <c r="P646" s="528"/>
      <c r="Q646" s="528"/>
      <c r="R646" s="528"/>
      <c r="S646" s="529"/>
      <c r="T646" s="292" t="s">
        <v>55</v>
      </c>
    </row>
    <row r="647" spans="1:23" s="520" customFormat="1" x14ac:dyDescent="0.2">
      <c r="A647" s="248" t="s">
        <v>54</v>
      </c>
      <c r="B647" s="314">
        <v>1</v>
      </c>
      <c r="C647" s="251">
        <v>2</v>
      </c>
      <c r="D647" s="251">
        <v>3</v>
      </c>
      <c r="E647" s="251">
        <v>4</v>
      </c>
      <c r="F647" s="251">
        <v>5</v>
      </c>
      <c r="G647" s="251">
        <v>6</v>
      </c>
      <c r="H647" s="314">
        <v>1</v>
      </c>
      <c r="I647" s="251">
        <v>2</v>
      </c>
      <c r="J647" s="251">
        <v>3</v>
      </c>
      <c r="K647" s="251">
        <v>4</v>
      </c>
      <c r="L647" s="251">
        <v>5</v>
      </c>
      <c r="M647" s="251">
        <v>6</v>
      </c>
      <c r="N647" s="314">
        <v>1</v>
      </c>
      <c r="O647" s="251">
        <v>2</v>
      </c>
      <c r="P647" s="251">
        <v>3</v>
      </c>
      <c r="Q647" s="251">
        <v>4</v>
      </c>
      <c r="R647" s="251">
        <v>5</v>
      </c>
      <c r="S647" s="251">
        <v>6</v>
      </c>
      <c r="T647" s="291"/>
    </row>
    <row r="648" spans="1:23" s="520" customFormat="1" x14ac:dyDescent="0.2">
      <c r="A648" s="252" t="s">
        <v>3</v>
      </c>
      <c r="B648" s="253">
        <v>4248</v>
      </c>
      <c r="C648" s="254">
        <v>4248</v>
      </c>
      <c r="D648" s="254">
        <v>4248</v>
      </c>
      <c r="E648" s="254">
        <v>4248</v>
      </c>
      <c r="F648" s="254">
        <v>4248</v>
      </c>
      <c r="G648" s="254">
        <v>4248</v>
      </c>
      <c r="H648" s="253">
        <v>4248</v>
      </c>
      <c r="I648" s="467">
        <v>4248</v>
      </c>
      <c r="J648" s="467">
        <v>4248</v>
      </c>
      <c r="K648" s="254">
        <v>4248</v>
      </c>
      <c r="L648" s="254">
        <v>4248</v>
      </c>
      <c r="M648" s="255">
        <v>4248</v>
      </c>
      <c r="N648" s="253">
        <v>4248</v>
      </c>
      <c r="O648" s="254">
        <v>4248</v>
      </c>
      <c r="P648" s="254">
        <v>4248</v>
      </c>
      <c r="Q648" s="254">
        <v>4248</v>
      </c>
      <c r="R648" s="254">
        <v>4248</v>
      </c>
      <c r="S648" s="254">
        <v>4248</v>
      </c>
      <c r="T648" s="256">
        <v>4248</v>
      </c>
    </row>
    <row r="649" spans="1:23" s="520" customFormat="1" x14ac:dyDescent="0.2">
      <c r="A649" s="257" t="s">
        <v>6</v>
      </c>
      <c r="B649" s="258">
        <v>4692.8571428571431</v>
      </c>
      <c r="C649" s="259">
        <v>4897.3529411764703</v>
      </c>
      <c r="D649" s="259">
        <v>4508.0555555555557</v>
      </c>
      <c r="E649" s="259">
        <v>4948.2352941176468</v>
      </c>
      <c r="F649" s="259">
        <v>4814.2222222222226</v>
      </c>
      <c r="G649" s="259">
        <v>4695.151515151515</v>
      </c>
      <c r="H649" s="258">
        <v>4596.3157894736842</v>
      </c>
      <c r="I649" s="468">
        <v>4683.8235294117649</v>
      </c>
      <c r="J649" s="468">
        <v>4804.7058823529414</v>
      </c>
      <c r="K649" s="259">
        <v>4756.4705882352937</v>
      </c>
      <c r="L649" s="259">
        <v>4713.6000000000004</v>
      </c>
      <c r="M649" s="260">
        <v>4684.4736842105267</v>
      </c>
      <c r="N649" s="258">
        <v>4690.2941176470586</v>
      </c>
      <c r="O649" s="259">
        <v>4803.6585365853662</v>
      </c>
      <c r="P649" s="259">
        <v>4511.5384615384619</v>
      </c>
      <c r="Q649" s="259">
        <v>4865.8823529411766</v>
      </c>
      <c r="R649" s="259">
        <v>4641.0256410256407</v>
      </c>
      <c r="S649" s="259">
        <v>4881.9047619047615</v>
      </c>
      <c r="T649" s="261">
        <v>4726.8547008547012</v>
      </c>
    </row>
    <row r="650" spans="1:23" s="520" customFormat="1" x14ac:dyDescent="0.2">
      <c r="A650" s="248" t="s">
        <v>7</v>
      </c>
      <c r="B650" s="262">
        <v>71.428571428571431</v>
      </c>
      <c r="C650" s="263">
        <v>67.647058823529406</v>
      </c>
      <c r="D650" s="263">
        <v>86.111111111111114</v>
      </c>
      <c r="E650" s="263">
        <v>70.588235294117652</v>
      </c>
      <c r="F650" s="263">
        <v>68.888888888888886</v>
      </c>
      <c r="G650" s="263">
        <v>66.666666666666671</v>
      </c>
      <c r="H650" s="262">
        <v>94.736842105263165</v>
      </c>
      <c r="I650" s="469">
        <v>76.470588235294116</v>
      </c>
      <c r="J650" s="469">
        <v>85.294117647058826</v>
      </c>
      <c r="K650" s="469">
        <v>70.588235294117652</v>
      </c>
      <c r="L650" s="469">
        <v>52</v>
      </c>
      <c r="M650" s="264">
        <v>76.315789473684205</v>
      </c>
      <c r="N650" s="262">
        <v>82.352941176470594</v>
      </c>
      <c r="O650" s="263">
        <v>80.487804878048777</v>
      </c>
      <c r="P650" s="263">
        <v>84.615384615384613</v>
      </c>
      <c r="Q650" s="263">
        <v>70.588235294117652</v>
      </c>
      <c r="R650" s="263">
        <v>94.871794871794876</v>
      </c>
      <c r="S650" s="263">
        <v>61.904761904761905</v>
      </c>
      <c r="T650" s="265">
        <v>71.282051282051285</v>
      </c>
      <c r="V650" s="227"/>
    </row>
    <row r="651" spans="1:23" s="520" customFormat="1" x14ac:dyDescent="0.2">
      <c r="A651" s="248" t="s">
        <v>8</v>
      </c>
      <c r="B651" s="266">
        <v>9.1881808586580738E-2</v>
      </c>
      <c r="C651" s="267">
        <v>8.5756766736659662E-2</v>
      </c>
      <c r="D651" s="267">
        <v>7.2936327380850374E-2</v>
      </c>
      <c r="E651" s="267">
        <v>7.5103486443283893E-2</v>
      </c>
      <c r="F651" s="267">
        <v>8.2329551155495825E-2</v>
      </c>
      <c r="G651" s="267">
        <v>8.1496694497913469E-2</v>
      </c>
      <c r="H651" s="266">
        <v>7.3757140344113847E-2</v>
      </c>
      <c r="I651" s="455">
        <v>7.8559645121896504E-2</v>
      </c>
      <c r="J651" s="455">
        <v>7.5156145264737712E-2</v>
      </c>
      <c r="K651" s="267">
        <v>8.0477886392642348E-2</v>
      </c>
      <c r="L651" s="267">
        <v>0.11299065522857769</v>
      </c>
      <c r="M651" s="268">
        <v>7.8099826559104829E-2</v>
      </c>
      <c r="N651" s="266">
        <v>6.4684129535931292E-2</v>
      </c>
      <c r="O651" s="267">
        <v>7.7352254766027181E-2</v>
      </c>
      <c r="P651" s="267">
        <v>6.7901301446465584E-2</v>
      </c>
      <c r="Q651" s="267">
        <v>8.5810265114485723E-2</v>
      </c>
      <c r="R651" s="267">
        <v>7.1337798745600228E-2</v>
      </c>
      <c r="S651" s="267">
        <v>9.8426103995483433E-2</v>
      </c>
      <c r="T651" s="269">
        <v>8.5239297356899252E-2</v>
      </c>
      <c r="V651" s="227"/>
    </row>
    <row r="652" spans="1:23" s="520" customFormat="1" x14ac:dyDescent="0.2">
      <c r="A652" s="257" t="s">
        <v>1</v>
      </c>
      <c r="B652" s="270">
        <f>B649/B648*100-100</f>
        <v>10.472154963680396</v>
      </c>
      <c r="C652" s="271">
        <f t="shared" ref="C652:E652" si="214">C649/C648*100-100</f>
        <v>15.286086185886788</v>
      </c>
      <c r="D652" s="271">
        <f t="shared" si="214"/>
        <v>6.1218351119481014</v>
      </c>
      <c r="E652" s="271">
        <f t="shared" si="214"/>
        <v>16.483881688268525</v>
      </c>
      <c r="F652" s="271">
        <f>F649/F648*100-100</f>
        <v>13.32914835739696</v>
      </c>
      <c r="G652" s="271">
        <f t="shared" ref="G652:T652" si="215">G649/G648*100-100</f>
        <v>10.526165610911377</v>
      </c>
      <c r="H652" s="270">
        <f t="shared" si="215"/>
        <v>8.1995242343146089</v>
      </c>
      <c r="I652" s="271">
        <f t="shared" si="215"/>
        <v>10.25949927993797</v>
      </c>
      <c r="J652" s="271">
        <f t="shared" si="215"/>
        <v>13.105129057272634</v>
      </c>
      <c r="K652" s="271">
        <f t="shared" si="215"/>
        <v>11.969646615708427</v>
      </c>
      <c r="L652" s="271">
        <f t="shared" si="215"/>
        <v>10.960451977401135</v>
      </c>
      <c r="M652" s="272">
        <f t="shared" si="215"/>
        <v>10.274804242244031</v>
      </c>
      <c r="N652" s="270">
        <f t="shared" si="215"/>
        <v>10.411820095269732</v>
      </c>
      <c r="O652" s="271">
        <f t="shared" si="215"/>
        <v>13.080474025079241</v>
      </c>
      <c r="P652" s="271">
        <f t="shared" si="215"/>
        <v>6.2038244241634004</v>
      </c>
      <c r="Q652" s="271">
        <f t="shared" si="215"/>
        <v>14.545253129500395</v>
      </c>
      <c r="R652" s="271">
        <f t="shared" si="215"/>
        <v>9.2520160316770443</v>
      </c>
      <c r="S652" s="271">
        <f t="shared" si="215"/>
        <v>14.922428481750515</v>
      </c>
      <c r="T652" s="273">
        <f t="shared" si="215"/>
        <v>11.272474125581482</v>
      </c>
      <c r="U652" s="347"/>
      <c r="V652" s="227"/>
    </row>
    <row r="653" spans="1:23" s="520" customFormat="1" ht="13.5" thickBot="1" x14ac:dyDescent="0.25">
      <c r="A653" s="274" t="s">
        <v>27</v>
      </c>
      <c r="B653" s="275">
        <f>B649-B636</f>
        <v>93.079365079365743</v>
      </c>
      <c r="C653" s="276">
        <f t="shared" ref="C653:T653" si="216">C649-C636</f>
        <v>4.241830065358954</v>
      </c>
      <c r="D653" s="276">
        <f t="shared" si="216"/>
        <v>-133.43380614657235</v>
      </c>
      <c r="E653" s="276">
        <f t="shared" si="216"/>
        <v>336.41711229946486</v>
      </c>
      <c r="F653" s="276">
        <f t="shared" si="216"/>
        <v>254.66666666666697</v>
      </c>
      <c r="G653" s="276">
        <f t="shared" si="216"/>
        <v>-10.233100233100231</v>
      </c>
      <c r="H653" s="275">
        <f t="shared" si="216"/>
        <v>-155.31686358753996</v>
      </c>
      <c r="I653" s="276">
        <f t="shared" si="216"/>
        <v>-112.45554035567693</v>
      </c>
      <c r="J653" s="276">
        <f t="shared" si="216"/>
        <v>-335.51150895140654</v>
      </c>
      <c r="K653" s="276">
        <f t="shared" si="216"/>
        <v>49.102167182662015</v>
      </c>
      <c r="L653" s="276">
        <f t="shared" si="216"/>
        <v>-83.473170731706887</v>
      </c>
      <c r="M653" s="277">
        <f t="shared" si="216"/>
        <v>202.52246469833153</v>
      </c>
      <c r="N653" s="275">
        <f t="shared" si="216"/>
        <v>80.294117647058556</v>
      </c>
      <c r="O653" s="276">
        <f t="shared" si="216"/>
        <v>-76.55885471898182</v>
      </c>
      <c r="P653" s="276">
        <f t="shared" si="216"/>
        <v>-340.12820512820508</v>
      </c>
      <c r="Q653" s="276">
        <f t="shared" si="216"/>
        <v>86.3585434173674</v>
      </c>
      <c r="R653" s="276">
        <f t="shared" si="216"/>
        <v>-117.30769230769238</v>
      </c>
      <c r="S653" s="276">
        <f t="shared" si="216"/>
        <v>19.460317460317128</v>
      </c>
      <c r="T653" s="278">
        <f t="shared" si="216"/>
        <v>-29.192455872067512</v>
      </c>
      <c r="V653" s="227"/>
    </row>
    <row r="654" spans="1:23" s="520" customFormat="1" x14ac:dyDescent="0.2">
      <c r="A654" s="279" t="s">
        <v>51</v>
      </c>
      <c r="B654" s="280">
        <v>681</v>
      </c>
      <c r="C654" s="281">
        <v>694</v>
      </c>
      <c r="D654" s="281">
        <v>714</v>
      </c>
      <c r="E654" s="281">
        <v>172</v>
      </c>
      <c r="F654" s="281">
        <v>727</v>
      </c>
      <c r="G654" s="281">
        <v>721</v>
      </c>
      <c r="H654" s="280">
        <v>708</v>
      </c>
      <c r="I654" s="281">
        <v>726</v>
      </c>
      <c r="J654" s="281">
        <v>719</v>
      </c>
      <c r="K654" s="281">
        <v>158</v>
      </c>
      <c r="L654" s="281">
        <v>740</v>
      </c>
      <c r="M654" s="282">
        <v>740</v>
      </c>
      <c r="N654" s="280">
        <v>716</v>
      </c>
      <c r="O654" s="281">
        <v>725</v>
      </c>
      <c r="P654" s="281">
        <v>734</v>
      </c>
      <c r="Q654" s="281">
        <v>183</v>
      </c>
      <c r="R654" s="281">
        <v>740</v>
      </c>
      <c r="S654" s="281">
        <v>740</v>
      </c>
      <c r="T654" s="283">
        <f>SUM(B654:S654)</f>
        <v>11338</v>
      </c>
      <c r="U654" s="227" t="s">
        <v>56</v>
      </c>
      <c r="V654" s="284">
        <f>T641-T654</f>
        <v>48</v>
      </c>
      <c r="W654" s="285">
        <f>V654/T641</f>
        <v>4.2157034955208148E-3</v>
      </c>
    </row>
    <row r="655" spans="1:23" s="520" customFormat="1" x14ac:dyDescent="0.2">
      <c r="A655" s="286" t="s">
        <v>28</v>
      </c>
      <c r="B655" s="322"/>
      <c r="C655" s="242"/>
      <c r="D655" s="242"/>
      <c r="E655" s="242"/>
      <c r="F655" s="242"/>
      <c r="G655" s="242"/>
      <c r="H655" s="244"/>
      <c r="I655" s="242"/>
      <c r="J655" s="242"/>
      <c r="K655" s="242"/>
      <c r="L655" s="242"/>
      <c r="M655" s="372"/>
      <c r="N655" s="244"/>
      <c r="O655" s="242"/>
      <c r="P655" s="242"/>
      <c r="Q655" s="242"/>
      <c r="R655" s="242"/>
      <c r="S655" s="242"/>
      <c r="T655" s="235"/>
      <c r="U655" s="227" t="s">
        <v>57</v>
      </c>
      <c r="V655" s="227">
        <v>150.24</v>
      </c>
    </row>
    <row r="656" spans="1:23" s="520" customFormat="1" ht="13.5" thickBot="1" x14ac:dyDescent="0.25">
      <c r="A656" s="287" t="s">
        <v>26</v>
      </c>
      <c r="B656" s="374">
        <f>B655-B642</f>
        <v>0</v>
      </c>
      <c r="C656" s="386">
        <f t="shared" ref="C656:S656" si="217">C655-C642</f>
        <v>0</v>
      </c>
      <c r="D656" s="386">
        <f t="shared" si="217"/>
        <v>0</v>
      </c>
      <c r="E656" s="386">
        <f t="shared" si="217"/>
        <v>0</v>
      </c>
      <c r="F656" s="386">
        <f t="shared" si="217"/>
        <v>0</v>
      </c>
      <c r="G656" s="386">
        <f t="shared" si="217"/>
        <v>0</v>
      </c>
      <c r="H656" s="374">
        <f t="shared" si="217"/>
        <v>0</v>
      </c>
      <c r="I656" s="386">
        <f t="shared" si="217"/>
        <v>0</v>
      </c>
      <c r="J656" s="386">
        <f t="shared" si="217"/>
        <v>0</v>
      </c>
      <c r="K656" s="386">
        <f t="shared" si="217"/>
        <v>0</v>
      </c>
      <c r="L656" s="386">
        <f t="shared" si="217"/>
        <v>0</v>
      </c>
      <c r="M656" s="387">
        <f t="shared" si="217"/>
        <v>0</v>
      </c>
      <c r="N656" s="374">
        <f t="shared" si="217"/>
        <v>0</v>
      </c>
      <c r="O656" s="386">
        <f t="shared" si="217"/>
        <v>0</v>
      </c>
      <c r="P656" s="386">
        <f t="shared" si="217"/>
        <v>0</v>
      </c>
      <c r="Q656" s="386">
        <f t="shared" si="217"/>
        <v>0</v>
      </c>
      <c r="R656" s="386">
        <f t="shared" si="217"/>
        <v>0</v>
      </c>
      <c r="S656" s="386">
        <f t="shared" si="217"/>
        <v>0</v>
      </c>
      <c r="T656" s="236"/>
      <c r="U656" s="227" t="s">
        <v>26</v>
      </c>
      <c r="V656" s="227">
        <f>V655-V642</f>
        <v>-3.0000000000001137E-2</v>
      </c>
    </row>
  </sheetData>
  <mergeCells count="229">
    <mergeCell ref="B425:G425"/>
    <mergeCell ref="H425:M425"/>
    <mergeCell ref="N425:S425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451:G451"/>
    <mergeCell ref="H451:M451"/>
    <mergeCell ref="N451:S451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  <mergeCell ref="B646:G646"/>
    <mergeCell ref="H646:M646"/>
    <mergeCell ref="N646:S646"/>
    <mergeCell ref="B633:G633"/>
    <mergeCell ref="H633:M633"/>
    <mergeCell ref="N633:S633"/>
    <mergeCell ref="B620:G620"/>
    <mergeCell ref="H620:M620"/>
    <mergeCell ref="N620:S6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2022-05-27T17:27:34Z</dcterms:modified>
</cp:coreProperties>
</file>