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3\pesajes\liquidador sem-56\"/>
    </mc:Choice>
  </mc:AlternateContent>
  <bookViews>
    <workbookView xWindow="0" yWindow="0" windowWidth="20490" windowHeight="7425" tabRatio="733" firstSheet="10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736" i="251" l="1"/>
  <c r="G736" i="251"/>
  <c r="F736" i="251"/>
  <c r="E736" i="251"/>
  <c r="D736" i="251"/>
  <c r="C736" i="251"/>
  <c r="B736" i="251"/>
  <c r="H734" i="251"/>
  <c r="J734" i="251" s="1"/>
  <c r="K734" i="251" s="1"/>
  <c r="H733" i="251"/>
  <c r="G733" i="251"/>
  <c r="F733" i="251"/>
  <c r="E733" i="251"/>
  <c r="D733" i="251"/>
  <c r="C733" i="251"/>
  <c r="B733" i="251"/>
  <c r="H732" i="251"/>
  <c r="G732" i="251"/>
  <c r="F732" i="251"/>
  <c r="E732" i="251"/>
  <c r="D732" i="251"/>
  <c r="C732" i="251"/>
  <c r="B732" i="251"/>
  <c r="K684" i="250"/>
  <c r="H684" i="250"/>
  <c r="G684" i="250"/>
  <c r="F684" i="250"/>
  <c r="E684" i="250"/>
  <c r="D684" i="250"/>
  <c r="C684" i="250"/>
  <c r="B684" i="250"/>
  <c r="I682" i="250"/>
  <c r="K682" i="250" s="1"/>
  <c r="L682" i="250" s="1"/>
  <c r="I681" i="250"/>
  <c r="H681" i="250"/>
  <c r="G681" i="250"/>
  <c r="F681" i="250"/>
  <c r="E681" i="250"/>
  <c r="D681" i="250"/>
  <c r="C681" i="250"/>
  <c r="B681" i="250"/>
  <c r="I680" i="250"/>
  <c r="H680" i="250"/>
  <c r="G680" i="250"/>
  <c r="F680" i="250"/>
  <c r="E680" i="250"/>
  <c r="D680" i="250"/>
  <c r="C680" i="250"/>
  <c r="B680" i="250"/>
  <c r="V735" i="249"/>
  <c r="S735" i="249"/>
  <c r="R735" i="249"/>
  <c r="Q735" i="249"/>
  <c r="P735" i="249"/>
  <c r="O735" i="249"/>
  <c r="N735" i="249"/>
  <c r="M735" i="249"/>
  <c r="L735" i="249"/>
  <c r="K735" i="249"/>
  <c r="J735" i="249"/>
  <c r="I735" i="249"/>
  <c r="H735" i="249"/>
  <c r="G735" i="249"/>
  <c r="F735" i="249"/>
  <c r="E735" i="249"/>
  <c r="D735" i="249"/>
  <c r="C735" i="249"/>
  <c r="B735" i="249"/>
  <c r="T733" i="249"/>
  <c r="V733" i="249" s="1"/>
  <c r="W733" i="249" s="1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B732" i="249"/>
  <c r="T731" i="249"/>
  <c r="S731" i="249"/>
  <c r="R731" i="249"/>
  <c r="Q731" i="249"/>
  <c r="P731" i="249"/>
  <c r="O731" i="249"/>
  <c r="N731" i="249"/>
  <c r="M731" i="249"/>
  <c r="L731" i="249"/>
  <c r="K731" i="249"/>
  <c r="J731" i="249"/>
  <c r="I731" i="249"/>
  <c r="H731" i="249"/>
  <c r="G731" i="249"/>
  <c r="F731" i="249"/>
  <c r="E731" i="249"/>
  <c r="D731" i="249"/>
  <c r="C731" i="249"/>
  <c r="B731" i="249"/>
  <c r="V682" i="248"/>
  <c r="S682" i="248"/>
  <c r="R682" i="248"/>
  <c r="Q682" i="248"/>
  <c r="P682" i="248"/>
  <c r="O682" i="248"/>
  <c r="N682" i="248"/>
  <c r="M682" i="248"/>
  <c r="L682" i="248"/>
  <c r="K682" i="248"/>
  <c r="J682" i="248"/>
  <c r="I682" i="248"/>
  <c r="H682" i="248"/>
  <c r="G682" i="248"/>
  <c r="F682" i="248"/>
  <c r="E682" i="248"/>
  <c r="D682" i="248"/>
  <c r="C682" i="248"/>
  <c r="B682" i="248"/>
  <c r="T680" i="248"/>
  <c r="V680" i="248" s="1"/>
  <c r="W680" i="248" s="1"/>
  <c r="T679" i="248"/>
  <c r="S679" i="248"/>
  <c r="R679" i="248"/>
  <c r="Q679" i="248"/>
  <c r="P679" i="248"/>
  <c r="O679" i="248"/>
  <c r="N679" i="248"/>
  <c r="M679" i="248"/>
  <c r="L679" i="248"/>
  <c r="K679" i="248"/>
  <c r="J679" i="248"/>
  <c r="I679" i="248"/>
  <c r="H679" i="248"/>
  <c r="G679" i="248"/>
  <c r="F679" i="248"/>
  <c r="E679" i="248"/>
  <c r="D679" i="248"/>
  <c r="C679" i="248"/>
  <c r="B679" i="248"/>
  <c r="T678" i="248"/>
  <c r="S678" i="248"/>
  <c r="R678" i="248"/>
  <c r="Q678" i="248"/>
  <c r="P678" i="248"/>
  <c r="O678" i="248"/>
  <c r="N678" i="248"/>
  <c r="M678" i="248"/>
  <c r="L678" i="248"/>
  <c r="K678" i="248"/>
  <c r="J678" i="248"/>
  <c r="I678" i="248"/>
  <c r="H678" i="248"/>
  <c r="G678" i="248"/>
  <c r="F678" i="248"/>
  <c r="E678" i="248"/>
  <c r="D678" i="248"/>
  <c r="C678" i="248"/>
  <c r="B678" i="248"/>
  <c r="J723" i="251" l="1"/>
  <c r="G723" i="251"/>
  <c r="F723" i="251"/>
  <c r="E723" i="251"/>
  <c r="D723" i="251"/>
  <c r="C723" i="251"/>
  <c r="B723" i="251"/>
  <c r="J721" i="251"/>
  <c r="K721" i="251" s="1"/>
  <c r="H721" i="251"/>
  <c r="H720" i="251"/>
  <c r="G720" i="251"/>
  <c r="F720" i="251"/>
  <c r="E720" i="251"/>
  <c r="D720" i="251"/>
  <c r="C720" i="251"/>
  <c r="B720" i="251"/>
  <c r="H719" i="251"/>
  <c r="G719" i="251"/>
  <c r="F719" i="251"/>
  <c r="E719" i="251"/>
  <c r="D719" i="251"/>
  <c r="C719" i="251"/>
  <c r="B719" i="251"/>
  <c r="V722" i="249"/>
  <c r="S722" i="249"/>
  <c r="R722" i="249"/>
  <c r="Q722" i="249"/>
  <c r="P722" i="249"/>
  <c r="O722" i="249"/>
  <c r="N722" i="249"/>
  <c r="M722" i="249"/>
  <c r="L722" i="249"/>
  <c r="K722" i="249"/>
  <c r="J722" i="249"/>
  <c r="I722" i="249"/>
  <c r="H722" i="249"/>
  <c r="G722" i="249"/>
  <c r="F722" i="249"/>
  <c r="E722" i="249"/>
  <c r="D722" i="249"/>
  <c r="C722" i="249"/>
  <c r="B722" i="249"/>
  <c r="T720" i="249"/>
  <c r="V720" i="249" s="1"/>
  <c r="W720" i="249" s="1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T718" i="249"/>
  <c r="S718" i="249"/>
  <c r="R718" i="249"/>
  <c r="Q718" i="249"/>
  <c r="P718" i="249"/>
  <c r="O718" i="249"/>
  <c r="N718" i="249"/>
  <c r="M718" i="249"/>
  <c r="L718" i="249"/>
  <c r="K718" i="249"/>
  <c r="J718" i="249"/>
  <c r="I718" i="249"/>
  <c r="H718" i="249"/>
  <c r="G718" i="249"/>
  <c r="F718" i="249"/>
  <c r="E718" i="249"/>
  <c r="D718" i="249"/>
  <c r="C718" i="249"/>
  <c r="B718" i="249"/>
  <c r="J710" i="251" l="1"/>
  <c r="G710" i="251"/>
  <c r="F710" i="251"/>
  <c r="E710" i="251"/>
  <c r="D710" i="251"/>
  <c r="C710" i="251"/>
  <c r="B710" i="251"/>
  <c r="J708" i="251"/>
  <c r="K708" i="251" s="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K671" i="250"/>
  <c r="H671" i="250"/>
  <c r="G671" i="250"/>
  <c r="F671" i="250"/>
  <c r="E671" i="250"/>
  <c r="D671" i="250"/>
  <c r="C671" i="250"/>
  <c r="B671" i="250"/>
  <c r="I669" i="250"/>
  <c r="K669" i="250" s="1"/>
  <c r="L669" i="250" s="1"/>
  <c r="I668" i="250"/>
  <c r="H668" i="250"/>
  <c r="G668" i="250"/>
  <c r="F668" i="250"/>
  <c r="E668" i="250"/>
  <c r="D668" i="250"/>
  <c r="C668" i="250"/>
  <c r="B668" i="250"/>
  <c r="I667" i="250"/>
  <c r="H667" i="250"/>
  <c r="G667" i="250"/>
  <c r="F667" i="250"/>
  <c r="E667" i="250"/>
  <c r="D667" i="250"/>
  <c r="C667" i="250"/>
  <c r="B667" i="250"/>
  <c r="V709" i="249"/>
  <c r="S709" i="249"/>
  <c r="R709" i="249"/>
  <c r="Q709" i="249"/>
  <c r="P709" i="249"/>
  <c r="O709" i="249"/>
  <c r="N709" i="249"/>
  <c r="M709" i="249"/>
  <c r="L709" i="249"/>
  <c r="K709" i="249"/>
  <c r="J709" i="249"/>
  <c r="I709" i="249"/>
  <c r="H709" i="249"/>
  <c r="G709" i="249"/>
  <c r="F709" i="249"/>
  <c r="E709" i="249"/>
  <c r="D709" i="249"/>
  <c r="C709" i="249"/>
  <c r="B709" i="249"/>
  <c r="T707" i="249"/>
  <c r="V707" i="249" s="1"/>
  <c r="W707" i="249" s="1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T705" i="249"/>
  <c r="S705" i="249"/>
  <c r="R705" i="249"/>
  <c r="Q705" i="249"/>
  <c r="P705" i="249"/>
  <c r="O705" i="249"/>
  <c r="N705" i="249"/>
  <c r="M705" i="249"/>
  <c r="L705" i="249"/>
  <c r="K705" i="249"/>
  <c r="J705" i="249"/>
  <c r="I705" i="249"/>
  <c r="H705" i="249"/>
  <c r="G705" i="249"/>
  <c r="F705" i="249"/>
  <c r="E705" i="249"/>
  <c r="D705" i="249"/>
  <c r="C705" i="249"/>
  <c r="B705" i="249"/>
  <c r="V669" i="248"/>
  <c r="S669" i="248"/>
  <c r="R669" i="248"/>
  <c r="Q669" i="248"/>
  <c r="P669" i="248"/>
  <c r="O669" i="248"/>
  <c r="N669" i="248"/>
  <c r="M669" i="248"/>
  <c r="L669" i="248"/>
  <c r="K669" i="248"/>
  <c r="J669" i="248"/>
  <c r="I669" i="248"/>
  <c r="H669" i="248"/>
  <c r="G669" i="248"/>
  <c r="F669" i="248"/>
  <c r="E669" i="248"/>
  <c r="D669" i="248"/>
  <c r="C669" i="248"/>
  <c r="B669" i="248"/>
  <c r="T667" i="248"/>
  <c r="V667" i="248" s="1"/>
  <c r="W667" i="248" s="1"/>
  <c r="T666" i="248"/>
  <c r="S666" i="248"/>
  <c r="R666" i="248"/>
  <c r="Q666" i="248"/>
  <c r="P666" i="248"/>
  <c r="O666" i="248"/>
  <c r="N666" i="248"/>
  <c r="M666" i="248"/>
  <c r="L666" i="248"/>
  <c r="K666" i="248"/>
  <c r="J666" i="248"/>
  <c r="I666" i="248"/>
  <c r="H666" i="248"/>
  <c r="G666" i="248"/>
  <c r="F666" i="248"/>
  <c r="E666" i="248"/>
  <c r="D666" i="248"/>
  <c r="C666" i="248"/>
  <c r="B666" i="248"/>
  <c r="T665" i="248"/>
  <c r="S665" i="248"/>
  <c r="R665" i="248"/>
  <c r="Q665" i="248"/>
  <c r="P665" i="248"/>
  <c r="O665" i="248"/>
  <c r="N665" i="248"/>
  <c r="M665" i="248"/>
  <c r="L665" i="248"/>
  <c r="K665" i="248"/>
  <c r="J665" i="248"/>
  <c r="I665" i="248"/>
  <c r="H665" i="248"/>
  <c r="G665" i="248"/>
  <c r="F665" i="248"/>
  <c r="E665" i="248"/>
  <c r="D665" i="248"/>
  <c r="C665" i="248"/>
  <c r="B665" i="248"/>
  <c r="J697" i="251" l="1"/>
  <c r="G697" i="251"/>
  <c r="F697" i="251"/>
  <c r="E697" i="251"/>
  <c r="D697" i="251"/>
  <c r="C697" i="251"/>
  <c r="B697" i="251"/>
  <c r="H695" i="251"/>
  <c r="J695" i="251" s="1"/>
  <c r="K695" i="251" s="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B696" i="249"/>
  <c r="T694" i="249"/>
  <c r="V694" i="249" s="1"/>
  <c r="W694" i="249" s="1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T692" i="249"/>
  <c r="S692" i="249"/>
  <c r="R692" i="249"/>
  <c r="Q692" i="249"/>
  <c r="P692" i="249"/>
  <c r="O692" i="249"/>
  <c r="N692" i="249"/>
  <c r="M692" i="249"/>
  <c r="L692" i="249"/>
  <c r="K692" i="249"/>
  <c r="J692" i="249"/>
  <c r="I692" i="249"/>
  <c r="H692" i="249"/>
  <c r="G692" i="249"/>
  <c r="F692" i="249"/>
  <c r="E692" i="249"/>
  <c r="D692" i="249"/>
  <c r="C692" i="249"/>
  <c r="B692" i="249"/>
  <c r="T654" i="248" l="1"/>
  <c r="V654" i="248" s="1"/>
  <c r="W654" i="248" s="1"/>
  <c r="J684" i="251" l="1"/>
  <c r="G684" i="251"/>
  <c r="F684" i="251"/>
  <c r="E684" i="251"/>
  <c r="D684" i="251"/>
  <c r="C684" i="251"/>
  <c r="B684" i="251"/>
  <c r="H682" i="251"/>
  <c r="J682" i="251" s="1"/>
  <c r="K682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K658" i="250"/>
  <c r="H658" i="250"/>
  <c r="G658" i="250"/>
  <c r="F658" i="250"/>
  <c r="E658" i="250"/>
  <c r="D658" i="250"/>
  <c r="C658" i="250"/>
  <c r="B658" i="250"/>
  <c r="I656" i="250"/>
  <c r="K656" i="250" s="1"/>
  <c r="L656" i="250" s="1"/>
  <c r="I655" i="250"/>
  <c r="H655" i="250"/>
  <c r="G655" i="250"/>
  <c r="F655" i="250"/>
  <c r="E655" i="250"/>
  <c r="D655" i="250"/>
  <c r="C655" i="250"/>
  <c r="B655" i="250"/>
  <c r="I654" i="250"/>
  <c r="H654" i="250"/>
  <c r="G654" i="250"/>
  <c r="F654" i="250"/>
  <c r="E654" i="250"/>
  <c r="D654" i="250"/>
  <c r="C654" i="250"/>
  <c r="B654" i="250"/>
  <c r="V683" i="249"/>
  <c r="S683" i="249"/>
  <c r="R683" i="249"/>
  <c r="Q683" i="249"/>
  <c r="P683" i="249"/>
  <c r="O683" i="249"/>
  <c r="N683" i="249"/>
  <c r="M683" i="249"/>
  <c r="L683" i="249"/>
  <c r="K683" i="249"/>
  <c r="J683" i="249"/>
  <c r="I683" i="249"/>
  <c r="H683" i="249"/>
  <c r="G683" i="249"/>
  <c r="F683" i="249"/>
  <c r="E683" i="249"/>
  <c r="D683" i="249"/>
  <c r="C683" i="249"/>
  <c r="B683" i="249"/>
  <c r="T681" i="249"/>
  <c r="V681" i="249" s="1"/>
  <c r="W681" i="249" s="1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T679" i="249"/>
  <c r="S679" i="249"/>
  <c r="R679" i="249"/>
  <c r="Q679" i="249"/>
  <c r="P679" i="249"/>
  <c r="O679" i="249"/>
  <c r="N679" i="249"/>
  <c r="M679" i="249"/>
  <c r="L679" i="249"/>
  <c r="K679" i="249"/>
  <c r="J679" i="249"/>
  <c r="I679" i="249"/>
  <c r="H679" i="249"/>
  <c r="G679" i="249"/>
  <c r="F679" i="249"/>
  <c r="E679" i="249"/>
  <c r="D679" i="249"/>
  <c r="C679" i="249"/>
  <c r="B679" i="249"/>
  <c r="V656" i="248"/>
  <c r="S656" i="248"/>
  <c r="R656" i="248"/>
  <c r="Q656" i="248"/>
  <c r="P656" i="248"/>
  <c r="O656" i="248"/>
  <c r="N656" i="248"/>
  <c r="M656" i="248"/>
  <c r="L656" i="248"/>
  <c r="K656" i="248"/>
  <c r="J656" i="248"/>
  <c r="I656" i="248"/>
  <c r="H656" i="248"/>
  <c r="G656" i="248"/>
  <c r="F656" i="248"/>
  <c r="E656" i="248"/>
  <c r="D656" i="248"/>
  <c r="C656" i="248"/>
  <c r="B656" i="248"/>
  <c r="T653" i="248"/>
  <c r="S653" i="248"/>
  <c r="R653" i="248"/>
  <c r="Q653" i="248"/>
  <c r="P653" i="248"/>
  <c r="O653" i="248"/>
  <c r="N653" i="248"/>
  <c r="M653" i="248"/>
  <c r="L653" i="248"/>
  <c r="K653" i="248"/>
  <c r="J653" i="248"/>
  <c r="I653" i="248"/>
  <c r="H653" i="248"/>
  <c r="G653" i="248"/>
  <c r="F653" i="248"/>
  <c r="E653" i="248"/>
  <c r="D653" i="248"/>
  <c r="C653" i="248"/>
  <c r="B653" i="248"/>
  <c r="T652" i="248"/>
  <c r="S652" i="248"/>
  <c r="R652" i="248"/>
  <c r="Q652" i="248"/>
  <c r="P652" i="248"/>
  <c r="O652" i="248"/>
  <c r="N652" i="248"/>
  <c r="M652" i="248"/>
  <c r="L652" i="248"/>
  <c r="K652" i="248"/>
  <c r="J652" i="248"/>
  <c r="I652" i="248"/>
  <c r="H652" i="248"/>
  <c r="G652" i="248"/>
  <c r="F652" i="248"/>
  <c r="E652" i="248"/>
  <c r="D652" i="248"/>
  <c r="C652" i="248"/>
  <c r="B652" i="248"/>
  <c r="J671" i="251" l="1"/>
  <c r="G671" i="251"/>
  <c r="F671" i="251"/>
  <c r="E671" i="251"/>
  <c r="D671" i="251"/>
  <c r="C671" i="251"/>
  <c r="B671" i="251"/>
  <c r="H669" i="251"/>
  <c r="J669" i="251" s="1"/>
  <c r="K669" i="251" s="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0" i="249"/>
  <c r="S670" i="249"/>
  <c r="R670" i="249"/>
  <c r="Q670" i="249"/>
  <c r="P670" i="249"/>
  <c r="O670" i="249"/>
  <c r="N670" i="249"/>
  <c r="M670" i="249"/>
  <c r="L670" i="249"/>
  <c r="K670" i="249"/>
  <c r="J670" i="249"/>
  <c r="I670" i="249"/>
  <c r="H670" i="249"/>
  <c r="G670" i="249"/>
  <c r="F670" i="249"/>
  <c r="E670" i="249"/>
  <c r="D670" i="249"/>
  <c r="C670" i="249"/>
  <c r="B670" i="249"/>
  <c r="T668" i="249"/>
  <c r="V668" i="249" s="1"/>
  <c r="W668" i="249" s="1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T666" i="249"/>
  <c r="S666" i="249"/>
  <c r="R666" i="249"/>
  <c r="Q666" i="249"/>
  <c r="P666" i="249"/>
  <c r="O666" i="249"/>
  <c r="N666" i="249"/>
  <c r="M666" i="249"/>
  <c r="L666" i="249"/>
  <c r="K666" i="249"/>
  <c r="J666" i="249"/>
  <c r="I666" i="249"/>
  <c r="H666" i="249"/>
  <c r="G666" i="249"/>
  <c r="F666" i="249"/>
  <c r="E666" i="249"/>
  <c r="D666" i="249"/>
  <c r="C666" i="249"/>
  <c r="B666" i="249"/>
  <c r="J658" i="251" l="1"/>
  <c r="G658" i="251"/>
  <c r="F658" i="251"/>
  <c r="E658" i="251"/>
  <c r="D658" i="251"/>
  <c r="C658" i="251"/>
  <c r="B658" i="251"/>
  <c r="H656" i="251"/>
  <c r="J656" i="251" s="1"/>
  <c r="K656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K645" i="250"/>
  <c r="H645" i="250"/>
  <c r="G645" i="250"/>
  <c r="F645" i="250"/>
  <c r="E645" i="250"/>
  <c r="D645" i="250"/>
  <c r="C645" i="250"/>
  <c r="B645" i="250"/>
  <c r="I643" i="250"/>
  <c r="I642" i="250"/>
  <c r="H642" i="250"/>
  <c r="G642" i="250"/>
  <c r="F642" i="250"/>
  <c r="E642" i="250"/>
  <c r="D642" i="250"/>
  <c r="C642" i="250"/>
  <c r="B642" i="250"/>
  <c r="I641" i="250"/>
  <c r="H641" i="250"/>
  <c r="G641" i="250"/>
  <c r="F641" i="250"/>
  <c r="E641" i="250"/>
  <c r="D641" i="250"/>
  <c r="C641" i="250"/>
  <c r="B641" i="250"/>
  <c r="V657" i="249"/>
  <c r="S657" i="249"/>
  <c r="R657" i="249"/>
  <c r="Q657" i="249"/>
  <c r="P657" i="249"/>
  <c r="O657" i="249"/>
  <c r="N657" i="249"/>
  <c r="M657" i="249"/>
  <c r="L657" i="249"/>
  <c r="K657" i="249"/>
  <c r="J657" i="249"/>
  <c r="I657" i="249"/>
  <c r="H657" i="249"/>
  <c r="G657" i="249"/>
  <c r="F657" i="249"/>
  <c r="E657" i="249"/>
  <c r="D657" i="249"/>
  <c r="C657" i="249"/>
  <c r="B657" i="249"/>
  <c r="T655" i="249"/>
  <c r="V655" i="249" s="1"/>
  <c r="W655" i="249" s="1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T653" i="249"/>
  <c r="S653" i="249"/>
  <c r="R653" i="249"/>
  <c r="Q653" i="249"/>
  <c r="P653" i="249"/>
  <c r="O653" i="249"/>
  <c r="N653" i="249"/>
  <c r="M653" i="249"/>
  <c r="L653" i="249"/>
  <c r="K653" i="249"/>
  <c r="J653" i="249"/>
  <c r="I653" i="249"/>
  <c r="H653" i="249"/>
  <c r="G653" i="249"/>
  <c r="F653" i="249"/>
  <c r="E653" i="249"/>
  <c r="D653" i="249"/>
  <c r="C653" i="249"/>
  <c r="B653" i="249"/>
  <c r="V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T641" i="248"/>
  <c r="V641" i="248" s="1"/>
  <c r="W641" i="248" s="1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J645" i="251" l="1"/>
  <c r="G645" i="251"/>
  <c r="F645" i="251"/>
  <c r="E645" i="251"/>
  <c r="D645" i="251"/>
  <c r="C645" i="251"/>
  <c r="B645" i="251"/>
  <c r="H643" i="251"/>
  <c r="J643" i="251" s="1"/>
  <c r="K643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4" i="249"/>
  <c r="S644" i="249"/>
  <c r="R644" i="249"/>
  <c r="Q644" i="249"/>
  <c r="P644" i="249"/>
  <c r="O644" i="249"/>
  <c r="N644" i="249"/>
  <c r="M644" i="249"/>
  <c r="L644" i="249"/>
  <c r="K644" i="249"/>
  <c r="J644" i="249"/>
  <c r="I644" i="249"/>
  <c r="H644" i="249"/>
  <c r="G644" i="249"/>
  <c r="F644" i="249"/>
  <c r="E644" i="249"/>
  <c r="D644" i="249"/>
  <c r="C644" i="249"/>
  <c r="B644" i="249"/>
  <c r="T642" i="249"/>
  <c r="V642" i="249" s="1"/>
  <c r="W642" i="249" s="1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B640" i="249"/>
  <c r="J632" i="251" l="1"/>
  <c r="G632" i="251"/>
  <c r="F632" i="251"/>
  <c r="E632" i="251"/>
  <c r="D632" i="251"/>
  <c r="C632" i="251"/>
  <c r="B632" i="251"/>
  <c r="H630" i="251"/>
  <c r="J630" i="251" s="1"/>
  <c r="K630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K632" i="250"/>
  <c r="H632" i="250"/>
  <c r="G632" i="250"/>
  <c r="F632" i="250"/>
  <c r="E632" i="250"/>
  <c r="D632" i="250"/>
  <c r="C632" i="250"/>
  <c r="B632" i="250"/>
  <c r="I630" i="250"/>
  <c r="I629" i="250"/>
  <c r="H629" i="250"/>
  <c r="G629" i="250"/>
  <c r="F629" i="250"/>
  <c r="E629" i="250"/>
  <c r="D629" i="250"/>
  <c r="C629" i="250"/>
  <c r="B629" i="250"/>
  <c r="I628" i="250"/>
  <c r="H628" i="250"/>
  <c r="G628" i="250"/>
  <c r="F628" i="250"/>
  <c r="E628" i="250"/>
  <c r="D628" i="250"/>
  <c r="C628" i="250"/>
  <c r="B628" i="250"/>
  <c r="V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T629" i="249"/>
  <c r="V629" i="249" s="1"/>
  <c r="W629" i="249" s="1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T627" i="249"/>
  <c r="S627" i="249"/>
  <c r="R627" i="249"/>
  <c r="Q627" i="249"/>
  <c r="P627" i="249"/>
  <c r="O627" i="249"/>
  <c r="N627" i="249"/>
  <c r="M627" i="249"/>
  <c r="L627" i="249"/>
  <c r="K627" i="249"/>
  <c r="J627" i="249"/>
  <c r="I627" i="249"/>
  <c r="H627" i="249"/>
  <c r="G627" i="249"/>
  <c r="F627" i="249"/>
  <c r="E627" i="249"/>
  <c r="D627" i="249"/>
  <c r="C627" i="249"/>
  <c r="B627" i="249"/>
  <c r="V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B630" i="248"/>
  <c r="T628" i="248"/>
  <c r="V628" i="248" s="1"/>
  <c r="W628" i="248" s="1"/>
  <c r="T627" i="248"/>
  <c r="S627" i="248"/>
  <c r="R627" i="248"/>
  <c r="Q627" i="248"/>
  <c r="P627" i="248"/>
  <c r="O627" i="248"/>
  <c r="N627" i="248"/>
  <c r="M627" i="248"/>
  <c r="L627" i="248"/>
  <c r="K627" i="248"/>
  <c r="J627" i="248"/>
  <c r="I627" i="248"/>
  <c r="H627" i="248"/>
  <c r="G627" i="248"/>
  <c r="F627" i="248"/>
  <c r="E627" i="248"/>
  <c r="D627" i="248"/>
  <c r="C627" i="248"/>
  <c r="B627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K643" i="250" l="1"/>
  <c r="L643" i="250" s="1"/>
  <c r="J619" i="251"/>
  <c r="G619" i="251"/>
  <c r="F619" i="251"/>
  <c r="E619" i="251"/>
  <c r="D619" i="251"/>
  <c r="C619" i="251"/>
  <c r="B619" i="251"/>
  <c r="H617" i="251"/>
  <c r="J617" i="251" s="1"/>
  <c r="K617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T616" i="249"/>
  <c r="V616" i="249" s="1"/>
  <c r="W616" i="249" s="1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T614" i="249"/>
  <c r="S614" i="249"/>
  <c r="R614" i="249"/>
  <c r="Q614" i="249"/>
  <c r="P614" i="249"/>
  <c r="O614" i="249"/>
  <c r="N614" i="249"/>
  <c r="M614" i="249"/>
  <c r="L614" i="249"/>
  <c r="K614" i="249"/>
  <c r="J614" i="249"/>
  <c r="I614" i="249"/>
  <c r="H614" i="249"/>
  <c r="G614" i="249"/>
  <c r="F614" i="249"/>
  <c r="E614" i="249"/>
  <c r="D614" i="249"/>
  <c r="C614" i="249"/>
  <c r="B614" i="249"/>
  <c r="J606" i="251" l="1"/>
  <c r="G606" i="251"/>
  <c r="F606" i="251"/>
  <c r="E606" i="251"/>
  <c r="D606" i="251"/>
  <c r="C606" i="251"/>
  <c r="B606" i="251"/>
  <c r="H604" i="251"/>
  <c r="J604" i="251" s="1"/>
  <c r="K604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K619" i="250"/>
  <c r="H619" i="250"/>
  <c r="G619" i="250"/>
  <c r="F619" i="250"/>
  <c r="E619" i="250"/>
  <c r="D619" i="250"/>
  <c r="C619" i="250"/>
  <c r="B619" i="250"/>
  <c r="I617" i="250"/>
  <c r="I616" i="250"/>
  <c r="H616" i="250"/>
  <c r="G616" i="250"/>
  <c r="F616" i="250"/>
  <c r="E616" i="250"/>
  <c r="D616" i="250"/>
  <c r="C616" i="250"/>
  <c r="B616" i="250"/>
  <c r="I615" i="250"/>
  <c r="H615" i="250"/>
  <c r="G615" i="250"/>
  <c r="F615" i="250"/>
  <c r="E615" i="250"/>
  <c r="D615" i="250"/>
  <c r="C615" i="250"/>
  <c r="B615" i="250"/>
  <c r="V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T603" i="249"/>
  <c r="V603" i="249" s="1"/>
  <c r="W603" i="249" s="1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T601" i="249"/>
  <c r="S601" i="249"/>
  <c r="R601" i="249"/>
  <c r="Q601" i="249"/>
  <c r="P601" i="249"/>
  <c r="O601" i="249"/>
  <c r="N601" i="249"/>
  <c r="M601" i="249"/>
  <c r="L601" i="249"/>
  <c r="K601" i="249"/>
  <c r="J601" i="249"/>
  <c r="I601" i="249"/>
  <c r="H601" i="249"/>
  <c r="G601" i="249"/>
  <c r="F601" i="249"/>
  <c r="E601" i="249"/>
  <c r="D601" i="249"/>
  <c r="C601" i="249"/>
  <c r="B601" i="249"/>
  <c r="V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T615" i="248"/>
  <c r="V615" i="248" s="1"/>
  <c r="W615" i="248" s="1"/>
  <c r="T614" i="248"/>
  <c r="S614" i="248"/>
  <c r="R614" i="248"/>
  <c r="Q614" i="248"/>
  <c r="P614" i="248"/>
  <c r="O614" i="248"/>
  <c r="N614" i="248"/>
  <c r="M614" i="248"/>
  <c r="L614" i="248"/>
  <c r="K614" i="248"/>
  <c r="J614" i="248"/>
  <c r="I614" i="248"/>
  <c r="H614" i="248"/>
  <c r="G614" i="248"/>
  <c r="F614" i="248"/>
  <c r="E614" i="248"/>
  <c r="D614" i="248"/>
  <c r="C614" i="248"/>
  <c r="B614" i="248"/>
  <c r="T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K630" i="250" l="1"/>
  <c r="L630" i="250" s="1"/>
  <c r="J593" i="251"/>
  <c r="G593" i="251"/>
  <c r="F593" i="251"/>
  <c r="E593" i="251"/>
  <c r="D593" i="251"/>
  <c r="C593" i="251"/>
  <c r="B593" i="251"/>
  <c r="H591" i="251"/>
  <c r="J591" i="251" s="1"/>
  <c r="K591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T590" i="249"/>
  <c r="V590" i="249" s="1"/>
  <c r="W590" i="249" s="1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T588" i="249"/>
  <c r="S588" i="249"/>
  <c r="R588" i="249"/>
  <c r="Q588" i="249"/>
  <c r="P588" i="249"/>
  <c r="O588" i="249"/>
  <c r="N588" i="249"/>
  <c r="M588" i="249"/>
  <c r="L588" i="249"/>
  <c r="K588" i="249"/>
  <c r="J588" i="249"/>
  <c r="I588" i="249"/>
  <c r="H588" i="249"/>
  <c r="G588" i="249"/>
  <c r="F588" i="249"/>
  <c r="E588" i="249"/>
  <c r="D588" i="249"/>
  <c r="C588" i="249"/>
  <c r="B588" i="249"/>
  <c r="J580" i="251" l="1"/>
  <c r="G580" i="251"/>
  <c r="F580" i="251"/>
  <c r="E580" i="251"/>
  <c r="D580" i="251"/>
  <c r="C580" i="251"/>
  <c r="B580" i="251"/>
  <c r="H578" i="251"/>
  <c r="J578" i="251" s="1"/>
  <c r="K578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K606" i="250"/>
  <c r="H606" i="250"/>
  <c r="G606" i="250"/>
  <c r="F606" i="250"/>
  <c r="E606" i="250"/>
  <c r="D606" i="250"/>
  <c r="C606" i="250"/>
  <c r="B606" i="250"/>
  <c r="I604" i="250"/>
  <c r="I603" i="250"/>
  <c r="H603" i="250"/>
  <c r="G603" i="250"/>
  <c r="F603" i="250"/>
  <c r="E603" i="250"/>
  <c r="D603" i="250"/>
  <c r="C603" i="250"/>
  <c r="B603" i="250"/>
  <c r="I602" i="250"/>
  <c r="H602" i="250"/>
  <c r="G602" i="250"/>
  <c r="F602" i="250"/>
  <c r="E602" i="250"/>
  <c r="D602" i="250"/>
  <c r="C602" i="250"/>
  <c r="B602" i="250"/>
  <c r="V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T577" i="249"/>
  <c r="V577" i="249" s="1"/>
  <c r="W577" i="249" s="1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T575" i="249"/>
  <c r="S575" i="249"/>
  <c r="R575" i="249"/>
  <c r="Q575" i="249"/>
  <c r="P575" i="249"/>
  <c r="O575" i="249"/>
  <c r="N575" i="249"/>
  <c r="M575" i="249"/>
  <c r="L575" i="249"/>
  <c r="K575" i="249"/>
  <c r="J575" i="249"/>
  <c r="I575" i="249"/>
  <c r="H575" i="249"/>
  <c r="G575" i="249"/>
  <c r="F575" i="249"/>
  <c r="E575" i="249"/>
  <c r="D575" i="249"/>
  <c r="C575" i="249"/>
  <c r="B575" i="249"/>
  <c r="V604" i="248"/>
  <c r="S604" i="248"/>
  <c r="R604" i="248"/>
  <c r="Q604" i="248"/>
  <c r="P604" i="248"/>
  <c r="O604" i="248"/>
  <c r="N604" i="248"/>
  <c r="M604" i="248"/>
  <c r="L604" i="248"/>
  <c r="K604" i="248"/>
  <c r="J604" i="248"/>
  <c r="I604" i="248"/>
  <c r="H604" i="248"/>
  <c r="G604" i="248"/>
  <c r="F604" i="248"/>
  <c r="E604" i="248"/>
  <c r="D604" i="248"/>
  <c r="C604" i="248"/>
  <c r="B604" i="248"/>
  <c r="T602" i="248"/>
  <c r="V602" i="248" s="1"/>
  <c r="W602" i="248" s="1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T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K617" i="250" l="1"/>
  <c r="L617" i="250" s="1"/>
  <c r="J567" i="251"/>
  <c r="G567" i="251"/>
  <c r="F567" i="251"/>
  <c r="E567" i="251"/>
  <c r="D567" i="251"/>
  <c r="C567" i="251"/>
  <c r="B567" i="251"/>
  <c r="H565" i="251"/>
  <c r="J565" i="251" s="1"/>
  <c r="K565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T564" i="249"/>
  <c r="V564" i="249" s="1"/>
  <c r="W564" i="249" s="1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T562" i="249"/>
  <c r="S562" i="249"/>
  <c r="R562" i="249"/>
  <c r="Q562" i="249"/>
  <c r="P562" i="249"/>
  <c r="O562" i="249"/>
  <c r="N562" i="249"/>
  <c r="M562" i="249"/>
  <c r="L562" i="249"/>
  <c r="K562" i="249"/>
  <c r="J562" i="249"/>
  <c r="I562" i="249"/>
  <c r="H562" i="249"/>
  <c r="G562" i="249"/>
  <c r="F562" i="249"/>
  <c r="E562" i="249"/>
  <c r="D562" i="249"/>
  <c r="C562" i="249"/>
  <c r="B562" i="249"/>
  <c r="J554" i="251" l="1"/>
  <c r="G554" i="251"/>
  <c r="F554" i="251"/>
  <c r="E554" i="251"/>
  <c r="D554" i="251"/>
  <c r="C554" i="251"/>
  <c r="B554" i="251"/>
  <c r="H552" i="251"/>
  <c r="J552" i="251" s="1"/>
  <c r="K552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K593" i="250"/>
  <c r="H593" i="250"/>
  <c r="G593" i="250"/>
  <c r="F593" i="250"/>
  <c r="E593" i="250"/>
  <c r="D593" i="250"/>
  <c r="C593" i="250"/>
  <c r="B593" i="250"/>
  <c r="I591" i="250"/>
  <c r="I590" i="250"/>
  <c r="H590" i="250"/>
  <c r="G590" i="250"/>
  <c r="F590" i="250"/>
  <c r="E590" i="250"/>
  <c r="D590" i="250"/>
  <c r="C590" i="250"/>
  <c r="B590" i="250"/>
  <c r="I589" i="250"/>
  <c r="H589" i="250"/>
  <c r="G589" i="250"/>
  <c r="F589" i="250"/>
  <c r="E589" i="250"/>
  <c r="D589" i="250"/>
  <c r="C589" i="250"/>
  <c r="B589" i="250"/>
  <c r="V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T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T549" i="249"/>
  <c r="S549" i="249"/>
  <c r="R549" i="249"/>
  <c r="Q549" i="249"/>
  <c r="P549" i="249"/>
  <c r="O549" i="249"/>
  <c r="N549" i="249"/>
  <c r="M549" i="249"/>
  <c r="L549" i="249"/>
  <c r="K549" i="249"/>
  <c r="J549" i="249"/>
  <c r="I549" i="249"/>
  <c r="H549" i="249"/>
  <c r="G549" i="249"/>
  <c r="F549" i="249"/>
  <c r="E549" i="249"/>
  <c r="D549" i="249"/>
  <c r="C549" i="249"/>
  <c r="B549" i="249"/>
  <c r="V591" i="248"/>
  <c r="S591" i="248"/>
  <c r="R591" i="248"/>
  <c r="Q591" i="248"/>
  <c r="P591" i="248"/>
  <c r="O591" i="248"/>
  <c r="N591" i="248"/>
  <c r="M591" i="248"/>
  <c r="L591" i="248"/>
  <c r="K591" i="248"/>
  <c r="J591" i="248"/>
  <c r="I591" i="248"/>
  <c r="H591" i="248"/>
  <c r="G591" i="248"/>
  <c r="F591" i="248"/>
  <c r="E591" i="248"/>
  <c r="D591" i="248"/>
  <c r="C591" i="248"/>
  <c r="B591" i="248"/>
  <c r="T589" i="248"/>
  <c r="V589" i="248" s="1"/>
  <c r="W589" i="248" s="1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K604" i="250" l="1"/>
  <c r="L604" i="250" s="1"/>
  <c r="V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T538" i="249"/>
  <c r="V551" i="249" s="1"/>
  <c r="W551" i="249" s="1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T536" i="249"/>
  <c r="S536" i="249"/>
  <c r="R536" i="249"/>
  <c r="Q536" i="249"/>
  <c r="P536" i="249"/>
  <c r="O536" i="249"/>
  <c r="N536" i="249"/>
  <c r="M536" i="249"/>
  <c r="L536" i="249"/>
  <c r="K536" i="249"/>
  <c r="J536" i="249"/>
  <c r="I536" i="249"/>
  <c r="H536" i="249"/>
  <c r="G536" i="249"/>
  <c r="F536" i="249"/>
  <c r="E536" i="249"/>
  <c r="D536" i="249"/>
  <c r="C536" i="249"/>
  <c r="B536" i="249"/>
  <c r="J541" i="251"/>
  <c r="G541" i="251"/>
  <c r="F541" i="251"/>
  <c r="E541" i="251"/>
  <c r="D541" i="251"/>
  <c r="C541" i="251"/>
  <c r="B541" i="251"/>
  <c r="H539" i="251"/>
  <c r="J539" i="251" s="1"/>
  <c r="K539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28" i="251" l="1"/>
  <c r="G528" i="251"/>
  <c r="F528" i="251"/>
  <c r="E528" i="251"/>
  <c r="D528" i="251"/>
  <c r="C528" i="251"/>
  <c r="B528" i="251"/>
  <c r="J526" i="251"/>
  <c r="K526" i="251" s="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K580" i="250"/>
  <c r="H580" i="250"/>
  <c r="G580" i="250"/>
  <c r="F580" i="250"/>
  <c r="E580" i="250"/>
  <c r="D580" i="250"/>
  <c r="C580" i="250"/>
  <c r="B580" i="250"/>
  <c r="I578" i="250"/>
  <c r="I577" i="250"/>
  <c r="H577" i="250"/>
  <c r="G577" i="250"/>
  <c r="F577" i="250"/>
  <c r="E577" i="250"/>
  <c r="D577" i="250"/>
  <c r="C577" i="250"/>
  <c r="B577" i="250"/>
  <c r="I576" i="250"/>
  <c r="H576" i="250"/>
  <c r="G576" i="250"/>
  <c r="F576" i="250"/>
  <c r="E576" i="250"/>
  <c r="D576" i="250"/>
  <c r="C576" i="250"/>
  <c r="B576" i="250"/>
  <c r="V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T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T523" i="249"/>
  <c r="S523" i="249"/>
  <c r="R523" i="249"/>
  <c r="Q523" i="249"/>
  <c r="P523" i="249"/>
  <c r="O523" i="249"/>
  <c r="N523" i="249"/>
  <c r="M523" i="249"/>
  <c r="L523" i="249"/>
  <c r="K523" i="249"/>
  <c r="J523" i="249"/>
  <c r="I523" i="249"/>
  <c r="H523" i="249"/>
  <c r="G523" i="249"/>
  <c r="F523" i="249"/>
  <c r="E523" i="249"/>
  <c r="D523" i="249"/>
  <c r="C523" i="249"/>
  <c r="B523" i="249"/>
  <c r="V578" i="248"/>
  <c r="S578" i="248"/>
  <c r="R578" i="248"/>
  <c r="Q578" i="248"/>
  <c r="P578" i="248"/>
  <c r="O578" i="248"/>
  <c r="N578" i="248"/>
  <c r="M578" i="248"/>
  <c r="L578" i="248"/>
  <c r="K578" i="248"/>
  <c r="J578" i="248"/>
  <c r="I578" i="248"/>
  <c r="H578" i="248"/>
  <c r="G578" i="248"/>
  <c r="F578" i="248"/>
  <c r="E578" i="248"/>
  <c r="D578" i="248"/>
  <c r="C578" i="248"/>
  <c r="B578" i="248"/>
  <c r="T576" i="248"/>
  <c r="V576" i="248" s="1"/>
  <c r="W576" i="248" s="1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K591" i="250" l="1"/>
  <c r="L591" i="250" s="1"/>
  <c r="V538" i="249"/>
  <c r="W538" i="249" s="1"/>
  <c r="J515" i="251"/>
  <c r="G515" i="251"/>
  <c r="F515" i="251"/>
  <c r="E515" i="251"/>
  <c r="D515" i="251"/>
  <c r="C515" i="251"/>
  <c r="B515" i="251"/>
  <c r="J513" i="251"/>
  <c r="K513" i="251" s="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K567" i="250"/>
  <c r="H567" i="250"/>
  <c r="G567" i="250"/>
  <c r="F567" i="250"/>
  <c r="E567" i="250"/>
  <c r="D567" i="250"/>
  <c r="C567" i="250"/>
  <c r="B567" i="250"/>
  <c r="I565" i="250"/>
  <c r="I564" i="250"/>
  <c r="H564" i="250"/>
  <c r="G564" i="250"/>
  <c r="F564" i="250"/>
  <c r="E564" i="250"/>
  <c r="D564" i="250"/>
  <c r="C564" i="250"/>
  <c r="B564" i="250"/>
  <c r="I563" i="250"/>
  <c r="H563" i="250"/>
  <c r="G563" i="250"/>
  <c r="F563" i="250"/>
  <c r="E563" i="250"/>
  <c r="D563" i="250"/>
  <c r="C563" i="250"/>
  <c r="B563" i="250"/>
  <c r="V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T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V565" i="248"/>
  <c r="S565" i="248"/>
  <c r="R565" i="248"/>
  <c r="Q565" i="248"/>
  <c r="P565" i="248"/>
  <c r="O565" i="248"/>
  <c r="N565" i="248"/>
  <c r="M565" i="248"/>
  <c r="L565" i="248"/>
  <c r="K565" i="248"/>
  <c r="J565" i="248"/>
  <c r="I565" i="248"/>
  <c r="H565" i="248"/>
  <c r="G565" i="248"/>
  <c r="F565" i="248"/>
  <c r="E565" i="248"/>
  <c r="D565" i="248"/>
  <c r="C565" i="248"/>
  <c r="B565" i="248"/>
  <c r="T563" i="248"/>
  <c r="V563" i="248" s="1"/>
  <c r="W563" i="248" s="1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K578" i="250" l="1"/>
  <c r="L578" i="250" s="1"/>
  <c r="V525" i="249"/>
  <c r="W525" i="249" s="1"/>
  <c r="J502" i="251"/>
  <c r="G502" i="251"/>
  <c r="F502" i="251"/>
  <c r="E502" i="251"/>
  <c r="D502" i="251"/>
  <c r="C502" i="251"/>
  <c r="B502" i="251"/>
  <c r="H500" i="251"/>
  <c r="J500" i="251" s="1"/>
  <c r="K500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V550" i="248" s="1"/>
  <c r="W550" i="248" s="1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K565" i="250" l="1"/>
  <c r="L565" i="250" s="1"/>
  <c r="V512" i="249"/>
  <c r="W512" i="249" s="1"/>
  <c r="J489" i="25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V537" i="248" s="1"/>
  <c r="W537" i="248" s="1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K552" i="250" l="1"/>
  <c r="L552" i="250" s="1"/>
  <c r="V499" i="249"/>
  <c r="W499" i="249" s="1"/>
  <c r="J476" i="25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V524" i="248" s="1"/>
  <c r="W524" i="248" s="1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K539" i="250" l="1"/>
  <c r="L539" i="250" s="1"/>
  <c r="V486" i="249"/>
  <c r="W486" i="249" s="1"/>
  <c r="T511" i="248"/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V511" i="248"/>
  <c r="W511" i="248" s="1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K526" i="250" l="1"/>
  <c r="L526" i="250" s="1"/>
  <c r="V473" i="249"/>
  <c r="W473" i="249" s="1"/>
  <c r="B462" i="249"/>
  <c r="C462" i="249"/>
  <c r="K462" i="249"/>
  <c r="S462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K513" i="250" l="1"/>
  <c r="L513" i="250" s="1"/>
  <c r="V460" i="249"/>
  <c r="W460" i="249" s="1"/>
  <c r="J437" i="25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K500" i="250" l="1"/>
  <c r="L500" i="250" s="1"/>
  <c r="V447" i="249"/>
  <c r="W447" i="249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K487" i="250" s="1"/>
  <c r="L487" i="250" s="1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V434" i="249" s="1"/>
  <c r="W434" i="249" s="1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K461" i="250" s="1"/>
  <c r="L461" i="250" s="1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<sst xmlns="http://schemas.openxmlformats.org/spreadsheetml/2006/main" count="4115" uniqueCount="183">
  <si>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</si>
  <si>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</si>
  <si>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</si>
  <si>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</si>
  <si>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</si>
  <si>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</si>
  <si>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</si>
  <si>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</si>
  <si>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</si>
  <si>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</si>
  <si>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</si>
  <si>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</si>
  <si>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</si>
  <si>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</si>
  <si>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</si>
  <si>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</si>
  <si>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</si>
  <si>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</si>
  <si>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</si>
  <si>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</si>
  <si>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</si>
  <si>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</si>
  <si>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</si>
  <si>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</si>
  <si>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</si>
  <si>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</si>
  <si>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</si>
  <si>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</si>
  <si>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</si>
  <si>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</si>
  <si>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</si>
  <si>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</si>
  <si>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</si>
  <si>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</si>
  <si>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</si>
  <si>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</si>
  <si>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</si>
  <si>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</si>
  <si>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</si>
  <si>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</si>
  <si>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</si>
  <si>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</si>
  <si>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</si>
  <si>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</si>
  <si>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</si>
  <si>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</si>
  <si>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</si>
  <si>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</si>
  <si>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</si>
  <si>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</si>
  <si>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</si>
  <si>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</si>
  <si>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</si>
  <si>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</si>
  <si>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</si>
  <si>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</si>
  <si>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</si>
  <si>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</si>
  <si>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</si>
  <si>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</si>
  <si>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</si>
  <si>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</si>
  <si>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</si>
  <si>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</si>
  <si>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</si>
  <si>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</si>
  <si>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</si>
  <si>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</si>
  <si>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</si>
  <si>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</si>
  <si>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</si>
  <si>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</si>
  <si>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</si>
  <si>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</si>
  <si>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</si>
  <si>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</si>
  <si>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</si>
  <si>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</si>
  <si>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</si>
  <si>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</si>
  <si>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</si>
  <si>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</si>
  <si>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</si>
  <si>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</si>
  <si>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</si>
  <si>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</si>
  <si>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</si>
  <si>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</si>
  <si>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</si>
  <si>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</si>
  <si>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</si>
  <si>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</si>
  <si>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</si>
  <si>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</si>
  <si>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</si>
  <si>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</si>
  <si>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</si>
  <si>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</si>
  <si>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</si>
  <si>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</si>
  <si>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</si>
  <si>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</si>
  <si>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</si>
  <si>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</si>
  <si>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</si>
  <si>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</si>
  <si>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</si>
  <si>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</si>
  <si>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</si>
  <si>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</si>
  <si>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</si>
  <si>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</si>
  <si>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</si>
  <si>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</si>
  <si>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</si>
  <si>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</si>
  <si>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</si>
  <si>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</si>
  <si>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</si>
  <si>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</si>
  <si>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</si>
  <si>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</si>
  <si>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</si>
  <si>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</si>
  <si>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</si>
  <si>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</si>
  <si>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</si>
  <si>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</si>
  <si>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</si>
  <si>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</si>
  <si>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</si>
  <si>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</si>
  <si>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</si>
  <si>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</si>
  <si>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</si>
  <si>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</si>
  <si>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</si>
  <si>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</si>
  <si>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</si>
  <si>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</si>
  <si>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</si>
  <si>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</si>
  <si>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</si>
  <si>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</si>
  <si>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</si>
  <si>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</si>
  <si>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</si>
  <si>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</si>
  <si>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</si>
  <si>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</si>
  <si>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</si>
  <si>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</si>
  <si>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</si>
  <si>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</si>
  <si>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</si>
  <si>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</si>
  <si>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</si>
  <si>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</si>
  <si>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</si>
  <si>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</si>
  <si>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</si>
  <si>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</si>
  <si>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</si>
  <si>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</si>
  <si>
    <t>Semana 39</t>
  </si>
  <si>
    <t>Semana 40</t>
  </si>
  <si>
    <t>Suministramos 160 grs al corral 1 durante la semana 41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</si>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</sst>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3">
    <xf numFmtId="0" fontId="0" fillId="0" borderId="0"/>
    <xf numFmtId="166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63">
    <xf numFmtId="0" fontId="0" fillId="0" borderId="0" xfId="0"/>
    <xf numFmtId="0" fontId="3" fillId="0" borderId="0" xfId="0" applyFont="1"/>
    <xf numFmtId="0" fontId="4" fillId="0" borderId="0" xfId="0" applyFont="1" applyBorder="1"/>
    <xf numFmtId="0" fontId="5" fillId="2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5" xfId="3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3" fillId="0" borderId="6" xfId="3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5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4" fontId="8" fillId="0" borderId="5" xfId="3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1" fontId="5" fillId="0" borderId="5" xfId="3" applyNumberFormat="1" applyFont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10" fontId="5" fillId="2" borderId="8" xfId="0" applyNumberFormat="1" applyFont="1" applyFill="1" applyBorder="1" applyAlignment="1">
      <alignment horizontal="center"/>
    </xf>
    <xf numFmtId="10" fontId="5" fillId="2" borderId="9" xfId="3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10" fontId="3" fillId="2" borderId="6" xfId="3" applyNumberFormat="1" applyFont="1" applyFill="1" applyBorder="1" applyAlignment="1">
      <alignment horizontal="center"/>
    </xf>
    <xf numFmtId="10" fontId="3" fillId="2" borderId="7" xfId="3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2" fontId="5" fillId="0" borderId="0" xfId="0" applyNumberFormat="1" applyFont="1" applyBorder="1"/>
    <xf numFmtId="10" fontId="5" fillId="2" borderId="5" xfId="3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0" fontId="3" fillId="2" borderId="16" xfId="3" applyNumberFormat="1" applyFont="1" applyFill="1" applyBorder="1" applyAlignment="1">
      <alignment horizontal="center"/>
    </xf>
    <xf numFmtId="1" fontId="13" fillId="0" borderId="0" xfId="0" applyNumberFormat="1" applyFont="1" applyBorder="1"/>
    <xf numFmtId="3" fontId="5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7" xfId="0" applyFont="1" applyBorder="1" applyAlignment="1">
      <alignment horizontal="center"/>
    </xf>
    <xf numFmtId="1" fontId="4" fillId="0" borderId="0" xfId="0" applyNumberFormat="1" applyFont="1" applyBorder="1"/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3" fillId="0" borderId="4" xfId="3" applyNumberFormat="1" applyFont="1" applyBorder="1" applyAlignment="1">
      <alignment horizontal="center"/>
    </xf>
    <xf numFmtId="10" fontId="3" fillId="0" borderId="19" xfId="3" applyNumberFormat="1" applyFont="1" applyBorder="1" applyAlignment="1">
      <alignment horizontal="center"/>
    </xf>
    <xf numFmtId="0" fontId="11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3" fillId="2" borderId="19" xfId="3" applyNumberFormat="1" applyFont="1" applyFill="1" applyBorder="1" applyAlignment="1">
      <alignment horizontal="center"/>
    </xf>
    <xf numFmtId="10" fontId="5" fillId="2" borderId="17" xfId="3" applyNumberFormat="1" applyFont="1" applyFill="1" applyBorder="1" applyAlignment="1">
      <alignment horizontal="center"/>
    </xf>
    <xf numFmtId="9" fontId="3" fillId="2" borderId="6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3" fillId="2" borderId="19" xfId="3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0" fontId="5" fillId="0" borderId="8" xfId="3" applyNumberFormat="1" applyFont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2" fontId="5" fillId="0" borderId="14" xfId="3" applyNumberFormat="1" applyFont="1" applyBorder="1" applyAlignment="1">
      <alignment horizontal="center" vertical="center"/>
    </xf>
    <xf numFmtId="2" fontId="5" fillId="0" borderId="13" xfId="3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10" fontId="3" fillId="0" borderId="7" xfId="3" applyNumberFormat="1" applyFont="1" applyBorder="1" applyAlignment="1">
      <alignment horizontal="center" vertical="center"/>
    </xf>
    <xf numFmtId="10" fontId="3" fillId="0" borderId="6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/>
    </xf>
    <xf numFmtId="1" fontId="4" fillId="2" borderId="34" xfId="0" applyNumberFormat="1" applyFont="1" applyFill="1" applyBorder="1" applyAlignment="1">
      <alignment horizontal="center"/>
    </xf>
    <xf numFmtId="0" fontId="11" fillId="0" borderId="35" xfId="0" applyFont="1" applyBorder="1" applyAlignment="1"/>
    <xf numFmtId="1" fontId="14" fillId="0" borderId="1" xfId="0" applyNumberFormat="1" applyFont="1" applyFill="1" applyBorder="1" applyAlignment="1">
      <alignment horizontal="center"/>
    </xf>
    <xf numFmtId="1" fontId="14" fillId="0" borderId="10" xfId="0" applyNumberFormat="1" applyFont="1" applyFill="1" applyBorder="1" applyAlignment="1">
      <alignment horizontal="center"/>
    </xf>
    <xf numFmtId="1" fontId="14" fillId="0" borderId="28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1" fontId="14" fillId="0" borderId="36" xfId="0" applyNumberFormat="1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" fontId="4" fillId="2" borderId="38" xfId="0" applyNumberFormat="1" applyFont="1" applyFill="1" applyBorder="1" applyAlignment="1">
      <alignment horizontal="center"/>
    </xf>
    <xf numFmtId="1" fontId="4" fillId="2" borderId="39" xfId="0" applyNumberFormat="1" applyFont="1" applyFill="1" applyBorder="1" applyAlignment="1">
      <alignment horizontal="center"/>
    </xf>
    <xf numFmtId="1" fontId="4" fillId="2" borderId="36" xfId="0" applyNumberFormat="1" applyFont="1" applyFill="1" applyBorder="1" applyAlignment="1">
      <alignment horizontal="center"/>
    </xf>
    <xf numFmtId="1" fontId="4" fillId="2" borderId="24" xfId="0" applyNumberFormat="1" applyFont="1" applyFill="1" applyBorder="1" applyAlignment="1">
      <alignment horizontal="center"/>
    </xf>
    <xf numFmtId="1" fontId="4" fillId="2" borderId="35" xfId="0" applyNumberFormat="1" applyFont="1" applyFill="1" applyBorder="1" applyAlignment="1">
      <alignment horizontal="center"/>
    </xf>
    <xf numFmtId="2" fontId="5" fillId="0" borderId="5" xfId="3" applyNumberFormat="1" applyFont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2" fontId="5" fillId="0" borderId="2" xfId="3" applyNumberFormat="1" applyFont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1" fontId="4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2" fillId="0" borderId="17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10" fontId="5" fillId="0" borderId="20" xfId="0" applyNumberFormat="1" applyFont="1" applyBorder="1" applyAlignment="1">
      <alignment horizontal="center"/>
    </xf>
    <xf numFmtId="10" fontId="3" fillId="0" borderId="43" xfId="3" applyNumberFormat="1" applyFont="1" applyBorder="1" applyAlignment="1">
      <alignment horizontal="center"/>
    </xf>
    <xf numFmtId="1" fontId="4" fillId="2" borderId="26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0" fontId="5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3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6" fillId="2" borderId="45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" fontId="5" fillId="0" borderId="46" xfId="0" applyNumberFormat="1" applyFont="1" applyBorder="1" applyAlignment="1">
      <alignment horizontal="center"/>
    </xf>
    <xf numFmtId="164" fontId="5" fillId="2" borderId="46" xfId="0" applyNumberFormat="1" applyFont="1" applyFill="1" applyBorder="1" applyAlignment="1">
      <alignment horizontal="center"/>
    </xf>
    <xf numFmtId="10" fontId="5" fillId="2" borderId="46" xfId="0" applyNumberFormat="1" applyFont="1" applyFill="1" applyBorder="1" applyAlignment="1">
      <alignment horizontal="center"/>
    </xf>
    <xf numFmtId="2" fontId="5" fillId="2" borderId="46" xfId="0" applyNumberFormat="1" applyFont="1" applyFill="1" applyBorder="1" applyAlignment="1">
      <alignment horizontal="center"/>
    </xf>
    <xf numFmtId="2" fontId="5" fillId="2" borderId="47" xfId="0" applyNumberFormat="1" applyFont="1" applyFill="1" applyBorder="1" applyAlignment="1">
      <alignment horizontal="center"/>
    </xf>
    <xf numFmtId="10" fontId="5" fillId="2" borderId="48" xfId="3" applyNumberFormat="1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" fontId="14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2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2" fillId="0" borderId="0" xfId="0" applyNumberFormat="1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2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5" fillId="0" borderId="5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2" fontId="13" fillId="0" borderId="2" xfId="10" applyNumberFormat="1" applyFont="1" applyFill="1" applyBorder="1" applyAlignment="1">
      <alignment horizontal="center" vertical="center"/>
    </xf>
    <xf numFmtId="2" fontId="13" fillId="0" borderId="5" xfId="10" applyNumberFormat="1" applyFont="1" applyFill="1" applyBorder="1" applyAlignment="1">
      <alignment horizontal="center" vertical="center"/>
    </xf>
    <xf numFmtId="2" fontId="13" fillId="0" borderId="17" xfId="10" applyNumberFormat="1" applyFont="1" applyFill="1" applyBorder="1" applyAlignment="1">
      <alignment horizontal="center" vertical="center"/>
    </xf>
    <xf numFmtId="2" fontId="13" fillId="0" borderId="50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2" fontId="2" fillId="3" borderId="2" xfId="10" applyNumberFormat="1" applyFont="1" applyFill="1" applyBorder="1" applyAlignment="1">
      <alignment horizontal="center" vertical="center"/>
    </xf>
    <xf numFmtId="2" fontId="2" fillId="3" borderId="5" xfId="10" applyNumberFormat="1" applyFont="1" applyFill="1" applyBorder="1" applyAlignment="1">
      <alignment horizontal="center" vertical="center"/>
    </xf>
    <xf numFmtId="2" fontId="2" fillId="3" borderId="17" xfId="10" applyNumberFormat="1" applyFont="1" applyFill="1" applyBorder="1" applyAlignment="1">
      <alignment horizontal="center" vertical="center"/>
    </xf>
    <xf numFmtId="2" fontId="2" fillId="3" borderId="50" xfId="0" applyNumberFormat="1" applyFont="1" applyFill="1" applyBorder="1" applyAlignment="1">
      <alignment horizontal="center" vertical="center"/>
    </xf>
    <xf numFmtId="2" fontId="2" fillId="0" borderId="2" xfId="10" applyNumberFormat="1" applyFont="1" applyFill="1" applyBorder="1" applyAlignment="1">
      <alignment horizontal="center" vertical="center"/>
    </xf>
    <xf numFmtId="2" fontId="2" fillId="0" borderId="5" xfId="10" applyNumberFormat="1" applyFont="1" applyFill="1" applyBorder="1" applyAlignment="1">
      <alignment horizontal="center" vertical="center"/>
    </xf>
    <xf numFmtId="2" fontId="2" fillId="0" borderId="17" xfId="10" applyNumberFormat="1" applyFont="1" applyFill="1" applyBorder="1" applyAlignment="1">
      <alignment horizontal="center" vertical="center"/>
    </xf>
    <xf numFmtId="2" fontId="2" fillId="0" borderId="50" xfId="0" applyNumberFormat="1" applyFont="1" applyFill="1" applyBorder="1" applyAlignment="1">
      <alignment horizontal="center" vertical="center"/>
    </xf>
    <xf numFmtId="10" fontId="2" fillId="0" borderId="2" xfId="3" applyNumberFormat="1" applyFont="1" applyFill="1" applyBorder="1" applyAlignment="1">
      <alignment horizontal="center" vertical="center"/>
    </xf>
    <xf numFmtId="10" fontId="2" fillId="0" borderId="5" xfId="3" applyNumberFormat="1" applyFont="1" applyFill="1" applyBorder="1" applyAlignment="1">
      <alignment horizontal="center" vertical="center"/>
    </xf>
    <xf numFmtId="10" fontId="2" fillId="0" borderId="17" xfId="3" applyNumberFormat="1" applyFont="1" applyFill="1" applyBorder="1" applyAlignment="1">
      <alignment horizontal="center" vertical="center"/>
    </xf>
    <xf numFmtId="10" fontId="2" fillId="0" borderId="50" xfId="0" applyNumberFormat="1" applyFont="1" applyFill="1" applyBorder="1" applyAlignment="1">
      <alignment horizontal="center" vertical="center"/>
    </xf>
    <xf numFmtId="2" fontId="2" fillId="3" borderId="2" xfId="3" applyNumberFormat="1" applyFont="1" applyFill="1" applyBorder="1" applyAlignment="1">
      <alignment horizontal="center" vertical="center"/>
    </xf>
    <xf numFmtId="2" fontId="2" fillId="3" borderId="5" xfId="3" applyNumberFormat="1" applyFont="1" applyFill="1" applyBorder="1" applyAlignment="1">
      <alignment horizontal="center" vertical="center"/>
    </xf>
    <xf numFmtId="2" fontId="2" fillId="3" borderId="17" xfId="3" applyNumberFormat="1" applyFont="1" applyFill="1" applyBorder="1" applyAlignment="1">
      <alignment horizontal="center" vertical="center"/>
    </xf>
    <xf numFmtId="2" fontId="2" fillId="3" borderId="50" xfId="3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54" xfId="0" applyNumberFormat="1" applyFont="1" applyFill="1" applyBorder="1" applyAlignment="1">
      <alignment horizontal="center" vertical="center"/>
    </xf>
    <xf numFmtId="2" fontId="2" fillId="0" borderId="51" xfId="0" applyNumberFormat="1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53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0" fontId="2" fillId="0" borderId="0" xfId="3" applyNumberFormat="1" applyFont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8" fillId="0" borderId="50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7" fillId="0" borderId="5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1" fillId="0" borderId="50" xfId="0" applyFont="1" applyFill="1" applyBorder="1" applyAlignment="1">
      <alignment horizontal="center" vertical="center"/>
    </xf>
    <xf numFmtId="2" fontId="13" fillId="0" borderId="50" xfId="10" applyNumberFormat="1" applyFont="1" applyFill="1" applyBorder="1" applyAlignment="1">
      <alignment horizontal="center" vertical="center"/>
    </xf>
    <xf numFmtId="0" fontId="15" fillId="3" borderId="5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52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2" fillId="0" borderId="50" xfId="0" applyNumberFormat="1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2" fontId="2" fillId="3" borderId="8" xfId="10" applyNumberFormat="1" applyFont="1" applyFill="1" applyBorder="1" applyAlignment="1">
      <alignment horizontal="center" vertical="center"/>
    </xf>
    <xf numFmtId="2" fontId="2" fillId="3" borderId="50" xfId="10" applyNumberFormat="1" applyFont="1" applyFill="1" applyBorder="1" applyAlignment="1">
      <alignment horizontal="center" vertical="center"/>
    </xf>
    <xf numFmtId="2" fontId="2" fillId="0" borderId="8" xfId="10" applyNumberFormat="1" applyFont="1" applyFill="1" applyBorder="1" applyAlignment="1">
      <alignment horizontal="center" vertical="center"/>
    </xf>
    <xf numFmtId="2" fontId="20" fillId="0" borderId="50" xfId="10" applyNumberFormat="1" applyFont="1" applyFill="1" applyBorder="1" applyAlignment="1">
      <alignment horizontal="center" vertical="center"/>
    </xf>
    <xf numFmtId="10" fontId="2" fillId="0" borderId="8" xfId="3" applyNumberFormat="1" applyFont="1" applyFill="1" applyBorder="1" applyAlignment="1">
      <alignment horizontal="center" vertical="center"/>
    </xf>
    <xf numFmtId="10" fontId="2" fillId="0" borderId="50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15" fillId="16" borderId="5" xfId="0" applyFont="1" applyFill="1" applyBorder="1" applyAlignment="1">
      <alignment horizontal="center" vertical="center"/>
    </xf>
    <xf numFmtId="0" fontId="15" fillId="17" borderId="5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/>
    </xf>
    <xf numFmtId="2" fontId="13" fillId="0" borderId="8" xfId="10" applyNumberFormat="1" applyFont="1" applyFill="1" applyBorder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5" fillId="18" borderId="17" xfId="0" applyFont="1" applyFill="1" applyBorder="1" applyAlignment="1">
      <alignment horizontal="center" vertical="center"/>
    </xf>
    <xf numFmtId="0" fontId="15" fillId="12" borderId="1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15" fillId="9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20" borderId="5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9" borderId="3" xfId="0" applyNumberFormat="1" applyFont="1" applyFill="1" applyBorder="1" applyAlignment="1">
      <alignment horizontal="center" vertical="center"/>
    </xf>
    <xf numFmtId="0" fontId="2" fillId="19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9" borderId="5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0" fontId="30" fillId="0" borderId="38" xfId="0" applyFont="1" applyFill="1" applyBorder="1" applyAlignment="1">
      <alignment horizontal="center" vertical="center"/>
    </xf>
    <xf numFmtId="0" fontId="30" fillId="0" borderId="36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/>
    <xf numFmtId="0" fontId="30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54" xfId="0" applyFont="1" applyFill="1" applyBorder="1" applyAlignment="1">
      <alignment vertical="center"/>
    </xf>
    <xf numFmtId="0" fontId="30" fillId="0" borderId="63" xfId="0" applyFont="1" applyFill="1" applyBorder="1" applyAlignment="1">
      <alignment vertical="center"/>
    </xf>
    <xf numFmtId="0" fontId="30" fillId="0" borderId="64" xfId="0" applyFont="1" applyFill="1" applyBorder="1" applyAlignment="1">
      <alignment vertical="center"/>
    </xf>
    <xf numFmtId="1" fontId="2" fillId="3" borderId="21" xfId="0" applyNumberFormat="1" applyFont="1" applyFill="1" applyBorder="1" applyAlignment="1">
      <alignment horizontal="center" vertical="center"/>
    </xf>
    <xf numFmtId="1" fontId="2" fillId="3" borderId="2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2" fontId="13" fillId="0" borderId="20" xfId="0" applyNumberFormat="1" applyFont="1" applyFill="1" applyBorder="1" applyAlignment="1">
      <alignment horizontal="center" vertical="center"/>
    </xf>
    <xf numFmtId="2" fontId="2" fillId="3" borderId="20" xfId="0" applyNumberFormat="1" applyFont="1" applyFill="1" applyBorder="1" applyAlignment="1">
      <alignment horizontal="center" vertical="center"/>
    </xf>
    <xf numFmtId="164" fontId="2" fillId="0" borderId="20" xfId="0" applyNumberFormat="1" applyFont="1" applyFill="1" applyBorder="1" applyAlignment="1">
      <alignment horizontal="center" vertical="center"/>
    </xf>
    <xf numFmtId="10" fontId="2" fillId="0" borderId="20" xfId="3" applyNumberFormat="1" applyFont="1" applyFill="1" applyBorder="1" applyAlignment="1">
      <alignment horizontal="center" vertical="center"/>
    </xf>
    <xf numFmtId="2" fontId="2" fillId="3" borderId="20" xfId="3" applyNumberFormat="1" applyFont="1" applyFill="1" applyBorder="1" applyAlignment="1">
      <alignment horizontal="center" vertical="center"/>
    </xf>
    <xf numFmtId="2" fontId="2" fillId="0" borderId="65" xfId="0" applyNumberFormat="1" applyFont="1" applyFill="1" applyBorder="1" applyAlignment="1">
      <alignment horizontal="center" vertical="center"/>
    </xf>
    <xf numFmtId="1" fontId="2" fillId="0" borderId="41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2" fontId="13" fillId="0" borderId="67" xfId="0" applyNumberFormat="1" applyFont="1" applyFill="1" applyBorder="1" applyAlignment="1">
      <alignment horizontal="center" vertical="center"/>
    </xf>
    <xf numFmtId="2" fontId="2" fillId="3" borderId="67" xfId="0" applyNumberFormat="1" applyFont="1" applyFill="1" applyBorder="1" applyAlignment="1">
      <alignment horizontal="center" vertical="center"/>
    </xf>
    <xf numFmtId="164" fontId="2" fillId="0" borderId="67" xfId="0" applyNumberFormat="1" applyFont="1" applyFill="1" applyBorder="1" applyAlignment="1">
      <alignment horizontal="center" vertical="center"/>
    </xf>
    <xf numFmtId="10" fontId="2" fillId="0" borderId="67" xfId="3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2" fontId="13" fillId="0" borderId="20" xfId="10" applyNumberFormat="1" applyFont="1" applyFill="1" applyBorder="1" applyAlignment="1">
      <alignment horizontal="center" vertical="center"/>
    </xf>
    <xf numFmtId="2" fontId="2" fillId="3" borderId="20" xfId="10" applyNumberFormat="1" applyFont="1" applyFill="1" applyBorder="1" applyAlignment="1">
      <alignment horizontal="center" vertical="center"/>
    </xf>
    <xf numFmtId="2" fontId="2" fillId="0" borderId="20" xfId="1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1" fontId="2" fillId="0" borderId="66" xfId="0" applyNumberFormat="1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67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54" xfId="0" applyNumberFormat="1" applyFont="1" applyFill="1" applyBorder="1" applyAlignment="1">
      <alignment horizontal="center" vertical="center"/>
    </xf>
    <xf numFmtId="164" fontId="2" fillId="0" borderId="65" xfId="0" applyNumberFormat="1" applyFont="1" applyFill="1" applyBorder="1" applyAlignment="1">
      <alignment horizontal="center" vertical="center"/>
    </xf>
    <xf numFmtId="164" fontId="2" fillId="0" borderId="5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1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4" borderId="11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60" xfId="0" applyFont="1" applyFill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30" fillId="0" borderId="63" xfId="0" applyFont="1" applyFill="1" applyBorder="1" applyAlignment="1">
      <alignment horizontal="center" vertical="center"/>
    </xf>
    <xf numFmtId="0" fontId="30" fillId="0" borderId="64" xfId="0" applyFont="1" applyFill="1" applyBorder="1" applyAlignment="1">
      <alignment horizontal="center" vertical="center"/>
    </xf>
    <xf numFmtId="0" fontId="30" fillId="0" borderId="27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0" fillId="0" borderId="30" xfId="0" applyFont="1" applyFill="1" applyBorder="1" applyAlignment="1">
      <alignment horizontal="center" vertical="center"/>
    </xf>
    <xf numFmtId="0" fontId="29" fillId="21" borderId="11" xfId="0" applyFont="1" applyFill="1" applyBorder="1" applyAlignment="1">
      <alignment horizontal="center" vertical="center"/>
    </xf>
    <xf numFmtId="0" fontId="29" fillId="21" borderId="44" xfId="0" applyFont="1" applyFill="1" applyBorder="1" applyAlignment="1">
      <alignment horizontal="center" vertical="center"/>
    </xf>
    <xf numFmtId="0" fontId="29" fillId="21" borderId="34" xfId="0" applyFont="1" applyFill="1" applyBorder="1" applyAlignment="1">
      <alignment horizontal="center" vertical="center"/>
    </xf>
    <xf numFmtId="0" fontId="29" fillId="18" borderId="23" xfId="0" applyFont="1" applyFill="1" applyBorder="1" applyAlignment="1">
      <alignment horizontal="center" vertical="center"/>
    </xf>
    <xf numFmtId="0" fontId="29" fillId="18" borderId="59" xfId="0" applyFont="1" applyFill="1" applyBorder="1" applyAlignment="1">
      <alignment horizontal="center" vertical="center"/>
    </xf>
    <xf numFmtId="0" fontId="29" fillId="18" borderId="35" xfId="0" applyFont="1" applyFill="1" applyBorder="1" applyAlignment="1">
      <alignment horizontal="center" vertical="center"/>
    </xf>
    <xf numFmtId="0" fontId="29" fillId="22" borderId="11" xfId="0" applyFont="1" applyFill="1" applyBorder="1" applyAlignment="1">
      <alignment horizontal="center" vertical="center"/>
    </xf>
    <xf numFmtId="0" fontId="29" fillId="22" borderId="44" xfId="0" applyFont="1" applyFill="1" applyBorder="1" applyAlignment="1">
      <alignment horizontal="center" vertical="center"/>
    </xf>
    <xf numFmtId="0" fontId="29" fillId="22" borderId="34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16" fontId="30" fillId="0" borderId="13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left" vertical="center" wrapText="1"/>
    </xf>
    <xf numFmtId="0" fontId="2" fillId="20" borderId="0" xfId="0" applyFont="1" applyFill="1" applyAlignment="1">
      <alignment horizontal="left" vertical="center" wrapText="1"/>
    </xf>
  </cellXfs>
  <cellStyles count="493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Porcentaje" xfId="3" builtinId="5"/>
    <cellStyle name="Porcentaje 10" xfId="492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25" t="s">
        <v>18</v>
      </c>
      <c r="C4" s="526"/>
      <c r="D4" s="526"/>
      <c r="E4" s="526"/>
      <c r="F4" s="526"/>
      <c r="G4" s="526"/>
      <c r="H4" s="526"/>
      <c r="I4" s="526"/>
      <c r="J4" s="527"/>
      <c r="K4" s="525" t="s">
        <v>21</v>
      </c>
      <c r="L4" s="526"/>
      <c r="M4" s="526"/>
      <c r="N4" s="526"/>
      <c r="O4" s="526"/>
      <c r="P4" s="526"/>
      <c r="Q4" s="526"/>
      <c r="R4" s="526"/>
      <c r="S4" s="526"/>
      <c r="T4" s="52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25" t="s">
        <v>23</v>
      </c>
      <c r="C17" s="526"/>
      <c r="D17" s="526"/>
      <c r="E17" s="526"/>
      <c r="F17" s="52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736"/>
  <sheetViews>
    <sheetView showGridLines="0" topLeftCell="I705" zoomScale="73" zoomScaleNormal="73" workbookViewId="0">
      <selection activeCell="T727" sqref="T727:T729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30" t="s">
        <v>53</v>
      </c>
      <c r="C9" s="531"/>
      <c r="D9" s="531"/>
      <c r="E9" s="531"/>
      <c r="F9" s="532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30" t="s">
        <v>53</v>
      </c>
      <c r="C22" s="531"/>
      <c r="D22" s="531"/>
      <c r="E22" s="531"/>
      <c r="F22" s="532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30" t="s">
        <v>53</v>
      </c>
      <c r="C35" s="531"/>
      <c r="D35" s="531"/>
      <c r="E35" s="531"/>
      <c r="F35" s="532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30" t="s">
        <v>53</v>
      </c>
      <c r="C48" s="531"/>
      <c r="D48" s="531"/>
      <c r="E48" s="531"/>
      <c r="F48" s="532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30" t="s">
        <v>53</v>
      </c>
      <c r="C61" s="531"/>
      <c r="D61" s="531"/>
      <c r="E61" s="531"/>
      <c r="F61" s="532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30" t="s">
        <v>53</v>
      </c>
      <c r="C74" s="531"/>
      <c r="D74" s="531"/>
      <c r="E74" s="531"/>
      <c r="F74" s="532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30" t="s">
        <v>53</v>
      </c>
      <c r="C87" s="531"/>
      <c r="D87" s="531"/>
      <c r="E87" s="531"/>
      <c r="F87" s="532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30" t="s">
        <v>53</v>
      </c>
      <c r="C100" s="531"/>
      <c r="D100" s="531"/>
      <c r="E100" s="531"/>
      <c r="F100" s="532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30" t="s">
        <v>53</v>
      </c>
      <c r="C113" s="531"/>
      <c r="D113" s="531"/>
      <c r="E113" s="531"/>
      <c r="F113" s="532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30" t="s">
        <v>53</v>
      </c>
      <c r="C126" s="531"/>
      <c r="D126" s="531"/>
      <c r="E126" s="531"/>
      <c r="F126" s="532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30" t="s">
        <v>53</v>
      </c>
      <c r="C139" s="531"/>
      <c r="D139" s="531"/>
      <c r="E139" s="531"/>
      <c r="F139" s="532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30" t="s">
        <v>53</v>
      </c>
      <c r="C152" s="531"/>
      <c r="D152" s="531"/>
      <c r="E152" s="531"/>
      <c r="F152" s="532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30" t="s">
        <v>53</v>
      </c>
      <c r="C165" s="531"/>
      <c r="D165" s="531"/>
      <c r="E165" s="531"/>
      <c r="F165" s="532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30" t="s">
        <v>53</v>
      </c>
      <c r="C178" s="531"/>
      <c r="D178" s="531"/>
      <c r="E178" s="531"/>
      <c r="F178" s="532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30" t="s">
        <v>53</v>
      </c>
      <c r="C191" s="531"/>
      <c r="D191" s="531"/>
      <c r="E191" s="531"/>
      <c r="F191" s="532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30" t="s">
        <v>53</v>
      </c>
      <c r="C204" s="531"/>
      <c r="D204" s="531"/>
      <c r="E204" s="531"/>
      <c r="F204" s="532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30" t="s">
        <v>53</v>
      </c>
      <c r="C217" s="531"/>
      <c r="D217" s="531"/>
      <c r="E217" s="531"/>
      <c r="F217" s="532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30" t="s">
        <v>53</v>
      </c>
      <c r="C230" s="531"/>
      <c r="D230" s="531"/>
      <c r="E230" s="531"/>
      <c r="F230" s="532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30" t="s">
        <v>53</v>
      </c>
      <c r="C243" s="531"/>
      <c r="D243" s="531"/>
      <c r="E243" s="531"/>
      <c r="F243" s="532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30" t="s">
        <v>53</v>
      </c>
      <c r="C256" s="531"/>
      <c r="D256" s="531"/>
      <c r="E256" s="531"/>
      <c r="F256" s="532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30" t="s">
        <v>53</v>
      </c>
      <c r="C269" s="531"/>
      <c r="D269" s="531"/>
      <c r="E269" s="531"/>
      <c r="F269" s="532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30" t="s">
        <v>53</v>
      </c>
      <c r="C282" s="531"/>
      <c r="D282" s="531"/>
      <c r="E282" s="531"/>
      <c r="F282" s="532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30" t="s">
        <v>53</v>
      </c>
      <c r="C296" s="531"/>
      <c r="D296" s="531"/>
      <c r="E296" s="531"/>
      <c r="F296" s="531"/>
      <c r="G296" s="532"/>
      <c r="H296" s="530" t="s">
        <v>53</v>
      </c>
      <c r="I296" s="531"/>
      <c r="J296" s="531"/>
      <c r="K296" s="531"/>
      <c r="L296" s="531"/>
      <c r="M296" s="532"/>
      <c r="N296" s="530" t="s">
        <v>53</v>
      </c>
      <c r="O296" s="531"/>
      <c r="P296" s="531"/>
      <c r="Q296" s="531"/>
      <c r="R296" s="531"/>
      <c r="S296" s="532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30" t="s">
        <v>53</v>
      </c>
      <c r="C309" s="531"/>
      <c r="D309" s="531"/>
      <c r="E309" s="531"/>
      <c r="F309" s="531"/>
      <c r="G309" s="532"/>
      <c r="H309" s="530" t="s">
        <v>53</v>
      </c>
      <c r="I309" s="531"/>
      <c r="J309" s="531"/>
      <c r="K309" s="531"/>
      <c r="L309" s="531"/>
      <c r="M309" s="532"/>
      <c r="N309" s="530" t="s">
        <v>53</v>
      </c>
      <c r="O309" s="531"/>
      <c r="P309" s="531"/>
      <c r="Q309" s="531"/>
      <c r="R309" s="531"/>
      <c r="S309" s="532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30" t="s">
        <v>53</v>
      </c>
      <c r="C322" s="531"/>
      <c r="D322" s="531"/>
      <c r="E322" s="531"/>
      <c r="F322" s="531"/>
      <c r="G322" s="532"/>
      <c r="H322" s="530" t="s">
        <v>53</v>
      </c>
      <c r="I322" s="531"/>
      <c r="J322" s="531"/>
      <c r="K322" s="531"/>
      <c r="L322" s="531"/>
      <c r="M322" s="532"/>
      <c r="N322" s="530" t="s">
        <v>53</v>
      </c>
      <c r="O322" s="531"/>
      <c r="P322" s="531"/>
      <c r="Q322" s="531"/>
      <c r="R322" s="531"/>
      <c r="S322" s="532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30" t="s">
        <v>53</v>
      </c>
      <c r="C335" s="531"/>
      <c r="D335" s="531"/>
      <c r="E335" s="531"/>
      <c r="F335" s="531"/>
      <c r="G335" s="532"/>
      <c r="H335" s="530" t="s">
        <v>53</v>
      </c>
      <c r="I335" s="531"/>
      <c r="J335" s="531"/>
      <c r="K335" s="531"/>
      <c r="L335" s="531"/>
      <c r="M335" s="532"/>
      <c r="N335" s="530" t="s">
        <v>53</v>
      </c>
      <c r="O335" s="531"/>
      <c r="P335" s="531"/>
      <c r="Q335" s="531"/>
      <c r="R335" s="531"/>
      <c r="S335" s="532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30" t="s">
        <v>53</v>
      </c>
      <c r="C348" s="531"/>
      <c r="D348" s="531"/>
      <c r="E348" s="531"/>
      <c r="F348" s="531"/>
      <c r="G348" s="532"/>
      <c r="H348" s="530" t="s">
        <v>53</v>
      </c>
      <c r="I348" s="531"/>
      <c r="J348" s="531"/>
      <c r="K348" s="531"/>
      <c r="L348" s="531"/>
      <c r="M348" s="532"/>
      <c r="N348" s="530" t="s">
        <v>53</v>
      </c>
      <c r="O348" s="531"/>
      <c r="P348" s="531"/>
      <c r="Q348" s="531"/>
      <c r="R348" s="531"/>
      <c r="S348" s="532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30" t="s">
        <v>53</v>
      </c>
      <c r="C361" s="531"/>
      <c r="D361" s="531"/>
      <c r="E361" s="531"/>
      <c r="F361" s="531"/>
      <c r="G361" s="532"/>
      <c r="H361" s="530" t="s">
        <v>53</v>
      </c>
      <c r="I361" s="531"/>
      <c r="J361" s="531"/>
      <c r="K361" s="531"/>
      <c r="L361" s="531"/>
      <c r="M361" s="532"/>
      <c r="N361" s="530" t="s">
        <v>53</v>
      </c>
      <c r="O361" s="531"/>
      <c r="P361" s="531"/>
      <c r="Q361" s="531"/>
      <c r="R361" s="531"/>
      <c r="S361" s="532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30" t="s">
        <v>53</v>
      </c>
      <c r="C374" s="531"/>
      <c r="D374" s="531"/>
      <c r="E374" s="531"/>
      <c r="F374" s="531"/>
      <c r="G374" s="532"/>
      <c r="H374" s="530" t="s">
        <v>53</v>
      </c>
      <c r="I374" s="531"/>
      <c r="J374" s="531"/>
      <c r="K374" s="531"/>
      <c r="L374" s="531"/>
      <c r="M374" s="532"/>
      <c r="N374" s="530" t="s">
        <v>53</v>
      </c>
      <c r="O374" s="531"/>
      <c r="P374" s="531"/>
      <c r="Q374" s="531"/>
      <c r="R374" s="531"/>
      <c r="S374" s="532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30" t="s">
        <v>53</v>
      </c>
      <c r="C387" s="531"/>
      <c r="D387" s="531"/>
      <c r="E387" s="531"/>
      <c r="F387" s="531"/>
      <c r="G387" s="532"/>
      <c r="H387" s="530" t="s">
        <v>53</v>
      </c>
      <c r="I387" s="531"/>
      <c r="J387" s="531"/>
      <c r="K387" s="531"/>
      <c r="L387" s="531"/>
      <c r="M387" s="532"/>
      <c r="N387" s="530" t="s">
        <v>53</v>
      </c>
      <c r="O387" s="531"/>
      <c r="P387" s="531"/>
      <c r="Q387" s="531"/>
      <c r="R387" s="531"/>
      <c r="S387" s="532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30" t="s">
        <v>53</v>
      </c>
      <c r="C400" s="531"/>
      <c r="D400" s="531"/>
      <c r="E400" s="531"/>
      <c r="F400" s="531"/>
      <c r="G400" s="532"/>
      <c r="H400" s="530" t="s">
        <v>53</v>
      </c>
      <c r="I400" s="531"/>
      <c r="J400" s="531"/>
      <c r="K400" s="531"/>
      <c r="L400" s="531"/>
      <c r="M400" s="532"/>
      <c r="N400" s="530" t="s">
        <v>53</v>
      </c>
      <c r="O400" s="531"/>
      <c r="P400" s="531"/>
      <c r="Q400" s="531"/>
      <c r="R400" s="531"/>
      <c r="S400" s="532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30" t="s">
        <v>53</v>
      </c>
      <c r="C413" s="531"/>
      <c r="D413" s="531"/>
      <c r="E413" s="531"/>
      <c r="F413" s="531"/>
      <c r="G413" s="532"/>
      <c r="H413" s="530" t="s">
        <v>53</v>
      </c>
      <c r="I413" s="531"/>
      <c r="J413" s="531"/>
      <c r="K413" s="531"/>
      <c r="L413" s="531"/>
      <c r="M413" s="532"/>
      <c r="N413" s="530" t="s">
        <v>53</v>
      </c>
      <c r="O413" s="531"/>
      <c r="P413" s="531"/>
      <c r="Q413" s="531"/>
      <c r="R413" s="531"/>
      <c r="S413" s="532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30" t="s">
        <v>53</v>
      </c>
      <c r="C426" s="531"/>
      <c r="D426" s="531"/>
      <c r="E426" s="531"/>
      <c r="F426" s="531"/>
      <c r="G426" s="532"/>
      <c r="H426" s="530" t="s">
        <v>53</v>
      </c>
      <c r="I426" s="531"/>
      <c r="J426" s="531"/>
      <c r="K426" s="531"/>
      <c r="L426" s="531"/>
      <c r="M426" s="532"/>
      <c r="N426" s="530" t="s">
        <v>53</v>
      </c>
      <c r="O426" s="531"/>
      <c r="P426" s="531"/>
      <c r="Q426" s="531"/>
      <c r="R426" s="531"/>
      <c r="S426" s="532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30" t="s">
        <v>53</v>
      </c>
      <c r="C439" s="531"/>
      <c r="D439" s="531"/>
      <c r="E439" s="531"/>
      <c r="F439" s="531"/>
      <c r="G439" s="532"/>
      <c r="H439" s="530" t="s">
        <v>53</v>
      </c>
      <c r="I439" s="531"/>
      <c r="J439" s="531"/>
      <c r="K439" s="531"/>
      <c r="L439" s="531"/>
      <c r="M439" s="532"/>
      <c r="N439" s="530" t="s">
        <v>53</v>
      </c>
      <c r="O439" s="531"/>
      <c r="P439" s="531"/>
      <c r="Q439" s="531"/>
      <c r="R439" s="531"/>
      <c r="S439" s="532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30" t="s">
        <v>53</v>
      </c>
      <c r="C452" s="531"/>
      <c r="D452" s="531"/>
      <c r="E452" s="531"/>
      <c r="F452" s="531"/>
      <c r="G452" s="532"/>
      <c r="H452" s="530" t="s">
        <v>53</v>
      </c>
      <c r="I452" s="531"/>
      <c r="J452" s="531"/>
      <c r="K452" s="531"/>
      <c r="L452" s="531"/>
      <c r="M452" s="532"/>
      <c r="N452" s="530" t="s">
        <v>53</v>
      </c>
      <c r="O452" s="531"/>
      <c r="P452" s="531"/>
      <c r="Q452" s="531"/>
      <c r="R452" s="531"/>
      <c r="S452" s="532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30" t="s">
        <v>53</v>
      </c>
      <c r="C465" s="531"/>
      <c r="D465" s="531"/>
      <c r="E465" s="531"/>
      <c r="F465" s="531"/>
      <c r="G465" s="532"/>
      <c r="H465" s="530" t="s">
        <v>53</v>
      </c>
      <c r="I465" s="531"/>
      <c r="J465" s="531"/>
      <c r="K465" s="531"/>
      <c r="L465" s="531"/>
      <c r="M465" s="532"/>
      <c r="N465" s="530" t="s">
        <v>53</v>
      </c>
      <c r="O465" s="531"/>
      <c r="P465" s="531"/>
      <c r="Q465" s="531"/>
      <c r="R465" s="531"/>
      <c r="S465" s="532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30" t="s">
        <v>53</v>
      </c>
      <c r="C478" s="531"/>
      <c r="D478" s="531"/>
      <c r="E478" s="531"/>
      <c r="F478" s="531"/>
      <c r="G478" s="532"/>
      <c r="H478" s="530" t="s">
        <v>53</v>
      </c>
      <c r="I478" s="531"/>
      <c r="J478" s="531"/>
      <c r="K478" s="531"/>
      <c r="L478" s="531"/>
      <c r="M478" s="532"/>
      <c r="N478" s="530" t="s">
        <v>53</v>
      </c>
      <c r="O478" s="531"/>
      <c r="P478" s="531"/>
      <c r="Q478" s="531"/>
      <c r="R478" s="531"/>
      <c r="S478" s="532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30" t="s">
        <v>53</v>
      </c>
      <c r="C491" s="531"/>
      <c r="D491" s="531"/>
      <c r="E491" s="531"/>
      <c r="F491" s="531"/>
      <c r="G491" s="532"/>
      <c r="H491" s="530" t="s">
        <v>53</v>
      </c>
      <c r="I491" s="531"/>
      <c r="J491" s="531"/>
      <c r="K491" s="531"/>
      <c r="L491" s="531"/>
      <c r="M491" s="532"/>
      <c r="N491" s="530" t="s">
        <v>53</v>
      </c>
      <c r="O491" s="531"/>
      <c r="P491" s="531"/>
      <c r="Q491" s="531"/>
      <c r="R491" s="531"/>
      <c r="S491" s="532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  <row r="503" spans="1:23" ht="13.5" thickBot="1" x14ac:dyDescent="0.25"/>
    <row r="504" spans="1:23" s="504" customFormat="1" ht="11.25" customHeight="1" thickBot="1" x14ac:dyDescent="0.25">
      <c r="A504" s="295" t="s">
        <v>164</v>
      </c>
      <c r="B504" s="530" t="s">
        <v>53</v>
      </c>
      <c r="C504" s="531"/>
      <c r="D504" s="531"/>
      <c r="E504" s="531"/>
      <c r="F504" s="531"/>
      <c r="G504" s="532"/>
      <c r="H504" s="530" t="s">
        <v>53</v>
      </c>
      <c r="I504" s="531"/>
      <c r="J504" s="531"/>
      <c r="K504" s="531"/>
      <c r="L504" s="531"/>
      <c r="M504" s="532"/>
      <c r="N504" s="530" t="s">
        <v>53</v>
      </c>
      <c r="O504" s="531"/>
      <c r="P504" s="531"/>
      <c r="Q504" s="531"/>
      <c r="R504" s="531"/>
      <c r="S504" s="532"/>
      <c r="T504" s="313" t="s">
        <v>0</v>
      </c>
    </row>
    <row r="505" spans="1:23" s="504" customFormat="1" ht="11.25" customHeight="1" x14ac:dyDescent="0.2">
      <c r="A505" s="226" t="s">
        <v>54</v>
      </c>
      <c r="B505" s="315">
        <v>1</v>
      </c>
      <c r="C505" s="451">
        <v>2</v>
      </c>
      <c r="D505" s="451">
        <v>3</v>
      </c>
      <c r="E505" s="451">
        <v>4</v>
      </c>
      <c r="F505" s="451">
        <v>5</v>
      </c>
      <c r="G505" s="461">
        <v>6</v>
      </c>
      <c r="H505" s="315">
        <v>7</v>
      </c>
      <c r="I505" s="451">
        <v>8</v>
      </c>
      <c r="J505" s="451">
        <v>9</v>
      </c>
      <c r="K505" s="451">
        <v>10</v>
      </c>
      <c r="L505" s="451">
        <v>11</v>
      </c>
      <c r="M505" s="461">
        <v>12</v>
      </c>
      <c r="N505" s="451">
        <v>13</v>
      </c>
      <c r="O505" s="451">
        <v>14</v>
      </c>
      <c r="P505" s="451">
        <v>15</v>
      </c>
      <c r="Q505" s="451">
        <v>16</v>
      </c>
      <c r="R505" s="451">
        <v>17</v>
      </c>
      <c r="S505" s="451">
        <v>18</v>
      </c>
      <c r="T505" s="237"/>
    </row>
    <row r="506" spans="1:23" s="504" customFormat="1" ht="11.25" customHeight="1" x14ac:dyDescent="0.2">
      <c r="A506" s="301" t="s">
        <v>3</v>
      </c>
      <c r="B506" s="316">
        <v>4295</v>
      </c>
      <c r="C506" s="452">
        <v>4295</v>
      </c>
      <c r="D506" s="452">
        <v>4295</v>
      </c>
      <c r="E506" s="452">
        <v>4295</v>
      </c>
      <c r="F506" s="452">
        <v>4295</v>
      </c>
      <c r="G506" s="462">
        <v>4295</v>
      </c>
      <c r="H506" s="316">
        <v>4295</v>
      </c>
      <c r="I506" s="452">
        <v>4295</v>
      </c>
      <c r="J506" s="452">
        <v>4295</v>
      </c>
      <c r="K506" s="452">
        <v>4295</v>
      </c>
      <c r="L506" s="452">
        <v>4295</v>
      </c>
      <c r="M506" s="462">
        <v>4295</v>
      </c>
      <c r="N506" s="452">
        <v>4295</v>
      </c>
      <c r="O506" s="452">
        <v>4295</v>
      </c>
      <c r="P506" s="317">
        <v>4295</v>
      </c>
      <c r="Q506" s="318">
        <v>4295</v>
      </c>
      <c r="R506" s="318">
        <v>4295</v>
      </c>
      <c r="S506" s="318">
        <v>4295</v>
      </c>
      <c r="T506" s="319">
        <v>4295</v>
      </c>
    </row>
    <row r="507" spans="1:23" s="504" customFormat="1" ht="11.25" customHeight="1" x14ac:dyDescent="0.2">
      <c r="A507" s="303" t="s">
        <v>6</v>
      </c>
      <c r="B507" s="320">
        <v>4405.333333333333</v>
      </c>
      <c r="C507" s="453">
        <v>4801.333333333333</v>
      </c>
      <c r="D507" s="453">
        <v>4678</v>
      </c>
      <c r="E507" s="453">
        <v>4451.4285714285716</v>
      </c>
      <c r="F507" s="453">
        <v>4556</v>
      </c>
      <c r="G507" s="463">
        <v>4999.375</v>
      </c>
      <c r="H507" s="320">
        <v>4562.8571428571431</v>
      </c>
      <c r="I507" s="453">
        <v>4643.75</v>
      </c>
      <c r="J507" s="453">
        <v>4700</v>
      </c>
      <c r="K507" s="453">
        <v>4278.5714285714284</v>
      </c>
      <c r="L507" s="453">
        <v>4555.625</v>
      </c>
      <c r="M507" s="463">
        <v>4980.588235294118</v>
      </c>
      <c r="N507" s="453">
        <v>4283.333333333333</v>
      </c>
      <c r="O507" s="453">
        <v>4618.4615384615381</v>
      </c>
      <c r="P507" s="321">
        <v>4782.1428571428569</v>
      </c>
      <c r="Q507" s="321">
        <v>4615</v>
      </c>
      <c r="R507" s="321">
        <v>4757.0588235294117</v>
      </c>
      <c r="S507" s="321">
        <v>4931.25</v>
      </c>
      <c r="T507" s="261">
        <v>4668.5943775100404</v>
      </c>
    </row>
    <row r="508" spans="1:23" s="504" customFormat="1" ht="11.25" customHeight="1" x14ac:dyDescent="0.2">
      <c r="A508" s="226" t="s">
        <v>7</v>
      </c>
      <c r="B508" s="322">
        <v>80</v>
      </c>
      <c r="C508" s="454">
        <v>100</v>
      </c>
      <c r="D508" s="454">
        <v>86.666666666666671</v>
      </c>
      <c r="E508" s="454">
        <v>100</v>
      </c>
      <c r="F508" s="454">
        <v>86.666666666666671</v>
      </c>
      <c r="G508" s="464">
        <v>100</v>
      </c>
      <c r="H508" s="322">
        <v>100</v>
      </c>
      <c r="I508" s="454">
        <v>93.75</v>
      </c>
      <c r="J508" s="454">
        <v>100</v>
      </c>
      <c r="K508" s="454">
        <v>85.714285714285708</v>
      </c>
      <c r="L508" s="454">
        <v>81.25</v>
      </c>
      <c r="M508" s="464">
        <v>94.117647058823536</v>
      </c>
      <c r="N508" s="454">
        <v>93.333333333333329</v>
      </c>
      <c r="O508" s="454">
        <v>100</v>
      </c>
      <c r="P508" s="323">
        <v>92.857142857142861</v>
      </c>
      <c r="Q508" s="324">
        <v>100</v>
      </c>
      <c r="R508" s="324">
        <v>100</v>
      </c>
      <c r="S508" s="324">
        <v>81.25</v>
      </c>
      <c r="T508" s="325">
        <v>84.738955823293168</v>
      </c>
    </row>
    <row r="509" spans="1:23" s="504" customFormat="1" ht="11.25" customHeight="1" x14ac:dyDescent="0.2">
      <c r="A509" s="226" t="s">
        <v>8</v>
      </c>
      <c r="B509" s="266">
        <v>6.7194691578587304E-2</v>
      </c>
      <c r="C509" s="455">
        <v>4.4875942048720197E-2</v>
      </c>
      <c r="D509" s="455">
        <v>6.0190632511524698E-2</v>
      </c>
      <c r="E509" s="455">
        <v>5.2990417048908743E-2</v>
      </c>
      <c r="F509" s="455">
        <v>6.399100557743452E-2</v>
      </c>
      <c r="G509" s="465">
        <v>4.6580862865489743E-2</v>
      </c>
      <c r="H509" s="266">
        <v>4.0904315301995564E-2</v>
      </c>
      <c r="I509" s="455">
        <v>4.8986881081523388E-2</v>
      </c>
      <c r="J509" s="455">
        <v>3.5758706623960308E-2</v>
      </c>
      <c r="K509" s="455">
        <v>5.4904319976212416E-2</v>
      </c>
      <c r="L509" s="455">
        <v>6.9791080385592619E-2</v>
      </c>
      <c r="M509" s="465">
        <v>4.9495400785907404E-2</v>
      </c>
      <c r="N509" s="455">
        <v>6.4697302025197787E-2</v>
      </c>
      <c r="O509" s="455">
        <v>3.121396475867403E-2</v>
      </c>
      <c r="P509" s="267">
        <v>5.1356655445513613E-2</v>
      </c>
      <c r="Q509" s="326">
        <v>2.2044409479280394E-2</v>
      </c>
      <c r="R509" s="326">
        <v>3.5475481996741574E-2</v>
      </c>
      <c r="S509" s="326">
        <v>7.1520183711453758E-2</v>
      </c>
      <c r="T509" s="327">
        <v>6.8753022773050773E-2</v>
      </c>
    </row>
    <row r="510" spans="1:23" s="504" customFormat="1" ht="11.25" customHeight="1" x14ac:dyDescent="0.2">
      <c r="A510" s="303" t="s">
        <v>1</v>
      </c>
      <c r="B510" s="270">
        <f t="shared" ref="B510:T510" si="117">B507/B506*100-100</f>
        <v>2.5688785409390817</v>
      </c>
      <c r="C510" s="271">
        <f t="shared" si="117"/>
        <v>11.788901823826151</v>
      </c>
      <c r="D510" s="271">
        <f t="shared" si="117"/>
        <v>8.9173457508731104</v>
      </c>
      <c r="E510" s="271">
        <f t="shared" si="117"/>
        <v>3.6421087643439165</v>
      </c>
      <c r="F510" s="271">
        <f t="shared" si="117"/>
        <v>6.0768335273573939</v>
      </c>
      <c r="G510" s="272">
        <f t="shared" si="117"/>
        <v>16.399883585564609</v>
      </c>
      <c r="H510" s="270">
        <f t="shared" si="117"/>
        <v>6.2364876101779458</v>
      </c>
      <c r="I510" s="271">
        <f t="shared" si="117"/>
        <v>8.1199068684516931</v>
      </c>
      <c r="J510" s="271">
        <f t="shared" si="117"/>
        <v>9.4295692665890698</v>
      </c>
      <c r="K510" s="271">
        <f t="shared" si="117"/>
        <v>-0.38250457342424227</v>
      </c>
      <c r="L510" s="271">
        <f t="shared" si="117"/>
        <v>6.0681024447031433</v>
      </c>
      <c r="M510" s="272">
        <f t="shared" si="117"/>
        <v>15.962473464356634</v>
      </c>
      <c r="N510" s="456">
        <f t="shared" si="117"/>
        <v>-0.27163368257664899</v>
      </c>
      <c r="O510" s="271">
        <f t="shared" si="117"/>
        <v>7.5311184740753987</v>
      </c>
      <c r="P510" s="271">
        <f t="shared" si="117"/>
        <v>11.342092133710295</v>
      </c>
      <c r="Q510" s="271">
        <f t="shared" si="117"/>
        <v>7.4505238649592513</v>
      </c>
      <c r="R510" s="271">
        <f t="shared" si="117"/>
        <v>10.758063411627745</v>
      </c>
      <c r="S510" s="271">
        <f t="shared" si="117"/>
        <v>14.813736903376025</v>
      </c>
      <c r="T510" s="273">
        <f t="shared" si="117"/>
        <v>8.6983557045411004</v>
      </c>
    </row>
    <row r="511" spans="1:23" s="504" customFormat="1" ht="11.25" customHeight="1" thickBot="1" x14ac:dyDescent="0.25">
      <c r="A511" s="226" t="s">
        <v>27</v>
      </c>
      <c r="B511" s="479">
        <f t="shared" ref="B511:T511" si="118">B507-B494</f>
        <v>33.904761904761472</v>
      </c>
      <c r="C511" s="480">
        <f t="shared" si="118"/>
        <v>134.19047619047615</v>
      </c>
      <c r="D511" s="480">
        <f t="shared" si="118"/>
        <v>-51.33333333333303</v>
      </c>
      <c r="E511" s="480">
        <f t="shared" si="118"/>
        <v>318.57142857142844</v>
      </c>
      <c r="F511" s="480">
        <f t="shared" si="118"/>
        <v>-130.66666666666697</v>
      </c>
      <c r="G511" s="481">
        <f t="shared" si="118"/>
        <v>18.04166666666697</v>
      </c>
      <c r="H511" s="479">
        <f t="shared" si="118"/>
        <v>246.42857142857156</v>
      </c>
      <c r="I511" s="480">
        <f t="shared" si="118"/>
        <v>11.607142857143117</v>
      </c>
      <c r="J511" s="480">
        <f t="shared" si="118"/>
        <v>25.714285714285325</v>
      </c>
      <c r="K511" s="480">
        <f t="shared" si="118"/>
        <v>-48.928571428571558</v>
      </c>
      <c r="L511" s="480">
        <f t="shared" si="118"/>
        <v>-191.51785714285688</v>
      </c>
      <c r="M511" s="481">
        <f t="shared" si="118"/>
        <v>-35.565610859727713</v>
      </c>
      <c r="N511" s="482">
        <f t="shared" si="118"/>
        <v>52</v>
      </c>
      <c r="O511" s="480">
        <f t="shared" si="118"/>
        <v>-14.205128205128858</v>
      </c>
      <c r="P511" s="480">
        <f t="shared" si="118"/>
        <v>-5.714285714286234</v>
      </c>
      <c r="Q511" s="480">
        <f t="shared" si="118"/>
        <v>255</v>
      </c>
      <c r="R511" s="480">
        <f t="shared" si="118"/>
        <v>102.77310924369704</v>
      </c>
      <c r="S511" s="480">
        <f t="shared" si="118"/>
        <v>-174.46428571428532</v>
      </c>
      <c r="T511" s="483">
        <f t="shared" si="118"/>
        <v>26.263869035464268</v>
      </c>
    </row>
    <row r="512" spans="1:23" s="504" customFormat="1" ht="11.25" customHeight="1" x14ac:dyDescent="0.2">
      <c r="A512" s="308" t="s">
        <v>52</v>
      </c>
      <c r="B512" s="280">
        <v>60</v>
      </c>
      <c r="C512" s="281">
        <v>61</v>
      </c>
      <c r="D512" s="281">
        <v>61</v>
      </c>
      <c r="E512" s="281">
        <v>16</v>
      </c>
      <c r="F512" s="281">
        <v>61</v>
      </c>
      <c r="G512" s="282">
        <v>62</v>
      </c>
      <c r="H512" s="280">
        <v>59</v>
      </c>
      <c r="I512" s="281">
        <v>60</v>
      </c>
      <c r="J512" s="281">
        <v>60</v>
      </c>
      <c r="K512" s="281">
        <v>15</v>
      </c>
      <c r="L512" s="281">
        <v>63</v>
      </c>
      <c r="M512" s="282">
        <v>62</v>
      </c>
      <c r="N512" s="458">
        <v>60</v>
      </c>
      <c r="O512" s="281">
        <v>61</v>
      </c>
      <c r="P512" s="281">
        <v>62</v>
      </c>
      <c r="Q512" s="281">
        <v>16</v>
      </c>
      <c r="R512" s="281">
        <v>61</v>
      </c>
      <c r="S512" s="328">
        <v>60</v>
      </c>
      <c r="T512" s="329">
        <f>SUM(B512:S512)</f>
        <v>960</v>
      </c>
      <c r="U512" s="504" t="s">
        <v>56</v>
      </c>
      <c r="V512" s="330">
        <f>T499-T512</f>
        <v>0</v>
      </c>
      <c r="W512" s="331">
        <f>V512/T499</f>
        <v>0</v>
      </c>
    </row>
    <row r="513" spans="1:23" s="504" customFormat="1" ht="11.25" customHeight="1" x14ac:dyDescent="0.2">
      <c r="A513" s="308" t="s">
        <v>28</v>
      </c>
      <c r="B513" s="231">
        <v>140</v>
      </c>
      <c r="C513" s="289">
        <v>140</v>
      </c>
      <c r="D513" s="289">
        <v>139</v>
      </c>
      <c r="E513" s="289">
        <v>140.5</v>
      </c>
      <c r="F513" s="289">
        <v>139</v>
      </c>
      <c r="G513" s="232">
        <v>137.5</v>
      </c>
      <c r="H513" s="231">
        <v>139</v>
      </c>
      <c r="I513" s="289">
        <v>138.5</v>
      </c>
      <c r="J513" s="289">
        <v>137</v>
      </c>
      <c r="K513" s="289">
        <v>139.5</v>
      </c>
      <c r="L513" s="289">
        <v>136.5</v>
      </c>
      <c r="M513" s="232">
        <v>136.5</v>
      </c>
      <c r="N513" s="459">
        <v>140.5</v>
      </c>
      <c r="O513" s="289">
        <v>140</v>
      </c>
      <c r="P513" s="289">
        <v>139</v>
      </c>
      <c r="Q513" s="289">
        <v>140</v>
      </c>
      <c r="R513" s="289">
        <v>137</v>
      </c>
      <c r="S513" s="289">
        <v>137</v>
      </c>
      <c r="T513" s="235"/>
      <c r="U513" s="504" t="s">
        <v>57</v>
      </c>
      <c r="V513" s="504">
        <v>138.47</v>
      </c>
    </row>
    <row r="514" spans="1:23" s="504" customFormat="1" ht="11.25" customHeight="1" thickBot="1" x14ac:dyDescent="0.25">
      <c r="A514" s="311" t="s">
        <v>26</v>
      </c>
      <c r="B514" s="229">
        <f t="shared" ref="B514:S514" si="119">B513-B500</f>
        <v>0</v>
      </c>
      <c r="C514" s="230">
        <f t="shared" si="119"/>
        <v>0</v>
      </c>
      <c r="D514" s="230">
        <f t="shared" si="119"/>
        <v>0</v>
      </c>
      <c r="E514" s="230">
        <f t="shared" si="119"/>
        <v>0</v>
      </c>
      <c r="F514" s="230">
        <f t="shared" si="119"/>
        <v>0</v>
      </c>
      <c r="G514" s="466">
        <f t="shared" si="119"/>
        <v>0</v>
      </c>
      <c r="H514" s="229">
        <f t="shared" si="119"/>
        <v>0</v>
      </c>
      <c r="I514" s="230">
        <f t="shared" si="119"/>
        <v>0</v>
      </c>
      <c r="J514" s="230">
        <f t="shared" si="119"/>
        <v>0</v>
      </c>
      <c r="K514" s="230">
        <f t="shared" si="119"/>
        <v>0</v>
      </c>
      <c r="L514" s="230">
        <f t="shared" si="119"/>
        <v>0</v>
      </c>
      <c r="M514" s="466">
        <f t="shared" si="119"/>
        <v>0</v>
      </c>
      <c r="N514" s="460">
        <f t="shared" si="119"/>
        <v>0</v>
      </c>
      <c r="O514" s="230">
        <f t="shared" si="119"/>
        <v>0</v>
      </c>
      <c r="P514" s="230">
        <f t="shared" si="119"/>
        <v>0</v>
      </c>
      <c r="Q514" s="230">
        <f t="shared" si="119"/>
        <v>0</v>
      </c>
      <c r="R514" s="230">
        <f t="shared" si="119"/>
        <v>0</v>
      </c>
      <c r="S514" s="230">
        <f t="shared" si="119"/>
        <v>0</v>
      </c>
      <c r="T514" s="236"/>
      <c r="U514" s="504" t="s">
        <v>26</v>
      </c>
      <c r="V514" s="504">
        <f>V513-V500</f>
        <v>0.55000000000001137</v>
      </c>
    </row>
    <row r="516" spans="1:23" ht="13.5" thickBot="1" x14ac:dyDescent="0.25"/>
    <row r="517" spans="1:23" s="505" customFormat="1" ht="12" customHeight="1" thickBot="1" x14ac:dyDescent="0.25">
      <c r="A517" s="295" t="s">
        <v>165</v>
      </c>
      <c r="B517" s="530" t="s">
        <v>53</v>
      </c>
      <c r="C517" s="531"/>
      <c r="D517" s="531"/>
      <c r="E517" s="531"/>
      <c r="F517" s="531"/>
      <c r="G517" s="532"/>
      <c r="H517" s="530" t="s">
        <v>53</v>
      </c>
      <c r="I517" s="531"/>
      <c r="J517" s="531"/>
      <c r="K517" s="531"/>
      <c r="L517" s="531"/>
      <c r="M517" s="532"/>
      <c r="N517" s="530" t="s">
        <v>53</v>
      </c>
      <c r="O517" s="531"/>
      <c r="P517" s="531"/>
      <c r="Q517" s="531"/>
      <c r="R517" s="531"/>
      <c r="S517" s="532"/>
      <c r="T517" s="313" t="s">
        <v>0</v>
      </c>
    </row>
    <row r="518" spans="1:23" s="505" customFormat="1" ht="12" customHeight="1" x14ac:dyDescent="0.2">
      <c r="A518" s="226" t="s">
        <v>54</v>
      </c>
      <c r="B518" s="315">
        <v>1</v>
      </c>
      <c r="C518" s="451">
        <v>2</v>
      </c>
      <c r="D518" s="451">
        <v>3</v>
      </c>
      <c r="E518" s="451">
        <v>4</v>
      </c>
      <c r="F518" s="451">
        <v>5</v>
      </c>
      <c r="G518" s="461">
        <v>6</v>
      </c>
      <c r="H518" s="315">
        <v>7</v>
      </c>
      <c r="I518" s="451">
        <v>8</v>
      </c>
      <c r="J518" s="451">
        <v>9</v>
      </c>
      <c r="K518" s="451">
        <v>10</v>
      </c>
      <c r="L518" s="451">
        <v>11</v>
      </c>
      <c r="M518" s="461">
        <v>12</v>
      </c>
      <c r="N518" s="451">
        <v>13</v>
      </c>
      <c r="O518" s="451">
        <v>14</v>
      </c>
      <c r="P518" s="451">
        <v>15</v>
      </c>
      <c r="Q518" s="451">
        <v>16</v>
      </c>
      <c r="R518" s="451">
        <v>17</v>
      </c>
      <c r="S518" s="451">
        <v>18</v>
      </c>
      <c r="T518" s="237"/>
    </row>
    <row r="519" spans="1:23" s="505" customFormat="1" ht="12" customHeight="1" x14ac:dyDescent="0.2">
      <c r="A519" s="301" t="s">
        <v>3</v>
      </c>
      <c r="B519" s="316">
        <v>4310</v>
      </c>
      <c r="C519" s="452">
        <v>4310</v>
      </c>
      <c r="D519" s="452">
        <v>4310</v>
      </c>
      <c r="E519" s="452">
        <v>4310</v>
      </c>
      <c r="F519" s="452">
        <v>4310</v>
      </c>
      <c r="G519" s="462">
        <v>4310</v>
      </c>
      <c r="H519" s="316">
        <v>4310</v>
      </c>
      <c r="I519" s="452">
        <v>4310</v>
      </c>
      <c r="J519" s="452">
        <v>4310</v>
      </c>
      <c r="K519" s="452">
        <v>4310</v>
      </c>
      <c r="L519" s="452">
        <v>4310</v>
      </c>
      <c r="M519" s="462">
        <v>4310</v>
      </c>
      <c r="N519" s="452">
        <v>4310</v>
      </c>
      <c r="O519" s="452">
        <v>4310</v>
      </c>
      <c r="P519" s="317">
        <v>4310</v>
      </c>
      <c r="Q519" s="318">
        <v>4310</v>
      </c>
      <c r="R519" s="318">
        <v>4310</v>
      </c>
      <c r="S519" s="318">
        <v>4310</v>
      </c>
      <c r="T519" s="319">
        <v>4310</v>
      </c>
    </row>
    <row r="520" spans="1:23" s="505" customFormat="1" ht="12" customHeight="1" x14ac:dyDescent="0.2">
      <c r="A520" s="303" t="s">
        <v>6</v>
      </c>
      <c r="B520" s="320">
        <v>4604.666666666667</v>
      </c>
      <c r="C520" s="453">
        <v>4713.333333333333</v>
      </c>
      <c r="D520" s="453">
        <v>4658.5714285714284</v>
      </c>
      <c r="E520" s="453">
        <v>4551.25</v>
      </c>
      <c r="F520" s="453">
        <v>4678.666666666667</v>
      </c>
      <c r="G520" s="463">
        <v>5047.333333333333</v>
      </c>
      <c r="H520" s="320">
        <v>4486.25</v>
      </c>
      <c r="I520" s="453">
        <v>4604.2857142857147</v>
      </c>
      <c r="J520" s="453">
        <v>4718.125</v>
      </c>
      <c r="K520" s="453">
        <v>4438.5714285714284</v>
      </c>
      <c r="L520" s="453">
        <v>4757.333333333333</v>
      </c>
      <c r="M520" s="463">
        <v>4983.125</v>
      </c>
      <c r="N520" s="453">
        <v>4405.333333333333</v>
      </c>
      <c r="O520" s="453">
        <v>4593.5714285714284</v>
      </c>
      <c r="P520" s="321">
        <v>4805.333333333333</v>
      </c>
      <c r="Q520" s="321">
        <v>4510</v>
      </c>
      <c r="R520" s="321">
        <v>4648</v>
      </c>
      <c r="S520" s="321">
        <v>4980</v>
      </c>
      <c r="T520" s="261">
        <v>4692.5714285714284</v>
      </c>
    </row>
    <row r="521" spans="1:23" s="505" customFormat="1" ht="12" customHeight="1" x14ac:dyDescent="0.2">
      <c r="A521" s="226" t="s">
        <v>7</v>
      </c>
      <c r="B521" s="322">
        <v>86.666666666666671</v>
      </c>
      <c r="C521" s="454">
        <v>100</v>
      </c>
      <c r="D521" s="454">
        <v>100</v>
      </c>
      <c r="E521" s="454">
        <v>87.5</v>
      </c>
      <c r="F521" s="454">
        <v>100</v>
      </c>
      <c r="G521" s="464">
        <v>100</v>
      </c>
      <c r="H521" s="322">
        <v>100</v>
      </c>
      <c r="I521" s="454">
        <v>92.857142857142861</v>
      </c>
      <c r="J521" s="454">
        <v>100</v>
      </c>
      <c r="K521" s="454">
        <v>100</v>
      </c>
      <c r="L521" s="454">
        <v>100</v>
      </c>
      <c r="M521" s="464">
        <v>100</v>
      </c>
      <c r="N521" s="454">
        <v>93.333333333333329</v>
      </c>
      <c r="O521" s="454">
        <v>100</v>
      </c>
      <c r="P521" s="323">
        <v>86.666666666666671</v>
      </c>
      <c r="Q521" s="324">
        <v>100</v>
      </c>
      <c r="R521" s="324">
        <v>100</v>
      </c>
      <c r="S521" s="324">
        <v>92.307692307692307</v>
      </c>
      <c r="T521" s="325">
        <v>87.755102040816325</v>
      </c>
    </row>
    <row r="522" spans="1:23" s="505" customFormat="1" ht="12" customHeight="1" x14ac:dyDescent="0.2">
      <c r="A522" s="226" t="s">
        <v>8</v>
      </c>
      <c r="B522" s="266">
        <v>0.10048820651082098</v>
      </c>
      <c r="C522" s="455">
        <v>4.5409500447204459E-2</v>
      </c>
      <c r="D522" s="455">
        <v>3.799298280700248E-2</v>
      </c>
      <c r="E522" s="455">
        <v>0.11153048721021437</v>
      </c>
      <c r="F522" s="455">
        <v>4.248900829997164E-2</v>
      </c>
      <c r="G522" s="465">
        <v>3.3696428482975833E-2</v>
      </c>
      <c r="H522" s="266">
        <v>3.9379476247151213E-2</v>
      </c>
      <c r="I522" s="455">
        <v>5.1098547639054803E-2</v>
      </c>
      <c r="J522" s="455">
        <v>3.9290740362866318E-2</v>
      </c>
      <c r="K522" s="455">
        <v>2.6723564537683587E-2</v>
      </c>
      <c r="L522" s="455">
        <v>3.7933254842954039E-2</v>
      </c>
      <c r="M522" s="465">
        <v>3.8021056186284943E-2</v>
      </c>
      <c r="N522" s="455">
        <v>5.1416273899865306E-2</v>
      </c>
      <c r="O522" s="455">
        <v>2.149739915410034E-2</v>
      </c>
      <c r="P522" s="267">
        <v>6.4602736650719528E-2</v>
      </c>
      <c r="Q522" s="326">
        <v>4.9679282710439199E-2</v>
      </c>
      <c r="R522" s="326">
        <v>4.4877132078345754E-2</v>
      </c>
      <c r="S522" s="326">
        <v>5.4607342266400169E-2</v>
      </c>
      <c r="T522" s="327">
        <v>6.4559052415077645E-2</v>
      </c>
    </row>
    <row r="523" spans="1:23" s="505" customFormat="1" ht="12" customHeight="1" x14ac:dyDescent="0.2">
      <c r="A523" s="303" t="s">
        <v>1</v>
      </c>
      <c r="B523" s="270">
        <f t="shared" ref="B523:T523" si="120">B520/B519*100-100</f>
        <v>6.8368136117556162</v>
      </c>
      <c r="C523" s="271">
        <f t="shared" si="120"/>
        <v>9.3580819798917219</v>
      </c>
      <c r="D523" s="271">
        <f t="shared" si="120"/>
        <v>8.0875041431885961</v>
      </c>
      <c r="E523" s="271">
        <f t="shared" si="120"/>
        <v>5.597447795823669</v>
      </c>
      <c r="F523" s="271">
        <f t="shared" si="120"/>
        <v>8.553750966744019</v>
      </c>
      <c r="G523" s="272">
        <f t="shared" si="120"/>
        <v>17.107501933487995</v>
      </c>
      <c r="H523" s="270">
        <f t="shared" si="120"/>
        <v>4.0893271461716978</v>
      </c>
      <c r="I523" s="271">
        <f t="shared" si="120"/>
        <v>6.8279748094133339</v>
      </c>
      <c r="J523" s="271">
        <f t="shared" si="120"/>
        <v>9.4692575406032375</v>
      </c>
      <c r="K523" s="271">
        <f t="shared" si="120"/>
        <v>2.9830957905203803</v>
      </c>
      <c r="L523" s="271">
        <f t="shared" si="120"/>
        <v>10.378963650425362</v>
      </c>
      <c r="M523" s="272">
        <f t="shared" si="120"/>
        <v>15.617749419953597</v>
      </c>
      <c r="N523" s="456">
        <f t="shared" si="120"/>
        <v>2.2119102861562112</v>
      </c>
      <c r="O523" s="271">
        <f t="shared" si="120"/>
        <v>6.5793834935366107</v>
      </c>
      <c r="P523" s="271">
        <f t="shared" si="120"/>
        <v>11.492652745552974</v>
      </c>
      <c r="Q523" s="271">
        <f t="shared" si="120"/>
        <v>4.6403712296983883</v>
      </c>
      <c r="R523" s="271">
        <f t="shared" si="120"/>
        <v>7.8422273781902447</v>
      </c>
      <c r="S523" s="271">
        <f t="shared" si="120"/>
        <v>15.545243619489568</v>
      </c>
      <c r="T523" s="273">
        <f t="shared" si="120"/>
        <v>8.8763672522373298</v>
      </c>
    </row>
    <row r="524" spans="1:23" s="505" customFormat="1" ht="12" customHeight="1" thickBot="1" x14ac:dyDescent="0.25">
      <c r="A524" s="226" t="s">
        <v>27</v>
      </c>
      <c r="B524" s="479">
        <f t="shared" ref="B524:T524" si="121">B520-B507</f>
        <v>199.33333333333394</v>
      </c>
      <c r="C524" s="480">
        <f t="shared" si="121"/>
        <v>-88</v>
      </c>
      <c r="D524" s="480">
        <f t="shared" si="121"/>
        <v>-19.428571428571558</v>
      </c>
      <c r="E524" s="480">
        <f t="shared" si="121"/>
        <v>99.821428571428442</v>
      </c>
      <c r="F524" s="480">
        <f t="shared" si="121"/>
        <v>122.66666666666697</v>
      </c>
      <c r="G524" s="481">
        <f t="shared" si="121"/>
        <v>47.95833333333303</v>
      </c>
      <c r="H524" s="479">
        <f t="shared" si="121"/>
        <v>-76.607142857143117</v>
      </c>
      <c r="I524" s="480">
        <f t="shared" si="121"/>
        <v>-39.464285714285325</v>
      </c>
      <c r="J524" s="480">
        <f t="shared" si="121"/>
        <v>18.125</v>
      </c>
      <c r="K524" s="480">
        <f t="shared" si="121"/>
        <v>160</v>
      </c>
      <c r="L524" s="480">
        <f t="shared" si="121"/>
        <v>201.70833333333303</v>
      </c>
      <c r="M524" s="481">
        <f t="shared" si="121"/>
        <v>2.5367647058819784</v>
      </c>
      <c r="N524" s="482">
        <f t="shared" si="121"/>
        <v>122</v>
      </c>
      <c r="O524" s="480">
        <f t="shared" si="121"/>
        <v>-24.89010989010967</v>
      </c>
      <c r="P524" s="480">
        <f t="shared" si="121"/>
        <v>23.190476190476147</v>
      </c>
      <c r="Q524" s="480">
        <f t="shared" si="121"/>
        <v>-105</v>
      </c>
      <c r="R524" s="480">
        <f t="shared" si="121"/>
        <v>-109.05882352941171</v>
      </c>
      <c r="S524" s="480">
        <f t="shared" si="121"/>
        <v>48.75</v>
      </c>
      <c r="T524" s="483">
        <f t="shared" si="121"/>
        <v>23.977051061388011</v>
      </c>
    </row>
    <row r="525" spans="1:23" s="505" customFormat="1" ht="12" customHeight="1" x14ac:dyDescent="0.2">
      <c r="A525" s="308" t="s">
        <v>52</v>
      </c>
      <c r="B525" s="280">
        <v>60</v>
      </c>
      <c r="C525" s="281">
        <v>61</v>
      </c>
      <c r="D525" s="281">
        <v>61</v>
      </c>
      <c r="E525" s="281">
        <v>16</v>
      </c>
      <c r="F525" s="281">
        <v>61</v>
      </c>
      <c r="G525" s="282">
        <v>62</v>
      </c>
      <c r="H525" s="280">
        <v>59</v>
      </c>
      <c r="I525" s="281">
        <v>60</v>
      </c>
      <c r="J525" s="281">
        <v>60</v>
      </c>
      <c r="K525" s="281">
        <v>15</v>
      </c>
      <c r="L525" s="281">
        <v>63</v>
      </c>
      <c r="M525" s="282">
        <v>62</v>
      </c>
      <c r="N525" s="458">
        <v>60</v>
      </c>
      <c r="O525" s="281">
        <v>61</v>
      </c>
      <c r="P525" s="281">
        <v>62</v>
      </c>
      <c r="Q525" s="281">
        <v>16</v>
      </c>
      <c r="R525" s="281">
        <v>61</v>
      </c>
      <c r="S525" s="328">
        <v>60</v>
      </c>
      <c r="T525" s="329">
        <f>SUM(B525:S525)</f>
        <v>960</v>
      </c>
      <c r="U525" s="505" t="s">
        <v>56</v>
      </c>
      <c r="V525" s="330">
        <f>T512-T525</f>
        <v>0</v>
      </c>
      <c r="W525" s="331">
        <f>V525/T512</f>
        <v>0</v>
      </c>
    </row>
    <row r="526" spans="1:23" s="505" customFormat="1" ht="12" customHeight="1" x14ac:dyDescent="0.2">
      <c r="A526" s="308" t="s">
        <v>28</v>
      </c>
      <c r="B526" s="231">
        <v>140</v>
      </c>
      <c r="C526" s="289">
        <v>140</v>
      </c>
      <c r="D526" s="289">
        <v>139</v>
      </c>
      <c r="E526" s="289">
        <v>140.5</v>
      </c>
      <c r="F526" s="289">
        <v>139</v>
      </c>
      <c r="G526" s="232">
        <v>137.5</v>
      </c>
      <c r="H526" s="231">
        <v>139</v>
      </c>
      <c r="I526" s="289">
        <v>138.5</v>
      </c>
      <c r="J526" s="289">
        <v>137</v>
      </c>
      <c r="K526" s="289">
        <v>139.5</v>
      </c>
      <c r="L526" s="289">
        <v>136.5</v>
      </c>
      <c r="M526" s="232">
        <v>136.5</v>
      </c>
      <c r="N526" s="459">
        <v>140.5</v>
      </c>
      <c r="O526" s="289">
        <v>140</v>
      </c>
      <c r="P526" s="289">
        <v>139</v>
      </c>
      <c r="Q526" s="289">
        <v>140</v>
      </c>
      <c r="R526" s="289">
        <v>137</v>
      </c>
      <c r="S526" s="289">
        <v>137</v>
      </c>
      <c r="T526" s="235"/>
      <c r="U526" s="505" t="s">
        <v>57</v>
      </c>
      <c r="V526" s="505">
        <v>138.5</v>
      </c>
    </row>
    <row r="527" spans="1:23" s="505" customFormat="1" ht="12" customHeight="1" thickBot="1" x14ac:dyDescent="0.25">
      <c r="A527" s="311" t="s">
        <v>26</v>
      </c>
      <c r="B527" s="229">
        <f t="shared" ref="B527:S527" si="122">B526-B513</f>
        <v>0</v>
      </c>
      <c r="C527" s="230">
        <f t="shared" si="122"/>
        <v>0</v>
      </c>
      <c r="D527" s="230">
        <f t="shared" si="122"/>
        <v>0</v>
      </c>
      <c r="E527" s="230">
        <f t="shared" si="122"/>
        <v>0</v>
      </c>
      <c r="F527" s="230">
        <f t="shared" si="122"/>
        <v>0</v>
      </c>
      <c r="G527" s="466">
        <f t="shared" si="122"/>
        <v>0</v>
      </c>
      <c r="H527" s="229">
        <f t="shared" si="122"/>
        <v>0</v>
      </c>
      <c r="I527" s="230">
        <f t="shared" si="122"/>
        <v>0</v>
      </c>
      <c r="J527" s="230">
        <f t="shared" si="122"/>
        <v>0</v>
      </c>
      <c r="K527" s="230">
        <f t="shared" si="122"/>
        <v>0</v>
      </c>
      <c r="L527" s="230">
        <f t="shared" si="122"/>
        <v>0</v>
      </c>
      <c r="M527" s="466">
        <f t="shared" si="122"/>
        <v>0</v>
      </c>
      <c r="N527" s="460">
        <f t="shared" si="122"/>
        <v>0</v>
      </c>
      <c r="O527" s="230">
        <f t="shared" si="122"/>
        <v>0</v>
      </c>
      <c r="P527" s="230">
        <f t="shared" si="122"/>
        <v>0</v>
      </c>
      <c r="Q527" s="230">
        <f t="shared" si="122"/>
        <v>0</v>
      </c>
      <c r="R527" s="230">
        <f t="shared" si="122"/>
        <v>0</v>
      </c>
      <c r="S527" s="230">
        <f t="shared" si="122"/>
        <v>0</v>
      </c>
      <c r="T527" s="236"/>
      <c r="U527" s="505" t="s">
        <v>26</v>
      </c>
      <c r="V527" s="505">
        <f>V526-V513</f>
        <v>3.0000000000001137E-2</v>
      </c>
    </row>
    <row r="529" spans="1:23" ht="13.5" thickBot="1" x14ac:dyDescent="0.25"/>
    <row r="530" spans="1:23" s="506" customFormat="1" ht="12" customHeight="1" thickBot="1" x14ac:dyDescent="0.25">
      <c r="A530" s="295" t="s">
        <v>167</v>
      </c>
      <c r="B530" s="530" t="s">
        <v>53</v>
      </c>
      <c r="C530" s="531"/>
      <c r="D530" s="531"/>
      <c r="E530" s="531"/>
      <c r="F530" s="531"/>
      <c r="G530" s="532"/>
      <c r="H530" s="530" t="s">
        <v>53</v>
      </c>
      <c r="I530" s="531"/>
      <c r="J530" s="531"/>
      <c r="K530" s="531"/>
      <c r="L530" s="531"/>
      <c r="M530" s="532"/>
      <c r="N530" s="530" t="s">
        <v>53</v>
      </c>
      <c r="O530" s="531"/>
      <c r="P530" s="531"/>
      <c r="Q530" s="531"/>
      <c r="R530" s="531"/>
      <c r="S530" s="532"/>
      <c r="T530" s="313" t="s">
        <v>0</v>
      </c>
    </row>
    <row r="531" spans="1:23" s="506" customFormat="1" ht="12" customHeight="1" x14ac:dyDescent="0.2">
      <c r="A531" s="226" t="s">
        <v>54</v>
      </c>
      <c r="B531" s="315">
        <v>1</v>
      </c>
      <c r="C531" s="451">
        <v>2</v>
      </c>
      <c r="D531" s="451">
        <v>3</v>
      </c>
      <c r="E531" s="451">
        <v>4</v>
      </c>
      <c r="F531" s="451">
        <v>5</v>
      </c>
      <c r="G531" s="461">
        <v>6</v>
      </c>
      <c r="H531" s="315">
        <v>7</v>
      </c>
      <c r="I531" s="451">
        <v>8</v>
      </c>
      <c r="J531" s="451">
        <v>9</v>
      </c>
      <c r="K531" s="451">
        <v>10</v>
      </c>
      <c r="L531" s="451">
        <v>11</v>
      </c>
      <c r="M531" s="461">
        <v>12</v>
      </c>
      <c r="N531" s="451">
        <v>13</v>
      </c>
      <c r="O531" s="451">
        <v>14</v>
      </c>
      <c r="P531" s="451">
        <v>15</v>
      </c>
      <c r="Q531" s="451">
        <v>16</v>
      </c>
      <c r="R531" s="451">
        <v>17</v>
      </c>
      <c r="S531" s="451">
        <v>18</v>
      </c>
      <c r="T531" s="237"/>
    </row>
    <row r="532" spans="1:23" s="506" customFormat="1" ht="12" customHeight="1" x14ac:dyDescent="0.2">
      <c r="A532" s="301" t="s">
        <v>3</v>
      </c>
      <c r="B532" s="316">
        <v>4325</v>
      </c>
      <c r="C532" s="452">
        <v>4325</v>
      </c>
      <c r="D532" s="452">
        <v>4325</v>
      </c>
      <c r="E532" s="452">
        <v>4325</v>
      </c>
      <c r="F532" s="452">
        <v>4325</v>
      </c>
      <c r="G532" s="462">
        <v>4325</v>
      </c>
      <c r="H532" s="316">
        <v>4325</v>
      </c>
      <c r="I532" s="452">
        <v>4325</v>
      </c>
      <c r="J532" s="452">
        <v>4325</v>
      </c>
      <c r="K532" s="452">
        <v>4325</v>
      </c>
      <c r="L532" s="452">
        <v>4325</v>
      </c>
      <c r="M532" s="462">
        <v>4325</v>
      </c>
      <c r="N532" s="452">
        <v>4325</v>
      </c>
      <c r="O532" s="452">
        <v>4325</v>
      </c>
      <c r="P532" s="317">
        <v>4325</v>
      </c>
      <c r="Q532" s="318">
        <v>4325</v>
      </c>
      <c r="R532" s="318">
        <v>4325</v>
      </c>
      <c r="S532" s="318">
        <v>4325</v>
      </c>
      <c r="T532" s="319">
        <v>4325</v>
      </c>
    </row>
    <row r="533" spans="1:23" s="506" customFormat="1" ht="12" customHeight="1" x14ac:dyDescent="0.2">
      <c r="A533" s="303" t="s">
        <v>6</v>
      </c>
      <c r="B533" s="320">
        <v>4315.333333333333</v>
      </c>
      <c r="C533" s="453">
        <v>4626.1538461538457</v>
      </c>
      <c r="D533" s="453">
        <v>4802.1428571428569</v>
      </c>
      <c r="E533" s="453">
        <v>4680</v>
      </c>
      <c r="F533" s="453">
        <v>4657.6923076923076</v>
      </c>
      <c r="G533" s="463">
        <v>5070.7142857142853</v>
      </c>
      <c r="H533" s="320">
        <v>4593.125</v>
      </c>
      <c r="I533" s="453">
        <v>4744.666666666667</v>
      </c>
      <c r="J533" s="453">
        <v>4830</v>
      </c>
      <c r="K533" s="453">
        <v>4421.25</v>
      </c>
      <c r="L533" s="453">
        <v>4541.25</v>
      </c>
      <c r="M533" s="463">
        <v>5160.666666666667</v>
      </c>
      <c r="N533" s="453">
        <v>4328</v>
      </c>
      <c r="O533" s="453">
        <v>4772.1428571428569</v>
      </c>
      <c r="P533" s="321">
        <v>4654</v>
      </c>
      <c r="Q533" s="321">
        <v>4312.8571428571431</v>
      </c>
      <c r="R533" s="321">
        <v>4681.333333333333</v>
      </c>
      <c r="S533" s="321">
        <v>5026</v>
      </c>
      <c r="T533" s="261">
        <v>4695.4771784232362</v>
      </c>
    </row>
    <row r="534" spans="1:23" s="506" customFormat="1" ht="12" customHeight="1" x14ac:dyDescent="0.2">
      <c r="A534" s="226" t="s">
        <v>7</v>
      </c>
      <c r="B534" s="322">
        <v>73.333333333333329</v>
      </c>
      <c r="C534" s="454">
        <v>100</v>
      </c>
      <c r="D534" s="454">
        <v>100</v>
      </c>
      <c r="E534" s="454">
        <v>100</v>
      </c>
      <c r="F534" s="454">
        <v>92.307692307692307</v>
      </c>
      <c r="G534" s="464">
        <v>78.571428571428569</v>
      </c>
      <c r="H534" s="322">
        <v>93.75</v>
      </c>
      <c r="I534" s="454">
        <v>100</v>
      </c>
      <c r="J534" s="454">
        <v>100</v>
      </c>
      <c r="K534" s="454">
        <v>100</v>
      </c>
      <c r="L534" s="454">
        <v>81.25</v>
      </c>
      <c r="M534" s="464">
        <v>80</v>
      </c>
      <c r="N534" s="454">
        <v>100</v>
      </c>
      <c r="O534" s="454">
        <v>100</v>
      </c>
      <c r="P534" s="323">
        <v>100</v>
      </c>
      <c r="Q534" s="324">
        <v>100</v>
      </c>
      <c r="R534" s="324">
        <v>100</v>
      </c>
      <c r="S534" s="324">
        <v>93.333333333333329</v>
      </c>
      <c r="T534" s="325">
        <v>81.742738589211612</v>
      </c>
    </row>
    <row r="535" spans="1:23" s="506" customFormat="1" ht="12" customHeight="1" x14ac:dyDescent="0.2">
      <c r="A535" s="226" t="s">
        <v>8</v>
      </c>
      <c r="B535" s="266">
        <v>7.6608852233175026E-2</v>
      </c>
      <c r="C535" s="455">
        <v>3.836536059077237E-2</v>
      </c>
      <c r="D535" s="455">
        <v>4.3639568720746647E-2</v>
      </c>
      <c r="E535" s="455">
        <v>6.7479881950581258E-2</v>
      </c>
      <c r="F535" s="455">
        <v>4.352331611264941E-2</v>
      </c>
      <c r="G535" s="465">
        <v>8.5966959316706615E-2</v>
      </c>
      <c r="H535" s="266">
        <v>6.2152867831241493E-2</v>
      </c>
      <c r="I535" s="455">
        <v>3.1250461173221486E-2</v>
      </c>
      <c r="J535" s="455">
        <v>3.7420128948863936E-2</v>
      </c>
      <c r="K535" s="455">
        <v>6.4693494671947349E-2</v>
      </c>
      <c r="L535" s="455">
        <v>6.8488635143662963E-2</v>
      </c>
      <c r="M535" s="465">
        <v>6.4011610215683593E-2</v>
      </c>
      <c r="N535" s="455">
        <v>4.0207753242527303E-2</v>
      </c>
      <c r="O535" s="455">
        <v>3.937219329729276E-2</v>
      </c>
      <c r="P535" s="267">
        <v>3.7959907348636322E-2</v>
      </c>
      <c r="Q535" s="326">
        <v>5.9071467403672057E-2</v>
      </c>
      <c r="R535" s="326">
        <v>4.1302703630724767E-2</v>
      </c>
      <c r="S535" s="326">
        <v>4.3261741890694316E-2</v>
      </c>
      <c r="T535" s="327">
        <v>7.4441622231298854E-2</v>
      </c>
    </row>
    <row r="536" spans="1:23" s="506" customFormat="1" ht="12" customHeight="1" x14ac:dyDescent="0.2">
      <c r="A536" s="303" t="s">
        <v>1</v>
      </c>
      <c r="B536" s="270">
        <f t="shared" ref="B536:T536" si="123">B533/B532*100-100</f>
        <v>-0.22350674373797119</v>
      </c>
      <c r="C536" s="271">
        <f t="shared" si="123"/>
        <v>6.9630947087594421</v>
      </c>
      <c r="D536" s="271">
        <f t="shared" si="123"/>
        <v>11.03220478943021</v>
      </c>
      <c r="E536" s="271">
        <f t="shared" si="123"/>
        <v>8.2080924855491162</v>
      </c>
      <c r="F536" s="271">
        <f t="shared" si="123"/>
        <v>7.6923076923076934</v>
      </c>
      <c r="G536" s="272">
        <f t="shared" si="123"/>
        <v>17.241948802642426</v>
      </c>
      <c r="H536" s="270">
        <f t="shared" si="123"/>
        <v>6.1994219653179101</v>
      </c>
      <c r="I536" s="271">
        <f t="shared" si="123"/>
        <v>9.7032755298651381</v>
      </c>
      <c r="J536" s="271">
        <f t="shared" si="123"/>
        <v>11.676300578034684</v>
      </c>
      <c r="K536" s="271">
        <f t="shared" si="123"/>
        <v>2.225433526011571</v>
      </c>
      <c r="L536" s="271">
        <f t="shared" si="123"/>
        <v>5</v>
      </c>
      <c r="M536" s="272">
        <f t="shared" si="123"/>
        <v>19.32177263969173</v>
      </c>
      <c r="N536" s="456">
        <f t="shared" si="123"/>
        <v>6.9364161849705397E-2</v>
      </c>
      <c r="O536" s="271">
        <f t="shared" si="123"/>
        <v>10.338563170933114</v>
      </c>
      <c r="P536" s="271">
        <f t="shared" si="123"/>
        <v>7.6069364161849791</v>
      </c>
      <c r="Q536" s="271">
        <f t="shared" si="123"/>
        <v>-0.28075970272502104</v>
      </c>
      <c r="R536" s="271">
        <f t="shared" si="123"/>
        <v>8.2389210019267836</v>
      </c>
      <c r="S536" s="271">
        <f t="shared" si="123"/>
        <v>16.20809248554913</v>
      </c>
      <c r="T536" s="273">
        <f t="shared" si="123"/>
        <v>8.5659463219245282</v>
      </c>
    </row>
    <row r="537" spans="1:23" s="506" customFormat="1" ht="12" customHeight="1" thickBot="1" x14ac:dyDescent="0.25">
      <c r="A537" s="226" t="s">
        <v>27</v>
      </c>
      <c r="B537" s="479">
        <f t="shared" ref="B537:T537" si="124">B533-B520</f>
        <v>-289.33333333333394</v>
      </c>
      <c r="C537" s="480">
        <f t="shared" si="124"/>
        <v>-87.179487179487296</v>
      </c>
      <c r="D537" s="480">
        <f t="shared" si="124"/>
        <v>143.57142857142844</v>
      </c>
      <c r="E537" s="480">
        <f t="shared" si="124"/>
        <v>128.75</v>
      </c>
      <c r="F537" s="480">
        <f t="shared" si="124"/>
        <v>-20.974358974359347</v>
      </c>
      <c r="G537" s="481">
        <f t="shared" si="124"/>
        <v>23.380952380952294</v>
      </c>
      <c r="H537" s="479">
        <f t="shared" si="124"/>
        <v>106.875</v>
      </c>
      <c r="I537" s="480">
        <f t="shared" si="124"/>
        <v>140.38095238095229</v>
      </c>
      <c r="J537" s="480">
        <f t="shared" si="124"/>
        <v>111.875</v>
      </c>
      <c r="K537" s="480">
        <f t="shared" si="124"/>
        <v>-17.321428571428442</v>
      </c>
      <c r="L537" s="480">
        <f t="shared" si="124"/>
        <v>-216.08333333333303</v>
      </c>
      <c r="M537" s="481">
        <f t="shared" si="124"/>
        <v>177.54166666666697</v>
      </c>
      <c r="N537" s="482">
        <f t="shared" si="124"/>
        <v>-77.33333333333303</v>
      </c>
      <c r="O537" s="480">
        <f t="shared" si="124"/>
        <v>178.57142857142844</v>
      </c>
      <c r="P537" s="480">
        <f t="shared" si="124"/>
        <v>-151.33333333333303</v>
      </c>
      <c r="Q537" s="480">
        <f t="shared" si="124"/>
        <v>-197.14285714285688</v>
      </c>
      <c r="R537" s="480">
        <f t="shared" si="124"/>
        <v>33.33333333333303</v>
      </c>
      <c r="S537" s="480">
        <f t="shared" si="124"/>
        <v>46</v>
      </c>
      <c r="T537" s="483">
        <f t="shared" si="124"/>
        <v>2.9057498518077409</v>
      </c>
    </row>
    <row r="538" spans="1:23" s="506" customFormat="1" ht="12" customHeight="1" x14ac:dyDescent="0.2">
      <c r="A538" s="308" t="s">
        <v>52</v>
      </c>
      <c r="B538" s="280">
        <v>60</v>
      </c>
      <c r="C538" s="281">
        <v>61</v>
      </c>
      <c r="D538" s="281">
        <v>61</v>
      </c>
      <c r="E538" s="281">
        <v>16</v>
      </c>
      <c r="F538" s="281">
        <v>61</v>
      </c>
      <c r="G538" s="282">
        <v>62</v>
      </c>
      <c r="H538" s="280">
        <v>59</v>
      </c>
      <c r="I538" s="281">
        <v>60</v>
      </c>
      <c r="J538" s="281">
        <v>60</v>
      </c>
      <c r="K538" s="281">
        <v>15</v>
      </c>
      <c r="L538" s="281">
        <v>63</v>
      </c>
      <c r="M538" s="282">
        <v>62</v>
      </c>
      <c r="N538" s="458">
        <v>60</v>
      </c>
      <c r="O538" s="281">
        <v>60</v>
      </c>
      <c r="P538" s="281">
        <v>62</v>
      </c>
      <c r="Q538" s="281">
        <v>16</v>
      </c>
      <c r="R538" s="281">
        <v>61</v>
      </c>
      <c r="S538" s="328">
        <v>60</v>
      </c>
      <c r="T538" s="329">
        <f>SUM(B538:S538)</f>
        <v>959</v>
      </c>
      <c r="U538" s="506" t="s">
        <v>56</v>
      </c>
      <c r="V538" s="330">
        <f>T525-T538</f>
        <v>1</v>
      </c>
      <c r="W538" s="331">
        <f>V538/T525</f>
        <v>1.0416666666666667E-3</v>
      </c>
    </row>
    <row r="539" spans="1:23" s="506" customFormat="1" ht="12" customHeight="1" x14ac:dyDescent="0.2">
      <c r="A539" s="308" t="s">
        <v>28</v>
      </c>
      <c r="B539" s="231">
        <v>141.5</v>
      </c>
      <c r="C539" s="289">
        <v>141.5</v>
      </c>
      <c r="D539" s="289">
        <v>140</v>
      </c>
      <c r="E539" s="289">
        <v>141.5</v>
      </c>
      <c r="F539" s="289">
        <v>140</v>
      </c>
      <c r="G539" s="232">
        <v>138.5</v>
      </c>
      <c r="H539" s="231">
        <v>140</v>
      </c>
      <c r="I539" s="289">
        <v>139.5</v>
      </c>
      <c r="J539" s="289">
        <v>138</v>
      </c>
      <c r="K539" s="289">
        <v>140.5</v>
      </c>
      <c r="L539" s="289">
        <v>138</v>
      </c>
      <c r="M539" s="232">
        <v>137.5</v>
      </c>
      <c r="N539" s="459">
        <v>142</v>
      </c>
      <c r="O539" s="289">
        <v>141</v>
      </c>
      <c r="P539" s="289">
        <v>140.5</v>
      </c>
      <c r="Q539" s="289">
        <v>141.5</v>
      </c>
      <c r="R539" s="289">
        <v>138</v>
      </c>
      <c r="S539" s="289">
        <v>138</v>
      </c>
      <c r="T539" s="235"/>
      <c r="U539" s="506" t="s">
        <v>57</v>
      </c>
      <c r="V539" s="506">
        <v>138.63</v>
      </c>
    </row>
    <row r="540" spans="1:23" s="506" customFormat="1" ht="12" customHeight="1" thickBot="1" x14ac:dyDescent="0.25">
      <c r="A540" s="311" t="s">
        <v>26</v>
      </c>
      <c r="B540" s="229">
        <f t="shared" ref="B540:S540" si="125">B539-B526</f>
        <v>1.5</v>
      </c>
      <c r="C540" s="230">
        <f t="shared" si="125"/>
        <v>1.5</v>
      </c>
      <c r="D540" s="230">
        <f t="shared" si="125"/>
        <v>1</v>
      </c>
      <c r="E540" s="230">
        <f t="shared" si="125"/>
        <v>1</v>
      </c>
      <c r="F540" s="230">
        <f t="shared" si="125"/>
        <v>1</v>
      </c>
      <c r="G540" s="466">
        <f t="shared" si="125"/>
        <v>1</v>
      </c>
      <c r="H540" s="229">
        <f t="shared" si="125"/>
        <v>1</v>
      </c>
      <c r="I540" s="230">
        <f t="shared" si="125"/>
        <v>1</v>
      </c>
      <c r="J540" s="230">
        <f t="shared" si="125"/>
        <v>1</v>
      </c>
      <c r="K540" s="230">
        <f t="shared" si="125"/>
        <v>1</v>
      </c>
      <c r="L540" s="230">
        <f t="shared" si="125"/>
        <v>1.5</v>
      </c>
      <c r="M540" s="466">
        <f t="shared" si="125"/>
        <v>1</v>
      </c>
      <c r="N540" s="460">
        <f t="shared" si="125"/>
        <v>1.5</v>
      </c>
      <c r="O540" s="230">
        <f t="shared" si="125"/>
        <v>1</v>
      </c>
      <c r="P540" s="230">
        <f t="shared" si="125"/>
        <v>1.5</v>
      </c>
      <c r="Q540" s="230">
        <f t="shared" si="125"/>
        <v>1.5</v>
      </c>
      <c r="R540" s="230">
        <f t="shared" si="125"/>
        <v>1</v>
      </c>
      <c r="S540" s="230">
        <f t="shared" si="125"/>
        <v>1</v>
      </c>
      <c r="T540" s="236"/>
      <c r="U540" s="506" t="s">
        <v>26</v>
      </c>
      <c r="V540" s="506">
        <f>V539-V526</f>
        <v>0.12999999999999545</v>
      </c>
    </row>
    <row r="542" spans="1:23" ht="13.5" thickBot="1" x14ac:dyDescent="0.25"/>
    <row r="543" spans="1:23" s="509" customFormat="1" ht="12" customHeight="1" thickBot="1" x14ac:dyDescent="0.25">
      <c r="A543" s="295" t="s">
        <v>168</v>
      </c>
      <c r="B543" s="530" t="s">
        <v>53</v>
      </c>
      <c r="C543" s="531"/>
      <c r="D543" s="531"/>
      <c r="E543" s="531"/>
      <c r="F543" s="531"/>
      <c r="G543" s="532"/>
      <c r="H543" s="530" t="s">
        <v>53</v>
      </c>
      <c r="I543" s="531"/>
      <c r="J543" s="531"/>
      <c r="K543" s="531"/>
      <c r="L543" s="531"/>
      <c r="M543" s="532"/>
      <c r="N543" s="530" t="s">
        <v>53</v>
      </c>
      <c r="O543" s="531"/>
      <c r="P543" s="531"/>
      <c r="Q543" s="531"/>
      <c r="R543" s="531"/>
      <c r="S543" s="532"/>
      <c r="T543" s="313" t="s">
        <v>0</v>
      </c>
    </row>
    <row r="544" spans="1:23" s="509" customFormat="1" ht="12" customHeight="1" x14ac:dyDescent="0.2">
      <c r="A544" s="226" t="s">
        <v>54</v>
      </c>
      <c r="B544" s="315">
        <v>1</v>
      </c>
      <c r="C544" s="451">
        <v>2</v>
      </c>
      <c r="D544" s="451">
        <v>3</v>
      </c>
      <c r="E544" s="451">
        <v>4</v>
      </c>
      <c r="F544" s="451">
        <v>5</v>
      </c>
      <c r="G544" s="461">
        <v>6</v>
      </c>
      <c r="H544" s="315">
        <v>7</v>
      </c>
      <c r="I544" s="451">
        <v>8</v>
      </c>
      <c r="J544" s="451">
        <v>9</v>
      </c>
      <c r="K544" s="451">
        <v>10</v>
      </c>
      <c r="L544" s="451">
        <v>11</v>
      </c>
      <c r="M544" s="461">
        <v>12</v>
      </c>
      <c r="N544" s="451">
        <v>13</v>
      </c>
      <c r="O544" s="451">
        <v>14</v>
      </c>
      <c r="P544" s="451">
        <v>15</v>
      </c>
      <c r="Q544" s="451">
        <v>16</v>
      </c>
      <c r="R544" s="451">
        <v>17</v>
      </c>
      <c r="S544" s="451">
        <v>18</v>
      </c>
      <c r="T544" s="237"/>
    </row>
    <row r="545" spans="1:23" s="509" customFormat="1" ht="12" customHeight="1" x14ac:dyDescent="0.2">
      <c r="A545" s="301" t="s">
        <v>3</v>
      </c>
      <c r="B545" s="316">
        <v>4340</v>
      </c>
      <c r="C545" s="452">
        <v>4340</v>
      </c>
      <c r="D545" s="452">
        <v>4340</v>
      </c>
      <c r="E545" s="452">
        <v>4340</v>
      </c>
      <c r="F545" s="452">
        <v>4340</v>
      </c>
      <c r="G545" s="462">
        <v>4340</v>
      </c>
      <c r="H545" s="316">
        <v>4340</v>
      </c>
      <c r="I545" s="452">
        <v>4340</v>
      </c>
      <c r="J545" s="452">
        <v>4340</v>
      </c>
      <c r="K545" s="452">
        <v>4340</v>
      </c>
      <c r="L545" s="452">
        <v>4340</v>
      </c>
      <c r="M545" s="462">
        <v>4340</v>
      </c>
      <c r="N545" s="452">
        <v>4340</v>
      </c>
      <c r="O545" s="452">
        <v>4340</v>
      </c>
      <c r="P545" s="317">
        <v>4340</v>
      </c>
      <c r="Q545" s="318">
        <v>4340</v>
      </c>
      <c r="R545" s="318">
        <v>4340</v>
      </c>
      <c r="S545" s="318">
        <v>4340</v>
      </c>
      <c r="T545" s="319">
        <v>4340</v>
      </c>
    </row>
    <row r="546" spans="1:23" s="509" customFormat="1" ht="12" customHeight="1" x14ac:dyDescent="0.2">
      <c r="A546" s="303" t="s">
        <v>6</v>
      </c>
      <c r="B546" s="320">
        <v>4219.333333333333</v>
      </c>
      <c r="C546" s="453">
        <v>4720</v>
      </c>
      <c r="D546" s="453">
        <v>4774.2857142857147</v>
      </c>
      <c r="E546" s="453">
        <v>4690</v>
      </c>
      <c r="F546" s="453">
        <v>4868.75</v>
      </c>
      <c r="G546" s="463">
        <v>5136.875</v>
      </c>
      <c r="H546" s="320">
        <v>4694.666666666667</v>
      </c>
      <c r="I546" s="453">
        <v>4740</v>
      </c>
      <c r="J546" s="453">
        <v>4796</v>
      </c>
      <c r="K546" s="453">
        <v>4417.5</v>
      </c>
      <c r="L546" s="453">
        <v>4775.333333333333</v>
      </c>
      <c r="M546" s="463">
        <v>5056</v>
      </c>
      <c r="N546" s="453">
        <v>4400.7142857142853</v>
      </c>
      <c r="O546" s="453">
        <v>4820</v>
      </c>
      <c r="P546" s="321">
        <v>4694.2857142857147</v>
      </c>
      <c r="Q546" s="321">
        <v>4417.5</v>
      </c>
      <c r="R546" s="321">
        <v>4705.625</v>
      </c>
      <c r="S546" s="321">
        <v>4960</v>
      </c>
      <c r="T546" s="261">
        <v>4736.572580645161</v>
      </c>
    </row>
    <row r="547" spans="1:23" s="509" customFormat="1" ht="12" customHeight="1" x14ac:dyDescent="0.2">
      <c r="A547" s="226" t="s">
        <v>7</v>
      </c>
      <c r="B547" s="322">
        <v>93.333333333333329</v>
      </c>
      <c r="C547" s="454">
        <v>100</v>
      </c>
      <c r="D547" s="454">
        <v>92.857142857142861</v>
      </c>
      <c r="E547" s="454">
        <v>87.5</v>
      </c>
      <c r="F547" s="454">
        <v>100</v>
      </c>
      <c r="G547" s="464">
        <v>87.5</v>
      </c>
      <c r="H547" s="322">
        <v>80</v>
      </c>
      <c r="I547" s="454">
        <v>87.5</v>
      </c>
      <c r="J547" s="454">
        <v>100</v>
      </c>
      <c r="K547" s="454">
        <v>100</v>
      </c>
      <c r="L547" s="454">
        <v>93.333333333333329</v>
      </c>
      <c r="M547" s="464">
        <v>86.666666666666671</v>
      </c>
      <c r="N547" s="454">
        <v>92.857142857142861</v>
      </c>
      <c r="O547" s="454">
        <v>100</v>
      </c>
      <c r="P547" s="323">
        <v>92.857142857142861</v>
      </c>
      <c r="Q547" s="324">
        <v>100</v>
      </c>
      <c r="R547" s="324">
        <v>100</v>
      </c>
      <c r="S547" s="324">
        <v>100</v>
      </c>
      <c r="T547" s="325">
        <v>82.661290322580641</v>
      </c>
    </row>
    <row r="548" spans="1:23" s="509" customFormat="1" ht="12" customHeight="1" x14ac:dyDescent="0.2">
      <c r="A548" s="226" t="s">
        <v>8</v>
      </c>
      <c r="B548" s="266">
        <v>5.9358200925525642E-2</v>
      </c>
      <c r="C548" s="455">
        <v>3.3354829186077704E-2</v>
      </c>
      <c r="D548" s="455">
        <v>5.0788476274755363E-2</v>
      </c>
      <c r="E548" s="455">
        <v>7.5805496096508218E-2</v>
      </c>
      <c r="F548" s="455">
        <v>3.706929454629504E-2</v>
      </c>
      <c r="G548" s="465">
        <v>5.3080037453246805E-2</v>
      </c>
      <c r="H548" s="266">
        <v>7.8224840767628895E-2</v>
      </c>
      <c r="I548" s="455">
        <v>7.531305763588117E-2</v>
      </c>
      <c r="J548" s="455">
        <v>4.7399184864596475E-2</v>
      </c>
      <c r="K548" s="455">
        <v>4.228606416122839E-2</v>
      </c>
      <c r="L548" s="455">
        <v>5.1242552737388168E-2</v>
      </c>
      <c r="M548" s="465">
        <v>5.9597697510249556E-2</v>
      </c>
      <c r="N548" s="455">
        <v>6.6513781911069408E-2</v>
      </c>
      <c r="O548" s="455">
        <v>3.9590306090234909E-2</v>
      </c>
      <c r="P548" s="267">
        <v>6.6773405487048174E-2</v>
      </c>
      <c r="Q548" s="326">
        <v>4.7534831583551117E-2</v>
      </c>
      <c r="R548" s="326">
        <v>4.3016997725865119E-2</v>
      </c>
      <c r="S548" s="326">
        <v>5.0684697943453767E-2</v>
      </c>
      <c r="T548" s="327">
        <v>7.3276839690288392E-2</v>
      </c>
    </row>
    <row r="549" spans="1:23" s="509" customFormat="1" ht="12" customHeight="1" x14ac:dyDescent="0.2">
      <c r="A549" s="303" t="s">
        <v>1</v>
      </c>
      <c r="B549" s="270">
        <f t="shared" ref="B549:T549" si="126">B546/B545*100-100</f>
        <v>-2.7803379416282752</v>
      </c>
      <c r="C549" s="271">
        <f t="shared" si="126"/>
        <v>8.7557603686635872</v>
      </c>
      <c r="D549" s="271">
        <f t="shared" si="126"/>
        <v>10.006583278472675</v>
      </c>
      <c r="E549" s="271">
        <f t="shared" si="126"/>
        <v>8.0645161290322562</v>
      </c>
      <c r="F549" s="271">
        <f t="shared" si="126"/>
        <v>12.18317972350232</v>
      </c>
      <c r="G549" s="272">
        <f t="shared" si="126"/>
        <v>18.361175115207388</v>
      </c>
      <c r="H549" s="270">
        <f t="shared" si="126"/>
        <v>8.172043010752688</v>
      </c>
      <c r="I549" s="271">
        <f t="shared" si="126"/>
        <v>9.2165898617511601</v>
      </c>
      <c r="J549" s="271">
        <f t="shared" si="126"/>
        <v>10.506912442396327</v>
      </c>
      <c r="K549" s="271">
        <f t="shared" si="126"/>
        <v>1.7857142857142776</v>
      </c>
      <c r="L549" s="271">
        <f t="shared" si="126"/>
        <v>10.030721966205817</v>
      </c>
      <c r="M549" s="272">
        <f t="shared" si="126"/>
        <v>16.497695852534548</v>
      </c>
      <c r="N549" s="456">
        <f t="shared" si="126"/>
        <v>1.398946675444364</v>
      </c>
      <c r="O549" s="271">
        <f t="shared" si="126"/>
        <v>11.059907834101381</v>
      </c>
      <c r="P549" s="271">
        <f t="shared" si="126"/>
        <v>8.1632653061224545</v>
      </c>
      <c r="Q549" s="271">
        <f t="shared" si="126"/>
        <v>1.7857142857142776</v>
      </c>
      <c r="R549" s="271">
        <f t="shared" si="126"/>
        <v>8.4245391705069181</v>
      </c>
      <c r="S549" s="271">
        <f t="shared" si="126"/>
        <v>14.285714285714278</v>
      </c>
      <c r="T549" s="273">
        <f t="shared" si="126"/>
        <v>9.1376170655567108</v>
      </c>
    </row>
    <row r="550" spans="1:23" s="509" customFormat="1" ht="12" customHeight="1" thickBot="1" x14ac:dyDescent="0.25">
      <c r="A550" s="226" t="s">
        <v>27</v>
      </c>
      <c r="B550" s="479">
        <f t="shared" ref="B550:T550" si="127">B546-B533</f>
        <v>-96</v>
      </c>
      <c r="C550" s="480">
        <f t="shared" si="127"/>
        <v>93.846153846154266</v>
      </c>
      <c r="D550" s="480">
        <f t="shared" si="127"/>
        <v>-27.857142857142208</v>
      </c>
      <c r="E550" s="480">
        <f t="shared" si="127"/>
        <v>10</v>
      </c>
      <c r="F550" s="480">
        <f t="shared" si="127"/>
        <v>211.05769230769238</v>
      </c>
      <c r="G550" s="481">
        <f t="shared" si="127"/>
        <v>66.160714285714675</v>
      </c>
      <c r="H550" s="479">
        <f t="shared" si="127"/>
        <v>101.54166666666697</v>
      </c>
      <c r="I550" s="480">
        <f t="shared" si="127"/>
        <v>-4.6666666666669698</v>
      </c>
      <c r="J550" s="480">
        <f t="shared" si="127"/>
        <v>-34</v>
      </c>
      <c r="K550" s="480">
        <f t="shared" si="127"/>
        <v>-3.75</v>
      </c>
      <c r="L550" s="480">
        <f t="shared" si="127"/>
        <v>234.08333333333303</v>
      </c>
      <c r="M550" s="481">
        <f t="shared" si="127"/>
        <v>-104.66666666666697</v>
      </c>
      <c r="N550" s="482">
        <f t="shared" si="127"/>
        <v>72.714285714285325</v>
      </c>
      <c r="O550" s="480">
        <f t="shared" si="127"/>
        <v>47.857142857143117</v>
      </c>
      <c r="P550" s="480">
        <f t="shared" si="127"/>
        <v>40.285714285714675</v>
      </c>
      <c r="Q550" s="480">
        <f t="shared" si="127"/>
        <v>104.64285714285688</v>
      </c>
      <c r="R550" s="480">
        <f t="shared" si="127"/>
        <v>24.29166666666697</v>
      </c>
      <c r="S550" s="480">
        <f t="shared" si="127"/>
        <v>-66</v>
      </c>
      <c r="T550" s="483">
        <f t="shared" si="127"/>
        <v>41.095402221924815</v>
      </c>
    </row>
    <row r="551" spans="1:23" s="509" customFormat="1" ht="12" customHeight="1" x14ac:dyDescent="0.2">
      <c r="A551" s="308" t="s">
        <v>52</v>
      </c>
      <c r="B551" s="280">
        <v>60</v>
      </c>
      <c r="C551" s="281">
        <v>61</v>
      </c>
      <c r="D551" s="281">
        <v>61</v>
      </c>
      <c r="E551" s="281">
        <v>16</v>
      </c>
      <c r="F551" s="281">
        <v>61</v>
      </c>
      <c r="G551" s="282">
        <v>62</v>
      </c>
      <c r="H551" s="280">
        <v>59</v>
      </c>
      <c r="I551" s="281">
        <v>60</v>
      </c>
      <c r="J551" s="281">
        <v>60</v>
      </c>
      <c r="K551" s="281">
        <v>15</v>
      </c>
      <c r="L551" s="281">
        <v>63</v>
      </c>
      <c r="M551" s="282">
        <v>62</v>
      </c>
      <c r="N551" s="458">
        <v>60</v>
      </c>
      <c r="O551" s="281">
        <v>60</v>
      </c>
      <c r="P551" s="281">
        <v>62</v>
      </c>
      <c r="Q551" s="281">
        <v>16</v>
      </c>
      <c r="R551" s="281">
        <v>61</v>
      </c>
      <c r="S551" s="328">
        <v>59</v>
      </c>
      <c r="T551" s="329">
        <f>SUM(B551:S551)</f>
        <v>958</v>
      </c>
      <c r="U551" s="509" t="s">
        <v>56</v>
      </c>
      <c r="V551" s="330">
        <f>T538-T551</f>
        <v>1</v>
      </c>
      <c r="W551" s="331">
        <f>V551/T538</f>
        <v>1.0427528675703858E-3</v>
      </c>
    </row>
    <row r="552" spans="1:23" s="509" customFormat="1" ht="12" customHeight="1" x14ac:dyDescent="0.2">
      <c r="A552" s="308" t="s">
        <v>28</v>
      </c>
      <c r="B552" s="231">
        <v>141.5</v>
      </c>
      <c r="C552" s="289">
        <v>141.5</v>
      </c>
      <c r="D552" s="289">
        <v>140</v>
      </c>
      <c r="E552" s="289">
        <v>141.5</v>
      </c>
      <c r="F552" s="289">
        <v>140</v>
      </c>
      <c r="G552" s="232">
        <v>138.5</v>
      </c>
      <c r="H552" s="231">
        <v>140</v>
      </c>
      <c r="I552" s="289">
        <v>139.5</v>
      </c>
      <c r="J552" s="289">
        <v>138</v>
      </c>
      <c r="K552" s="289">
        <v>140.5</v>
      </c>
      <c r="L552" s="289">
        <v>138</v>
      </c>
      <c r="M552" s="232">
        <v>137.5</v>
      </c>
      <c r="N552" s="459">
        <v>142</v>
      </c>
      <c r="O552" s="289">
        <v>141</v>
      </c>
      <c r="P552" s="289">
        <v>140.5</v>
      </c>
      <c r="Q552" s="289">
        <v>141.5</v>
      </c>
      <c r="R552" s="289">
        <v>138</v>
      </c>
      <c r="S552" s="289">
        <v>138</v>
      </c>
      <c r="T552" s="235"/>
      <c r="U552" s="509" t="s">
        <v>57</v>
      </c>
      <c r="V552" s="509">
        <v>139.77000000000001</v>
      </c>
    </row>
    <row r="553" spans="1:23" s="509" customFormat="1" ht="12" customHeight="1" thickBot="1" x14ac:dyDescent="0.25">
      <c r="A553" s="311" t="s">
        <v>26</v>
      </c>
      <c r="B553" s="229">
        <f t="shared" ref="B553:S553" si="128">B552-B539</f>
        <v>0</v>
      </c>
      <c r="C553" s="230">
        <f t="shared" si="128"/>
        <v>0</v>
      </c>
      <c r="D553" s="230">
        <f t="shared" si="128"/>
        <v>0</v>
      </c>
      <c r="E553" s="230">
        <f t="shared" si="128"/>
        <v>0</v>
      </c>
      <c r="F553" s="230">
        <f t="shared" si="128"/>
        <v>0</v>
      </c>
      <c r="G553" s="466">
        <f t="shared" si="128"/>
        <v>0</v>
      </c>
      <c r="H553" s="229">
        <f t="shared" si="128"/>
        <v>0</v>
      </c>
      <c r="I553" s="230">
        <f t="shared" si="128"/>
        <v>0</v>
      </c>
      <c r="J553" s="230">
        <f t="shared" si="128"/>
        <v>0</v>
      </c>
      <c r="K553" s="230">
        <f t="shared" si="128"/>
        <v>0</v>
      </c>
      <c r="L553" s="230">
        <f t="shared" si="128"/>
        <v>0</v>
      </c>
      <c r="M553" s="466">
        <f t="shared" si="128"/>
        <v>0</v>
      </c>
      <c r="N553" s="460">
        <f t="shared" si="128"/>
        <v>0</v>
      </c>
      <c r="O553" s="230">
        <f t="shared" si="128"/>
        <v>0</v>
      </c>
      <c r="P553" s="230">
        <f t="shared" si="128"/>
        <v>0</v>
      </c>
      <c r="Q553" s="230">
        <f t="shared" si="128"/>
        <v>0</v>
      </c>
      <c r="R553" s="230">
        <f t="shared" si="128"/>
        <v>0</v>
      </c>
      <c r="S553" s="230">
        <f t="shared" si="128"/>
        <v>0</v>
      </c>
      <c r="T553" s="236"/>
      <c r="U553" s="509" t="s">
        <v>26</v>
      </c>
      <c r="V553" s="509">
        <f>V552-V539</f>
        <v>1.1400000000000148</v>
      </c>
    </row>
    <row r="555" spans="1:23" ht="13.5" thickBot="1" x14ac:dyDescent="0.25"/>
    <row r="556" spans="1:23" s="510" customFormat="1" ht="12" customHeight="1" thickBot="1" x14ac:dyDescent="0.25">
      <c r="A556" s="295" t="s">
        <v>169</v>
      </c>
      <c r="B556" s="530" t="s">
        <v>53</v>
      </c>
      <c r="C556" s="531"/>
      <c r="D556" s="531"/>
      <c r="E556" s="531"/>
      <c r="F556" s="531"/>
      <c r="G556" s="532"/>
      <c r="H556" s="530" t="s">
        <v>53</v>
      </c>
      <c r="I556" s="531"/>
      <c r="J556" s="531"/>
      <c r="K556" s="531"/>
      <c r="L556" s="531"/>
      <c r="M556" s="532"/>
      <c r="N556" s="530" t="s">
        <v>53</v>
      </c>
      <c r="O556" s="531"/>
      <c r="P556" s="531"/>
      <c r="Q556" s="531"/>
      <c r="R556" s="531"/>
      <c r="S556" s="532"/>
      <c r="T556" s="313" t="s">
        <v>0</v>
      </c>
    </row>
    <row r="557" spans="1:23" s="510" customFormat="1" ht="12" customHeight="1" x14ac:dyDescent="0.2">
      <c r="A557" s="226" t="s">
        <v>54</v>
      </c>
      <c r="B557" s="315">
        <v>1</v>
      </c>
      <c r="C557" s="451">
        <v>2</v>
      </c>
      <c r="D557" s="451">
        <v>3</v>
      </c>
      <c r="E557" s="451">
        <v>4</v>
      </c>
      <c r="F557" s="451">
        <v>5</v>
      </c>
      <c r="G557" s="461">
        <v>6</v>
      </c>
      <c r="H557" s="315">
        <v>7</v>
      </c>
      <c r="I557" s="451">
        <v>8</v>
      </c>
      <c r="J557" s="451">
        <v>9</v>
      </c>
      <c r="K557" s="451">
        <v>10</v>
      </c>
      <c r="L557" s="451">
        <v>11</v>
      </c>
      <c r="M557" s="461">
        <v>12</v>
      </c>
      <c r="N557" s="451">
        <v>13</v>
      </c>
      <c r="O557" s="451">
        <v>14</v>
      </c>
      <c r="P557" s="451">
        <v>15</v>
      </c>
      <c r="Q557" s="451">
        <v>16</v>
      </c>
      <c r="R557" s="451">
        <v>17</v>
      </c>
      <c r="S557" s="451">
        <v>18</v>
      </c>
      <c r="T557" s="237"/>
    </row>
    <row r="558" spans="1:23" s="510" customFormat="1" ht="12" customHeight="1" x14ac:dyDescent="0.2">
      <c r="A558" s="301" t="s">
        <v>3</v>
      </c>
      <c r="B558" s="316">
        <v>4355</v>
      </c>
      <c r="C558" s="452">
        <v>4355</v>
      </c>
      <c r="D558" s="452">
        <v>4355</v>
      </c>
      <c r="E558" s="452">
        <v>4355</v>
      </c>
      <c r="F558" s="452">
        <v>4355</v>
      </c>
      <c r="G558" s="462">
        <v>4355</v>
      </c>
      <c r="H558" s="316">
        <v>4355</v>
      </c>
      <c r="I558" s="452">
        <v>4355</v>
      </c>
      <c r="J558" s="452">
        <v>4355</v>
      </c>
      <c r="K558" s="452">
        <v>4355</v>
      </c>
      <c r="L558" s="452">
        <v>4355</v>
      </c>
      <c r="M558" s="462">
        <v>4355</v>
      </c>
      <c r="N558" s="452">
        <v>4355</v>
      </c>
      <c r="O558" s="452">
        <v>4355</v>
      </c>
      <c r="P558" s="317">
        <v>4355</v>
      </c>
      <c r="Q558" s="318">
        <v>4355</v>
      </c>
      <c r="R558" s="318">
        <v>4355</v>
      </c>
      <c r="S558" s="318">
        <v>4355</v>
      </c>
      <c r="T558" s="319">
        <v>4355</v>
      </c>
    </row>
    <row r="559" spans="1:23" s="510" customFormat="1" ht="12" customHeight="1" x14ac:dyDescent="0.2">
      <c r="A559" s="303" t="s">
        <v>6</v>
      </c>
      <c r="B559" s="320">
        <v>4516.666666666667</v>
      </c>
      <c r="C559" s="453">
        <v>4846.666666666667</v>
      </c>
      <c r="D559" s="453">
        <v>4706</v>
      </c>
      <c r="E559" s="453">
        <v>4467.1428571428569</v>
      </c>
      <c r="F559" s="453">
        <v>4797.333333333333</v>
      </c>
      <c r="G559" s="463">
        <v>4925.333333333333</v>
      </c>
      <c r="H559" s="320">
        <v>4622</v>
      </c>
      <c r="I559" s="453">
        <v>4690.625</v>
      </c>
      <c r="J559" s="453">
        <v>4780</v>
      </c>
      <c r="K559" s="453">
        <v>4474.2857142857147</v>
      </c>
      <c r="L559" s="453">
        <v>4711.333333333333</v>
      </c>
      <c r="M559" s="463">
        <v>5137.333333333333</v>
      </c>
      <c r="N559" s="453">
        <v>4373.333333333333</v>
      </c>
      <c r="O559" s="453">
        <v>4700.666666666667</v>
      </c>
      <c r="P559" s="321">
        <v>4877.1428571428569</v>
      </c>
      <c r="Q559" s="321">
        <v>4747.1428571428569</v>
      </c>
      <c r="R559" s="321">
        <v>4746.666666666667</v>
      </c>
      <c r="S559" s="321">
        <v>4980</v>
      </c>
      <c r="T559" s="261">
        <v>4743.0894308943089</v>
      </c>
    </row>
    <row r="560" spans="1:23" s="510" customFormat="1" ht="12" customHeight="1" x14ac:dyDescent="0.2">
      <c r="A560" s="226" t="s">
        <v>7</v>
      </c>
      <c r="B560" s="322">
        <v>93.333333333333329</v>
      </c>
      <c r="C560" s="454">
        <v>100</v>
      </c>
      <c r="D560" s="454">
        <v>93.333333333333329</v>
      </c>
      <c r="E560" s="454">
        <v>100</v>
      </c>
      <c r="F560" s="454">
        <v>86.666666666666671</v>
      </c>
      <c r="G560" s="464">
        <v>100</v>
      </c>
      <c r="H560" s="322">
        <v>86.666666666666671</v>
      </c>
      <c r="I560" s="454">
        <v>81.25</v>
      </c>
      <c r="J560" s="454">
        <v>86.666666666666671</v>
      </c>
      <c r="K560" s="454">
        <v>100</v>
      </c>
      <c r="L560" s="454">
        <v>93.333333333333329</v>
      </c>
      <c r="M560" s="464">
        <v>93.333333333333329</v>
      </c>
      <c r="N560" s="454">
        <v>93.333333333333329</v>
      </c>
      <c r="O560" s="454">
        <v>100</v>
      </c>
      <c r="P560" s="323">
        <v>85.714285714285708</v>
      </c>
      <c r="Q560" s="324">
        <v>85.714285714285708</v>
      </c>
      <c r="R560" s="324">
        <v>93.333333333333329</v>
      </c>
      <c r="S560" s="324">
        <v>80</v>
      </c>
      <c r="T560" s="325">
        <v>84.146341463414629</v>
      </c>
    </row>
    <row r="561" spans="1:23" s="510" customFormat="1" ht="12" customHeight="1" x14ac:dyDescent="0.2">
      <c r="A561" s="226" t="s">
        <v>8</v>
      </c>
      <c r="B561" s="266">
        <v>5.8324065358921658E-2</v>
      </c>
      <c r="C561" s="455">
        <v>4.2389550189740263E-2</v>
      </c>
      <c r="D561" s="455">
        <v>4.9639535261256897E-2</v>
      </c>
      <c r="E561" s="455">
        <v>4.3104804465607993E-2</v>
      </c>
      <c r="F561" s="455">
        <v>7.4943062026419968E-2</v>
      </c>
      <c r="G561" s="465">
        <v>4.6362862872674972E-2</v>
      </c>
      <c r="H561" s="266">
        <v>7.4204095671031881E-2</v>
      </c>
      <c r="I561" s="455">
        <v>5.7760992861498439E-2</v>
      </c>
      <c r="J561" s="455">
        <v>5.8597326758115048E-2</v>
      </c>
      <c r="K561" s="455">
        <v>4.8905844408933939E-2</v>
      </c>
      <c r="L561" s="455">
        <v>4.502501288782397E-2</v>
      </c>
      <c r="M561" s="465">
        <v>6.4623664642894207E-2</v>
      </c>
      <c r="N561" s="455">
        <v>4.3092007420283247E-2</v>
      </c>
      <c r="O561" s="455">
        <v>4.0299941475164962E-2</v>
      </c>
      <c r="P561" s="267">
        <v>6.4357271654129966E-2</v>
      </c>
      <c r="Q561" s="326">
        <v>6.2059337970028682E-2</v>
      </c>
      <c r="R561" s="326">
        <v>4.2822110112717304E-2</v>
      </c>
      <c r="S561" s="326">
        <v>7.8995075364887937E-2</v>
      </c>
      <c r="T561" s="327">
        <v>6.9309823226340703E-2</v>
      </c>
    </row>
    <row r="562" spans="1:23" s="510" customFormat="1" ht="12" customHeight="1" x14ac:dyDescent="0.2">
      <c r="A562" s="303" t="s">
        <v>1</v>
      </c>
      <c r="B562" s="270">
        <f t="shared" ref="B562:T562" si="129">B559/B558*100-100</f>
        <v>3.7122081898201458</v>
      </c>
      <c r="C562" s="271">
        <f t="shared" si="129"/>
        <v>11.289705319556063</v>
      </c>
      <c r="D562" s="271">
        <f t="shared" si="129"/>
        <v>8.0597014925373145</v>
      </c>
      <c r="E562" s="271">
        <f t="shared" si="129"/>
        <v>2.5750369033951159</v>
      </c>
      <c r="F562" s="271">
        <f t="shared" si="129"/>
        <v>10.156907768848058</v>
      </c>
      <c r="G562" s="272">
        <f t="shared" si="129"/>
        <v>13.096058170685026</v>
      </c>
      <c r="H562" s="270">
        <f t="shared" si="129"/>
        <v>6.1308840413317967</v>
      </c>
      <c r="I562" s="271">
        <f t="shared" si="129"/>
        <v>7.7066590126291743</v>
      </c>
      <c r="J562" s="271">
        <f t="shared" si="129"/>
        <v>9.7588978185993085</v>
      </c>
      <c r="K562" s="271">
        <f t="shared" si="129"/>
        <v>2.7390519927833452</v>
      </c>
      <c r="L562" s="271">
        <f t="shared" si="129"/>
        <v>8.1821660926138406</v>
      </c>
      <c r="M562" s="272">
        <f t="shared" si="129"/>
        <v>17.964026023727513</v>
      </c>
      <c r="N562" s="456">
        <f t="shared" si="129"/>
        <v>0.42097206276309862</v>
      </c>
      <c r="O562" s="271">
        <f t="shared" si="129"/>
        <v>7.9372368924607741</v>
      </c>
      <c r="P562" s="271">
        <f t="shared" si="129"/>
        <v>11.989503034279153</v>
      </c>
      <c r="Q562" s="271">
        <f t="shared" si="129"/>
        <v>9.0044284074134708</v>
      </c>
      <c r="R562" s="271">
        <f t="shared" si="129"/>
        <v>8.9934940681209383</v>
      </c>
      <c r="S562" s="271">
        <f t="shared" si="129"/>
        <v>14.351320321469572</v>
      </c>
      <c r="T562" s="273">
        <f t="shared" si="129"/>
        <v>8.9113531778257027</v>
      </c>
    </row>
    <row r="563" spans="1:23" s="510" customFormat="1" ht="12" customHeight="1" thickBot="1" x14ac:dyDescent="0.25">
      <c r="A563" s="226" t="s">
        <v>27</v>
      </c>
      <c r="B563" s="479">
        <f t="shared" ref="B563:T563" si="130">B559-B546</f>
        <v>297.33333333333394</v>
      </c>
      <c r="C563" s="480">
        <f t="shared" si="130"/>
        <v>126.66666666666697</v>
      </c>
      <c r="D563" s="480">
        <f t="shared" si="130"/>
        <v>-68.285714285714675</v>
      </c>
      <c r="E563" s="480">
        <f t="shared" si="130"/>
        <v>-222.85714285714312</v>
      </c>
      <c r="F563" s="480">
        <f t="shared" si="130"/>
        <v>-71.41666666666697</v>
      </c>
      <c r="G563" s="481">
        <f t="shared" si="130"/>
        <v>-211.54166666666697</v>
      </c>
      <c r="H563" s="479">
        <f t="shared" si="130"/>
        <v>-72.66666666666697</v>
      </c>
      <c r="I563" s="480">
        <f t="shared" si="130"/>
        <v>-49.375</v>
      </c>
      <c r="J563" s="480">
        <f t="shared" si="130"/>
        <v>-16</v>
      </c>
      <c r="K563" s="480">
        <f t="shared" si="130"/>
        <v>56.785714285714675</v>
      </c>
      <c r="L563" s="480">
        <f t="shared" si="130"/>
        <v>-64</v>
      </c>
      <c r="M563" s="481">
        <f t="shared" si="130"/>
        <v>81.33333333333303</v>
      </c>
      <c r="N563" s="482">
        <f t="shared" si="130"/>
        <v>-27.380952380952294</v>
      </c>
      <c r="O563" s="480">
        <f t="shared" si="130"/>
        <v>-119.33333333333303</v>
      </c>
      <c r="P563" s="480">
        <f t="shared" si="130"/>
        <v>182.85714285714221</v>
      </c>
      <c r="Q563" s="480">
        <f t="shared" si="130"/>
        <v>329.64285714285688</v>
      </c>
      <c r="R563" s="480">
        <f t="shared" si="130"/>
        <v>41.04166666666697</v>
      </c>
      <c r="S563" s="480">
        <f t="shared" si="130"/>
        <v>20</v>
      </c>
      <c r="T563" s="483">
        <f t="shared" si="130"/>
        <v>6.5168502491478648</v>
      </c>
    </row>
    <row r="564" spans="1:23" s="510" customFormat="1" ht="12" customHeight="1" x14ac:dyDescent="0.2">
      <c r="A564" s="308" t="s">
        <v>52</v>
      </c>
      <c r="B564" s="280">
        <v>60</v>
      </c>
      <c r="C564" s="281">
        <v>61</v>
      </c>
      <c r="D564" s="281">
        <v>61</v>
      </c>
      <c r="E564" s="281">
        <v>16</v>
      </c>
      <c r="F564" s="281">
        <v>61</v>
      </c>
      <c r="G564" s="282">
        <v>62</v>
      </c>
      <c r="H564" s="280">
        <v>59</v>
      </c>
      <c r="I564" s="281">
        <v>60</v>
      </c>
      <c r="J564" s="281">
        <v>59</v>
      </c>
      <c r="K564" s="281">
        <v>15</v>
      </c>
      <c r="L564" s="281">
        <v>63</v>
      </c>
      <c r="M564" s="282">
        <v>62</v>
      </c>
      <c r="N564" s="458">
        <v>60</v>
      </c>
      <c r="O564" s="281">
        <v>60</v>
      </c>
      <c r="P564" s="281">
        <v>62</v>
      </c>
      <c r="Q564" s="281">
        <v>16</v>
      </c>
      <c r="R564" s="281">
        <v>61</v>
      </c>
      <c r="S564" s="328">
        <v>59</v>
      </c>
      <c r="T564" s="329">
        <f>SUM(B564:S564)</f>
        <v>957</v>
      </c>
      <c r="U564" s="510" t="s">
        <v>56</v>
      </c>
      <c r="V564" s="330">
        <f>T551-T564</f>
        <v>1</v>
      </c>
      <c r="W564" s="331">
        <f>V564/T551</f>
        <v>1.0438413361169101E-3</v>
      </c>
    </row>
    <row r="565" spans="1:23" s="510" customFormat="1" ht="12" customHeight="1" x14ac:dyDescent="0.2">
      <c r="A565" s="308" t="s">
        <v>28</v>
      </c>
      <c r="B565" s="231">
        <v>141.5</v>
      </c>
      <c r="C565" s="289">
        <v>141.5</v>
      </c>
      <c r="D565" s="289">
        <v>140</v>
      </c>
      <c r="E565" s="289">
        <v>141.5</v>
      </c>
      <c r="F565" s="289">
        <v>140</v>
      </c>
      <c r="G565" s="232">
        <v>138.5</v>
      </c>
      <c r="H565" s="231">
        <v>140</v>
      </c>
      <c r="I565" s="289">
        <v>139.5</v>
      </c>
      <c r="J565" s="289">
        <v>138</v>
      </c>
      <c r="K565" s="289">
        <v>140.5</v>
      </c>
      <c r="L565" s="289">
        <v>138</v>
      </c>
      <c r="M565" s="232">
        <v>137.5</v>
      </c>
      <c r="N565" s="459">
        <v>142</v>
      </c>
      <c r="O565" s="289">
        <v>141</v>
      </c>
      <c r="P565" s="289">
        <v>140.5</v>
      </c>
      <c r="Q565" s="289">
        <v>141.5</v>
      </c>
      <c r="R565" s="289">
        <v>138</v>
      </c>
      <c r="S565" s="289">
        <v>138</v>
      </c>
      <c r="T565" s="235"/>
      <c r="U565" s="510" t="s">
        <v>57</v>
      </c>
      <c r="V565" s="510">
        <v>139.66999999999999</v>
      </c>
    </row>
    <row r="566" spans="1:23" s="510" customFormat="1" ht="12" customHeight="1" thickBot="1" x14ac:dyDescent="0.25">
      <c r="A566" s="311" t="s">
        <v>26</v>
      </c>
      <c r="B566" s="229">
        <f t="shared" ref="B566:S566" si="131">B565-B552</f>
        <v>0</v>
      </c>
      <c r="C566" s="230">
        <f t="shared" si="131"/>
        <v>0</v>
      </c>
      <c r="D566" s="230">
        <f t="shared" si="131"/>
        <v>0</v>
      </c>
      <c r="E566" s="230">
        <f t="shared" si="131"/>
        <v>0</v>
      </c>
      <c r="F566" s="230">
        <f t="shared" si="131"/>
        <v>0</v>
      </c>
      <c r="G566" s="466">
        <f t="shared" si="131"/>
        <v>0</v>
      </c>
      <c r="H566" s="229">
        <f t="shared" si="131"/>
        <v>0</v>
      </c>
      <c r="I566" s="230">
        <f t="shared" si="131"/>
        <v>0</v>
      </c>
      <c r="J566" s="230">
        <f t="shared" si="131"/>
        <v>0</v>
      </c>
      <c r="K566" s="230">
        <f t="shared" si="131"/>
        <v>0</v>
      </c>
      <c r="L566" s="230">
        <f t="shared" si="131"/>
        <v>0</v>
      </c>
      <c r="M566" s="466">
        <f t="shared" si="131"/>
        <v>0</v>
      </c>
      <c r="N566" s="460">
        <f t="shared" si="131"/>
        <v>0</v>
      </c>
      <c r="O566" s="230">
        <f t="shared" si="131"/>
        <v>0</v>
      </c>
      <c r="P566" s="230">
        <f t="shared" si="131"/>
        <v>0</v>
      </c>
      <c r="Q566" s="230">
        <f t="shared" si="131"/>
        <v>0</v>
      </c>
      <c r="R566" s="230">
        <f t="shared" si="131"/>
        <v>0</v>
      </c>
      <c r="S566" s="230">
        <f t="shared" si="131"/>
        <v>0</v>
      </c>
      <c r="T566" s="236"/>
      <c r="U566" s="510" t="s">
        <v>26</v>
      </c>
      <c r="V566" s="510">
        <f>V565-V552</f>
        <v>-0.10000000000002274</v>
      </c>
    </row>
    <row r="568" spans="1:23" ht="13.5" thickBot="1" x14ac:dyDescent="0.25"/>
    <row r="569" spans="1:23" s="511" customFormat="1" ht="12" customHeight="1" thickBot="1" x14ac:dyDescent="0.25">
      <c r="A569" s="295" t="s">
        <v>170</v>
      </c>
      <c r="B569" s="530" t="s">
        <v>53</v>
      </c>
      <c r="C569" s="531"/>
      <c r="D569" s="531"/>
      <c r="E569" s="531"/>
      <c r="F569" s="531"/>
      <c r="G569" s="532"/>
      <c r="H569" s="530" t="s">
        <v>53</v>
      </c>
      <c r="I569" s="531"/>
      <c r="J569" s="531"/>
      <c r="K569" s="531"/>
      <c r="L569" s="531"/>
      <c r="M569" s="532"/>
      <c r="N569" s="530" t="s">
        <v>53</v>
      </c>
      <c r="O569" s="531"/>
      <c r="P569" s="531"/>
      <c r="Q569" s="531"/>
      <c r="R569" s="531"/>
      <c r="S569" s="532"/>
      <c r="T569" s="313" t="s">
        <v>0</v>
      </c>
    </row>
    <row r="570" spans="1:23" s="511" customFormat="1" ht="12" customHeight="1" x14ac:dyDescent="0.2">
      <c r="A570" s="226" t="s">
        <v>54</v>
      </c>
      <c r="B570" s="315">
        <v>1</v>
      </c>
      <c r="C570" s="451">
        <v>2</v>
      </c>
      <c r="D570" s="451">
        <v>3</v>
      </c>
      <c r="E570" s="451">
        <v>4</v>
      </c>
      <c r="F570" s="451">
        <v>5</v>
      </c>
      <c r="G570" s="461">
        <v>6</v>
      </c>
      <c r="H570" s="315">
        <v>7</v>
      </c>
      <c r="I570" s="451">
        <v>8</v>
      </c>
      <c r="J570" s="451">
        <v>9</v>
      </c>
      <c r="K570" s="451">
        <v>10</v>
      </c>
      <c r="L570" s="451">
        <v>11</v>
      </c>
      <c r="M570" s="461">
        <v>12</v>
      </c>
      <c r="N570" s="451">
        <v>13</v>
      </c>
      <c r="O570" s="451">
        <v>14</v>
      </c>
      <c r="P570" s="451">
        <v>15</v>
      </c>
      <c r="Q570" s="451">
        <v>16</v>
      </c>
      <c r="R570" s="451">
        <v>17</v>
      </c>
      <c r="S570" s="451">
        <v>18</v>
      </c>
      <c r="T570" s="237"/>
    </row>
    <row r="571" spans="1:23" s="511" customFormat="1" ht="12" customHeight="1" x14ac:dyDescent="0.2">
      <c r="A571" s="301" t="s">
        <v>3</v>
      </c>
      <c r="B571" s="253">
        <v>4370</v>
      </c>
      <c r="C571" s="254">
        <v>4370</v>
      </c>
      <c r="D571" s="254">
        <v>4370</v>
      </c>
      <c r="E571" s="254">
        <v>4370</v>
      </c>
      <c r="F571" s="254">
        <v>4370</v>
      </c>
      <c r="G571" s="254">
        <v>4370</v>
      </c>
      <c r="H571" s="253">
        <v>4370</v>
      </c>
      <c r="I571" s="467">
        <v>4370</v>
      </c>
      <c r="J571" s="467">
        <v>4370</v>
      </c>
      <c r="K571" s="254">
        <v>4370</v>
      </c>
      <c r="L571" s="254">
        <v>4370</v>
      </c>
      <c r="M571" s="255">
        <v>4370</v>
      </c>
      <c r="N571" s="253">
        <v>4370</v>
      </c>
      <c r="O571" s="254">
        <v>4370</v>
      </c>
      <c r="P571" s="254">
        <v>4370</v>
      </c>
      <c r="Q571" s="254">
        <v>4370</v>
      </c>
      <c r="R571" s="254">
        <v>4370</v>
      </c>
      <c r="S571" s="254">
        <v>4370</v>
      </c>
      <c r="T571" s="256">
        <v>4370</v>
      </c>
    </row>
    <row r="572" spans="1:23" s="511" customFormat="1" ht="12" customHeight="1" x14ac:dyDescent="0.2">
      <c r="A572" s="303" t="s">
        <v>6</v>
      </c>
      <c r="B572" s="258">
        <v>4526.875</v>
      </c>
      <c r="C572" s="259">
        <v>4853.125</v>
      </c>
      <c r="D572" s="259">
        <v>4622.5</v>
      </c>
      <c r="E572" s="259">
        <v>4628.5714285714284</v>
      </c>
      <c r="F572" s="259">
        <v>4621.25</v>
      </c>
      <c r="G572" s="259">
        <v>4975.333333333333</v>
      </c>
      <c r="H572" s="258">
        <v>4798.75</v>
      </c>
      <c r="I572" s="468">
        <v>4613.333333333333</v>
      </c>
      <c r="J572" s="468">
        <v>5028.75</v>
      </c>
      <c r="K572" s="259">
        <v>4480</v>
      </c>
      <c r="L572" s="259">
        <v>4516.25</v>
      </c>
      <c r="M572" s="260">
        <v>5070.625</v>
      </c>
      <c r="N572" s="258">
        <v>4489.375</v>
      </c>
      <c r="O572" s="259">
        <v>4716</v>
      </c>
      <c r="P572" s="259">
        <v>4949.2857142857147</v>
      </c>
      <c r="Q572" s="259">
        <v>4732.8571428571431</v>
      </c>
      <c r="R572" s="259">
        <v>4643.125</v>
      </c>
      <c r="S572" s="259">
        <v>5018.5714285714284</v>
      </c>
      <c r="T572" s="261">
        <v>4747.0078740157478</v>
      </c>
    </row>
    <row r="573" spans="1:23" s="511" customFormat="1" ht="12" customHeight="1" x14ac:dyDescent="0.2">
      <c r="A573" s="226" t="s">
        <v>7</v>
      </c>
      <c r="B573" s="262">
        <v>100</v>
      </c>
      <c r="C573" s="263">
        <v>93.75</v>
      </c>
      <c r="D573" s="263">
        <v>100</v>
      </c>
      <c r="E573" s="263">
        <v>100</v>
      </c>
      <c r="F573" s="263">
        <v>100</v>
      </c>
      <c r="G573" s="263">
        <v>93.333333333333329</v>
      </c>
      <c r="H573" s="262">
        <v>87.5</v>
      </c>
      <c r="I573" s="469">
        <v>93.333333333333329</v>
      </c>
      <c r="J573" s="469">
        <v>100</v>
      </c>
      <c r="K573" s="469">
        <v>100</v>
      </c>
      <c r="L573" s="469">
        <v>93.75</v>
      </c>
      <c r="M573" s="264">
        <v>93.75</v>
      </c>
      <c r="N573" s="262">
        <v>93.75</v>
      </c>
      <c r="O573" s="263">
        <v>100</v>
      </c>
      <c r="P573" s="263">
        <v>92.857142857142861</v>
      </c>
      <c r="Q573" s="263">
        <v>100</v>
      </c>
      <c r="R573" s="263">
        <v>100</v>
      </c>
      <c r="S573" s="263">
        <v>100</v>
      </c>
      <c r="T573" s="265">
        <v>81.496062992125985</v>
      </c>
    </row>
    <row r="574" spans="1:23" s="511" customFormat="1" ht="12" customHeight="1" x14ac:dyDescent="0.2">
      <c r="A574" s="226" t="s">
        <v>8</v>
      </c>
      <c r="B574" s="266">
        <v>5.3152977049283914E-2</v>
      </c>
      <c r="C574" s="267">
        <v>5.5009338764011408E-2</v>
      </c>
      <c r="D574" s="267">
        <v>4.2042582586729445E-2</v>
      </c>
      <c r="E574" s="267">
        <v>5.1818772517159266E-2</v>
      </c>
      <c r="F574" s="267">
        <v>5.7261437946707738E-2</v>
      </c>
      <c r="G574" s="267">
        <v>5.8275383347549128E-2</v>
      </c>
      <c r="H574" s="266">
        <v>5.9971995621508158E-2</v>
      </c>
      <c r="I574" s="455">
        <v>5.9849971695048423E-2</v>
      </c>
      <c r="J574" s="455">
        <v>3.703536873960879E-2</v>
      </c>
      <c r="K574" s="267">
        <v>6.1059847183289342E-2</v>
      </c>
      <c r="L574" s="267">
        <v>5.3342151385604282E-2</v>
      </c>
      <c r="M574" s="268">
        <v>5.2058932186139946E-2</v>
      </c>
      <c r="N574" s="266">
        <v>6.0025713728138551E-2</v>
      </c>
      <c r="O574" s="267">
        <v>4.2081006128603632E-2</v>
      </c>
      <c r="P574" s="267">
        <v>5.6271299508968045E-2</v>
      </c>
      <c r="Q574" s="267">
        <v>6.2154379472316737E-2</v>
      </c>
      <c r="R574" s="267">
        <v>6.1138389255886876E-2</v>
      </c>
      <c r="S574" s="267">
        <v>4.8387501702681988E-2</v>
      </c>
      <c r="T574" s="269">
        <v>6.7921763972088212E-2</v>
      </c>
    </row>
    <row r="575" spans="1:23" s="511" customFormat="1" ht="12" customHeight="1" x14ac:dyDescent="0.2">
      <c r="A575" s="303" t="s">
        <v>1</v>
      </c>
      <c r="B575" s="270">
        <f t="shared" ref="B575:T575" si="132">B572/B571*100-100</f>
        <v>3.5898169336384456</v>
      </c>
      <c r="C575" s="271">
        <f t="shared" si="132"/>
        <v>11.055491990846676</v>
      </c>
      <c r="D575" s="271">
        <f t="shared" si="132"/>
        <v>5.7780320366132685</v>
      </c>
      <c r="E575" s="271">
        <f t="shared" si="132"/>
        <v>5.9169663288656409</v>
      </c>
      <c r="F575" s="271">
        <f t="shared" si="132"/>
        <v>5.7494279176201388</v>
      </c>
      <c r="G575" s="272">
        <f t="shared" si="132"/>
        <v>13.852021357742174</v>
      </c>
      <c r="H575" s="270">
        <f t="shared" si="132"/>
        <v>9.8112128146453017</v>
      </c>
      <c r="I575" s="271">
        <f t="shared" si="132"/>
        <v>5.5682684973302798</v>
      </c>
      <c r="J575" s="271">
        <f t="shared" si="132"/>
        <v>15.074370709382151</v>
      </c>
      <c r="K575" s="271">
        <f t="shared" si="132"/>
        <v>2.5171624713958778</v>
      </c>
      <c r="L575" s="271">
        <f t="shared" si="132"/>
        <v>3.346681922196808</v>
      </c>
      <c r="M575" s="272">
        <f t="shared" si="132"/>
        <v>16.032608695652172</v>
      </c>
      <c r="N575" s="456">
        <f t="shared" si="132"/>
        <v>2.7316933638443999</v>
      </c>
      <c r="O575" s="271">
        <f t="shared" si="132"/>
        <v>7.9176201372997781</v>
      </c>
      <c r="P575" s="271">
        <f t="shared" si="132"/>
        <v>13.25596600196144</v>
      </c>
      <c r="Q575" s="271">
        <f t="shared" si="132"/>
        <v>8.3033671134357832</v>
      </c>
      <c r="R575" s="271">
        <f t="shared" si="132"/>
        <v>6.25</v>
      </c>
      <c r="S575" s="271">
        <f t="shared" si="132"/>
        <v>14.841451454723753</v>
      </c>
      <c r="T575" s="273">
        <f t="shared" si="132"/>
        <v>8.6271824717562424</v>
      </c>
    </row>
    <row r="576" spans="1:23" s="511" customFormat="1" ht="12" customHeight="1" thickBot="1" x14ac:dyDescent="0.25">
      <c r="A576" s="226" t="s">
        <v>27</v>
      </c>
      <c r="B576" s="479">
        <f t="shared" ref="B576:T576" si="133">B572-B559</f>
        <v>10.20833333333303</v>
      </c>
      <c r="C576" s="480">
        <f t="shared" si="133"/>
        <v>6.4583333333330302</v>
      </c>
      <c r="D576" s="480">
        <f t="shared" si="133"/>
        <v>-83.5</v>
      </c>
      <c r="E576" s="480">
        <f t="shared" si="133"/>
        <v>161.42857142857156</v>
      </c>
      <c r="F576" s="480">
        <f t="shared" si="133"/>
        <v>-176.08333333333303</v>
      </c>
      <c r="G576" s="481">
        <f t="shared" si="133"/>
        <v>50</v>
      </c>
      <c r="H576" s="479">
        <f t="shared" si="133"/>
        <v>176.75</v>
      </c>
      <c r="I576" s="480">
        <f t="shared" si="133"/>
        <v>-77.29166666666697</v>
      </c>
      <c r="J576" s="480">
        <f t="shared" si="133"/>
        <v>248.75</v>
      </c>
      <c r="K576" s="480">
        <f t="shared" si="133"/>
        <v>5.7142857142853245</v>
      </c>
      <c r="L576" s="480">
        <f t="shared" si="133"/>
        <v>-195.08333333333303</v>
      </c>
      <c r="M576" s="481">
        <f t="shared" si="133"/>
        <v>-66.70833333333303</v>
      </c>
      <c r="N576" s="482">
        <f t="shared" si="133"/>
        <v>116.04166666666697</v>
      </c>
      <c r="O576" s="480">
        <f t="shared" si="133"/>
        <v>15.33333333333303</v>
      </c>
      <c r="P576" s="480">
        <f t="shared" si="133"/>
        <v>72.142857142857792</v>
      </c>
      <c r="Q576" s="480">
        <f t="shared" si="133"/>
        <v>-14.285714285713766</v>
      </c>
      <c r="R576" s="480">
        <f t="shared" si="133"/>
        <v>-103.54166666666697</v>
      </c>
      <c r="S576" s="480">
        <f t="shared" si="133"/>
        <v>38.571428571428442</v>
      </c>
      <c r="T576" s="483">
        <f t="shared" si="133"/>
        <v>3.9184431214389406</v>
      </c>
    </row>
    <row r="577" spans="1:23" s="511" customFormat="1" ht="12" customHeight="1" x14ac:dyDescent="0.2">
      <c r="A577" s="308" t="s">
        <v>52</v>
      </c>
      <c r="B577" s="280">
        <v>59</v>
      </c>
      <c r="C577" s="281">
        <v>61</v>
      </c>
      <c r="D577" s="281">
        <v>61</v>
      </c>
      <c r="E577" s="281">
        <v>16</v>
      </c>
      <c r="F577" s="281">
        <v>61</v>
      </c>
      <c r="G577" s="282">
        <v>62</v>
      </c>
      <c r="H577" s="280">
        <v>57</v>
      </c>
      <c r="I577" s="281">
        <v>60</v>
      </c>
      <c r="J577" s="281">
        <v>59</v>
      </c>
      <c r="K577" s="281">
        <v>15</v>
      </c>
      <c r="L577" s="281">
        <v>63</v>
      </c>
      <c r="M577" s="282">
        <v>62</v>
      </c>
      <c r="N577" s="458">
        <v>60</v>
      </c>
      <c r="O577" s="281">
        <v>60</v>
      </c>
      <c r="P577" s="281">
        <v>62</v>
      </c>
      <c r="Q577" s="281">
        <v>16</v>
      </c>
      <c r="R577" s="281">
        <v>61</v>
      </c>
      <c r="S577" s="328">
        <v>59</v>
      </c>
      <c r="T577" s="329">
        <f>SUM(B577:S577)</f>
        <v>954</v>
      </c>
      <c r="U577" s="511" t="s">
        <v>56</v>
      </c>
      <c r="V577" s="330">
        <f>T564-T577</f>
        <v>3</v>
      </c>
      <c r="W577" s="331">
        <f>V577/T564</f>
        <v>3.134796238244514E-3</v>
      </c>
    </row>
    <row r="578" spans="1:23" s="511" customFormat="1" ht="12" customHeight="1" x14ac:dyDescent="0.2">
      <c r="A578" s="308" t="s">
        <v>28</v>
      </c>
      <c r="B578" s="231">
        <v>142.5</v>
      </c>
      <c r="C578" s="289">
        <v>142.5</v>
      </c>
      <c r="D578" s="289">
        <v>141.5</v>
      </c>
      <c r="E578" s="289">
        <v>142.5</v>
      </c>
      <c r="F578" s="289">
        <v>141.5</v>
      </c>
      <c r="G578" s="232">
        <v>139.5</v>
      </c>
      <c r="H578" s="231">
        <v>141</v>
      </c>
      <c r="I578" s="289">
        <v>140.5</v>
      </c>
      <c r="J578" s="289">
        <v>139</v>
      </c>
      <c r="K578" s="289">
        <v>141.5</v>
      </c>
      <c r="L578" s="289">
        <v>139.5</v>
      </c>
      <c r="M578" s="232">
        <v>138.5</v>
      </c>
      <c r="N578" s="459">
        <v>143</v>
      </c>
      <c r="O578" s="289">
        <v>142</v>
      </c>
      <c r="P578" s="289">
        <v>141.5</v>
      </c>
      <c r="Q578" s="289">
        <v>142.5</v>
      </c>
      <c r="R578" s="289">
        <v>139</v>
      </c>
      <c r="S578" s="289">
        <v>139</v>
      </c>
      <c r="T578" s="235"/>
      <c r="U578" s="511" t="s">
        <v>57</v>
      </c>
      <c r="V578" s="511">
        <v>139.65</v>
      </c>
    </row>
    <row r="579" spans="1:23" s="511" customFormat="1" ht="12" customHeight="1" thickBot="1" x14ac:dyDescent="0.25">
      <c r="A579" s="311" t="s">
        <v>26</v>
      </c>
      <c r="B579" s="229">
        <f t="shared" ref="B579:S579" si="134">B578-B565</f>
        <v>1</v>
      </c>
      <c r="C579" s="230">
        <f t="shared" si="134"/>
        <v>1</v>
      </c>
      <c r="D579" s="230">
        <f t="shared" si="134"/>
        <v>1.5</v>
      </c>
      <c r="E579" s="230">
        <f t="shared" si="134"/>
        <v>1</v>
      </c>
      <c r="F579" s="230">
        <f t="shared" si="134"/>
        <v>1.5</v>
      </c>
      <c r="G579" s="466">
        <f t="shared" si="134"/>
        <v>1</v>
      </c>
      <c r="H579" s="229">
        <f t="shared" si="134"/>
        <v>1</v>
      </c>
      <c r="I579" s="230">
        <f t="shared" si="134"/>
        <v>1</v>
      </c>
      <c r="J579" s="230">
        <f t="shared" si="134"/>
        <v>1</v>
      </c>
      <c r="K579" s="230">
        <f t="shared" si="134"/>
        <v>1</v>
      </c>
      <c r="L579" s="230">
        <f t="shared" si="134"/>
        <v>1.5</v>
      </c>
      <c r="M579" s="466">
        <f t="shared" si="134"/>
        <v>1</v>
      </c>
      <c r="N579" s="460">
        <f t="shared" si="134"/>
        <v>1</v>
      </c>
      <c r="O579" s="230">
        <f t="shared" si="134"/>
        <v>1</v>
      </c>
      <c r="P579" s="230">
        <f t="shared" si="134"/>
        <v>1</v>
      </c>
      <c r="Q579" s="230">
        <f t="shared" si="134"/>
        <v>1</v>
      </c>
      <c r="R579" s="230">
        <f t="shared" si="134"/>
        <v>1</v>
      </c>
      <c r="S579" s="230">
        <f t="shared" si="134"/>
        <v>1</v>
      </c>
      <c r="T579" s="236"/>
      <c r="U579" s="511" t="s">
        <v>26</v>
      </c>
      <c r="V579" s="511">
        <f>V578-V565</f>
        <v>-1.999999999998181E-2</v>
      </c>
    </row>
    <row r="580" spans="1:23" x14ac:dyDescent="0.2">
      <c r="C580" s="511"/>
      <c r="D580" s="511"/>
      <c r="E580" s="511"/>
      <c r="F580" s="511"/>
      <c r="G580" s="511"/>
      <c r="H580" s="511"/>
      <c r="I580" s="511"/>
      <c r="J580" s="511"/>
      <c r="K580" s="511"/>
      <c r="L580" s="511"/>
      <c r="M580" s="511"/>
      <c r="N580" s="511"/>
      <c r="O580" s="511"/>
      <c r="P580" s="511"/>
      <c r="Q580" s="511"/>
      <c r="R580" s="511"/>
      <c r="S580" s="511"/>
    </row>
    <row r="581" spans="1:23" ht="13.5" thickBot="1" x14ac:dyDescent="0.25"/>
    <row r="582" spans="1:23" s="512" customFormat="1" ht="12" customHeight="1" thickBot="1" x14ac:dyDescent="0.25">
      <c r="A582" s="295" t="s">
        <v>171</v>
      </c>
      <c r="B582" s="530" t="s">
        <v>53</v>
      </c>
      <c r="C582" s="531"/>
      <c r="D582" s="531"/>
      <c r="E582" s="531"/>
      <c r="F582" s="531"/>
      <c r="G582" s="532"/>
      <c r="H582" s="530" t="s">
        <v>53</v>
      </c>
      <c r="I582" s="531"/>
      <c r="J582" s="531"/>
      <c r="K582" s="531"/>
      <c r="L582" s="531"/>
      <c r="M582" s="532"/>
      <c r="N582" s="530" t="s">
        <v>53</v>
      </c>
      <c r="O582" s="531"/>
      <c r="P582" s="531"/>
      <c r="Q582" s="531"/>
      <c r="R582" s="531"/>
      <c r="S582" s="532"/>
      <c r="T582" s="313" t="s">
        <v>0</v>
      </c>
    </row>
    <row r="583" spans="1:23" s="512" customFormat="1" ht="12" customHeight="1" x14ac:dyDescent="0.2">
      <c r="A583" s="226" t="s">
        <v>54</v>
      </c>
      <c r="B583" s="315">
        <v>1</v>
      </c>
      <c r="C583" s="451">
        <v>2</v>
      </c>
      <c r="D583" s="451">
        <v>3</v>
      </c>
      <c r="E583" s="451">
        <v>4</v>
      </c>
      <c r="F583" s="451">
        <v>5</v>
      </c>
      <c r="G583" s="461">
        <v>6</v>
      </c>
      <c r="H583" s="315">
        <v>7</v>
      </c>
      <c r="I583" s="451">
        <v>8</v>
      </c>
      <c r="J583" s="451">
        <v>9</v>
      </c>
      <c r="K583" s="451">
        <v>10</v>
      </c>
      <c r="L583" s="451">
        <v>11</v>
      </c>
      <c r="M583" s="461">
        <v>12</v>
      </c>
      <c r="N583" s="451">
        <v>13</v>
      </c>
      <c r="O583" s="451">
        <v>14</v>
      </c>
      <c r="P583" s="451">
        <v>15</v>
      </c>
      <c r="Q583" s="451">
        <v>16</v>
      </c>
      <c r="R583" s="451">
        <v>17</v>
      </c>
      <c r="S583" s="451">
        <v>18</v>
      </c>
      <c r="T583" s="237"/>
    </row>
    <row r="584" spans="1:23" s="512" customFormat="1" ht="12" customHeight="1" x14ac:dyDescent="0.2">
      <c r="A584" s="301" t="s">
        <v>3</v>
      </c>
      <c r="B584" s="253">
        <v>4385</v>
      </c>
      <c r="C584" s="254">
        <v>4385</v>
      </c>
      <c r="D584" s="254">
        <v>4385</v>
      </c>
      <c r="E584" s="254">
        <v>4385</v>
      </c>
      <c r="F584" s="254">
        <v>4385</v>
      </c>
      <c r="G584" s="254">
        <v>4385</v>
      </c>
      <c r="H584" s="253">
        <v>4385</v>
      </c>
      <c r="I584" s="467">
        <v>4385</v>
      </c>
      <c r="J584" s="467">
        <v>4385</v>
      </c>
      <c r="K584" s="254">
        <v>4385</v>
      </c>
      <c r="L584" s="254">
        <v>4385</v>
      </c>
      <c r="M584" s="255">
        <v>4385</v>
      </c>
      <c r="N584" s="253">
        <v>4385</v>
      </c>
      <c r="O584" s="254">
        <v>4385</v>
      </c>
      <c r="P584" s="254">
        <v>4385</v>
      </c>
      <c r="Q584" s="254">
        <v>4385</v>
      </c>
      <c r="R584" s="254">
        <v>4385</v>
      </c>
      <c r="S584" s="254">
        <v>4385</v>
      </c>
      <c r="T584" s="256">
        <v>4385</v>
      </c>
    </row>
    <row r="585" spans="1:23" s="512" customFormat="1" ht="12" customHeight="1" x14ac:dyDescent="0.2">
      <c r="A585" s="303" t="s">
        <v>6</v>
      </c>
      <c r="B585" s="258">
        <v>4460.666666666667</v>
      </c>
      <c r="C585" s="259">
        <v>4817.333333333333</v>
      </c>
      <c r="D585" s="259">
        <v>4486.666666666667</v>
      </c>
      <c r="E585" s="259">
        <v>4451.4285714285716</v>
      </c>
      <c r="F585" s="259">
        <v>4682</v>
      </c>
      <c r="G585" s="259">
        <v>4946</v>
      </c>
      <c r="H585" s="258">
        <v>4764.666666666667</v>
      </c>
      <c r="I585" s="468">
        <v>4774</v>
      </c>
      <c r="J585" s="468">
        <v>4858.75</v>
      </c>
      <c r="K585" s="259">
        <v>4456.25</v>
      </c>
      <c r="L585" s="259">
        <v>4696</v>
      </c>
      <c r="M585" s="260">
        <v>5164.2857142857147</v>
      </c>
      <c r="N585" s="258">
        <v>4377.333333333333</v>
      </c>
      <c r="O585" s="259">
        <v>4677.6470588235297</v>
      </c>
      <c r="P585" s="259">
        <v>4963.333333333333</v>
      </c>
      <c r="Q585" s="259">
        <v>4802.8571428571431</v>
      </c>
      <c r="R585" s="259">
        <v>4778</v>
      </c>
      <c r="S585" s="259">
        <v>5143.5714285714284</v>
      </c>
      <c r="T585" s="261">
        <v>4750.7661290322585</v>
      </c>
    </row>
    <row r="586" spans="1:23" s="512" customFormat="1" ht="12" customHeight="1" x14ac:dyDescent="0.2">
      <c r="A586" s="226" t="s">
        <v>7</v>
      </c>
      <c r="B586" s="262">
        <v>93.333333333333329</v>
      </c>
      <c r="C586" s="263">
        <v>100</v>
      </c>
      <c r="D586" s="263">
        <v>100</v>
      </c>
      <c r="E586" s="263">
        <v>100</v>
      </c>
      <c r="F586" s="263">
        <v>86.666666666666671</v>
      </c>
      <c r="G586" s="263">
        <v>100</v>
      </c>
      <c r="H586" s="262">
        <v>93.333333333333329</v>
      </c>
      <c r="I586" s="469">
        <v>93.333333333333329</v>
      </c>
      <c r="J586" s="469">
        <v>100</v>
      </c>
      <c r="K586" s="469">
        <v>100</v>
      </c>
      <c r="L586" s="469">
        <v>93.333333333333329</v>
      </c>
      <c r="M586" s="264">
        <v>92.857142857142861</v>
      </c>
      <c r="N586" s="262">
        <v>86.666666666666671</v>
      </c>
      <c r="O586" s="263">
        <v>88.235294117647058</v>
      </c>
      <c r="P586" s="263">
        <v>80</v>
      </c>
      <c r="Q586" s="263">
        <v>85.714285714285708</v>
      </c>
      <c r="R586" s="263">
        <v>93.333333333333329</v>
      </c>
      <c r="S586" s="263">
        <v>50</v>
      </c>
      <c r="T586" s="265">
        <v>80.645161290322577</v>
      </c>
    </row>
    <row r="587" spans="1:23" s="512" customFormat="1" ht="12" customHeight="1" x14ac:dyDescent="0.2">
      <c r="A587" s="226" t="s">
        <v>8</v>
      </c>
      <c r="B587" s="266">
        <v>5.269282976994779E-2</v>
      </c>
      <c r="C587" s="267">
        <v>4.6924738732446451E-2</v>
      </c>
      <c r="D587" s="267">
        <v>4.4275855741639794E-2</v>
      </c>
      <c r="E587" s="267">
        <v>5.532011961820988E-2</v>
      </c>
      <c r="F587" s="267">
        <v>7.0584887025151116E-2</v>
      </c>
      <c r="G587" s="267">
        <v>3.9638983868858418E-2</v>
      </c>
      <c r="H587" s="266">
        <v>5.9312389797086626E-2</v>
      </c>
      <c r="I587" s="455">
        <v>5.7410015796425032E-2</v>
      </c>
      <c r="J587" s="455">
        <v>3.7152715031670419E-2</v>
      </c>
      <c r="K587" s="267">
        <v>4.0686751143992596E-2</v>
      </c>
      <c r="L587" s="267">
        <v>4.6184182220586484E-2</v>
      </c>
      <c r="M587" s="268">
        <v>5.3616067320921793E-2</v>
      </c>
      <c r="N587" s="266">
        <v>5.4211857042706167E-2</v>
      </c>
      <c r="O587" s="267">
        <v>5.6559348084236065E-2</v>
      </c>
      <c r="P587" s="267">
        <v>7.5032150052030885E-2</v>
      </c>
      <c r="Q587" s="267">
        <v>6.6157947766605246E-2</v>
      </c>
      <c r="R587" s="267">
        <v>5.4239767622940561E-2</v>
      </c>
      <c r="S587" s="267">
        <v>0.11072436558824067</v>
      </c>
      <c r="T587" s="269">
        <v>7.5741588694679507E-2</v>
      </c>
    </row>
    <row r="588" spans="1:23" s="512" customFormat="1" ht="12" customHeight="1" x14ac:dyDescent="0.2">
      <c r="A588" s="303" t="s">
        <v>1</v>
      </c>
      <c r="B588" s="270">
        <f t="shared" ref="B588:T588" si="135">B585/B584*100-100</f>
        <v>1.7255796275180728</v>
      </c>
      <c r="C588" s="271">
        <f t="shared" si="135"/>
        <v>9.8593690611934477</v>
      </c>
      <c r="D588" s="271">
        <f t="shared" si="135"/>
        <v>2.3185100722158865</v>
      </c>
      <c r="E588" s="271">
        <f t="shared" si="135"/>
        <v>1.5149047076071156</v>
      </c>
      <c r="F588" s="271">
        <f t="shared" si="135"/>
        <v>6.7730900798175639</v>
      </c>
      <c r="G588" s="272">
        <f t="shared" si="135"/>
        <v>12.793614595210954</v>
      </c>
      <c r="H588" s="270">
        <f t="shared" si="135"/>
        <v>8.6583048270619543</v>
      </c>
      <c r="I588" s="271">
        <f t="shared" si="135"/>
        <v>8.8711516533637393</v>
      </c>
      <c r="J588" s="271">
        <f t="shared" si="135"/>
        <v>10.803876852907649</v>
      </c>
      <c r="K588" s="271">
        <f t="shared" si="135"/>
        <v>1.6248574686430857</v>
      </c>
      <c r="L588" s="271">
        <f t="shared" si="135"/>
        <v>7.0923603192702274</v>
      </c>
      <c r="M588" s="272">
        <f t="shared" si="135"/>
        <v>17.771624043003769</v>
      </c>
      <c r="N588" s="456">
        <f t="shared" si="135"/>
        <v>-0.17483846446218365</v>
      </c>
      <c r="O588" s="271">
        <f t="shared" si="135"/>
        <v>6.6738211818364874</v>
      </c>
      <c r="P588" s="271">
        <f t="shared" si="135"/>
        <v>13.18890155834282</v>
      </c>
      <c r="Q588" s="271">
        <f t="shared" si="135"/>
        <v>9.5292392897866165</v>
      </c>
      <c r="R588" s="271">
        <f t="shared" si="135"/>
        <v>8.9623717217787799</v>
      </c>
      <c r="S588" s="271">
        <f t="shared" si="135"/>
        <v>17.299234402997229</v>
      </c>
      <c r="T588" s="273">
        <f t="shared" si="135"/>
        <v>8.3413028285577866</v>
      </c>
    </row>
    <row r="589" spans="1:23" s="512" customFormat="1" ht="12" customHeight="1" thickBot="1" x14ac:dyDescent="0.25">
      <c r="A589" s="226" t="s">
        <v>27</v>
      </c>
      <c r="B589" s="479">
        <f t="shared" ref="B589:T589" si="136">B585-B572</f>
        <v>-66.20833333333303</v>
      </c>
      <c r="C589" s="480">
        <f t="shared" si="136"/>
        <v>-35.79166666666697</v>
      </c>
      <c r="D589" s="480">
        <f t="shared" si="136"/>
        <v>-135.83333333333303</v>
      </c>
      <c r="E589" s="480">
        <f t="shared" si="136"/>
        <v>-177.14285714285688</v>
      </c>
      <c r="F589" s="480">
        <f t="shared" si="136"/>
        <v>60.75</v>
      </c>
      <c r="G589" s="481">
        <f t="shared" si="136"/>
        <v>-29.33333333333303</v>
      </c>
      <c r="H589" s="479">
        <f t="shared" si="136"/>
        <v>-34.08333333333303</v>
      </c>
      <c r="I589" s="480">
        <f t="shared" si="136"/>
        <v>160.66666666666697</v>
      </c>
      <c r="J589" s="480">
        <f t="shared" si="136"/>
        <v>-170</v>
      </c>
      <c r="K589" s="480">
        <f t="shared" si="136"/>
        <v>-23.75</v>
      </c>
      <c r="L589" s="480">
        <f t="shared" si="136"/>
        <v>179.75</v>
      </c>
      <c r="M589" s="481">
        <f t="shared" si="136"/>
        <v>93.660714285714675</v>
      </c>
      <c r="N589" s="482">
        <f t="shared" si="136"/>
        <v>-112.04166666666697</v>
      </c>
      <c r="O589" s="480">
        <f t="shared" si="136"/>
        <v>-38.352941176470267</v>
      </c>
      <c r="P589" s="480">
        <f t="shared" si="136"/>
        <v>14.047619047618355</v>
      </c>
      <c r="Q589" s="480">
        <f t="shared" si="136"/>
        <v>70</v>
      </c>
      <c r="R589" s="480">
        <f t="shared" si="136"/>
        <v>134.875</v>
      </c>
      <c r="S589" s="480">
        <f t="shared" si="136"/>
        <v>125</v>
      </c>
      <c r="T589" s="483">
        <f t="shared" si="136"/>
        <v>3.7582550165107023</v>
      </c>
    </row>
    <row r="590" spans="1:23" s="512" customFormat="1" ht="12" customHeight="1" x14ac:dyDescent="0.2">
      <c r="A590" s="308" t="s">
        <v>52</v>
      </c>
      <c r="B590" s="280">
        <v>59</v>
      </c>
      <c r="C590" s="281">
        <v>61</v>
      </c>
      <c r="D590" s="281">
        <v>61</v>
      </c>
      <c r="E590" s="281">
        <v>15</v>
      </c>
      <c r="F590" s="281">
        <v>61</v>
      </c>
      <c r="G590" s="282">
        <v>62</v>
      </c>
      <c r="H590" s="280">
        <v>56</v>
      </c>
      <c r="I590" s="281">
        <v>60</v>
      </c>
      <c r="J590" s="281">
        <v>59</v>
      </c>
      <c r="K590" s="281">
        <v>15</v>
      </c>
      <c r="L590" s="281">
        <v>63</v>
      </c>
      <c r="M590" s="282">
        <v>62</v>
      </c>
      <c r="N590" s="458">
        <v>60</v>
      </c>
      <c r="O590" s="281">
        <v>60</v>
      </c>
      <c r="P590" s="281">
        <v>62</v>
      </c>
      <c r="Q590" s="281">
        <v>16</v>
      </c>
      <c r="R590" s="281">
        <v>61</v>
      </c>
      <c r="S590" s="328">
        <v>59</v>
      </c>
      <c r="T590" s="329">
        <f>SUM(B590:S590)</f>
        <v>952</v>
      </c>
      <c r="U590" s="512" t="s">
        <v>56</v>
      </c>
      <c r="V590" s="330">
        <f>T577-T590</f>
        <v>2</v>
      </c>
      <c r="W590" s="331">
        <f>V590/T577</f>
        <v>2.0964360587002098E-3</v>
      </c>
    </row>
    <row r="591" spans="1:23" s="512" customFormat="1" ht="12" customHeight="1" x14ac:dyDescent="0.2">
      <c r="A591" s="308" t="s">
        <v>28</v>
      </c>
      <c r="B591" s="231">
        <v>142.5</v>
      </c>
      <c r="C591" s="289">
        <v>142.5</v>
      </c>
      <c r="D591" s="289">
        <v>141.5</v>
      </c>
      <c r="E591" s="289">
        <v>142.5</v>
      </c>
      <c r="F591" s="289">
        <v>141.5</v>
      </c>
      <c r="G591" s="232">
        <v>139.5</v>
      </c>
      <c r="H591" s="231">
        <v>141</v>
      </c>
      <c r="I591" s="289">
        <v>140.5</v>
      </c>
      <c r="J591" s="289">
        <v>139</v>
      </c>
      <c r="K591" s="289">
        <v>141.5</v>
      </c>
      <c r="L591" s="289">
        <v>139.5</v>
      </c>
      <c r="M591" s="232">
        <v>138.5</v>
      </c>
      <c r="N591" s="459">
        <v>143</v>
      </c>
      <c r="O591" s="289">
        <v>142</v>
      </c>
      <c r="P591" s="289">
        <v>141.5</v>
      </c>
      <c r="Q591" s="289">
        <v>142.5</v>
      </c>
      <c r="R591" s="289">
        <v>139</v>
      </c>
      <c r="S591" s="289">
        <v>139</v>
      </c>
      <c r="T591" s="235"/>
      <c r="U591" s="512" t="s">
        <v>57</v>
      </c>
      <c r="V591" s="512">
        <v>140.69999999999999</v>
      </c>
    </row>
    <row r="592" spans="1:23" s="512" customFormat="1" ht="12" customHeight="1" thickBot="1" x14ac:dyDescent="0.25">
      <c r="A592" s="311" t="s">
        <v>26</v>
      </c>
      <c r="B592" s="229">
        <f t="shared" ref="B592:S592" si="137">B591-B578</f>
        <v>0</v>
      </c>
      <c r="C592" s="230">
        <f t="shared" si="137"/>
        <v>0</v>
      </c>
      <c r="D592" s="230">
        <f t="shared" si="137"/>
        <v>0</v>
      </c>
      <c r="E592" s="230">
        <f t="shared" si="137"/>
        <v>0</v>
      </c>
      <c r="F592" s="230">
        <f t="shared" si="137"/>
        <v>0</v>
      </c>
      <c r="G592" s="466">
        <f t="shared" si="137"/>
        <v>0</v>
      </c>
      <c r="H592" s="229">
        <f t="shared" si="137"/>
        <v>0</v>
      </c>
      <c r="I592" s="230">
        <f t="shared" si="137"/>
        <v>0</v>
      </c>
      <c r="J592" s="230">
        <f t="shared" si="137"/>
        <v>0</v>
      </c>
      <c r="K592" s="230">
        <f t="shared" si="137"/>
        <v>0</v>
      </c>
      <c r="L592" s="230">
        <f t="shared" si="137"/>
        <v>0</v>
      </c>
      <c r="M592" s="466">
        <f t="shared" si="137"/>
        <v>0</v>
      </c>
      <c r="N592" s="460">
        <f t="shared" si="137"/>
        <v>0</v>
      </c>
      <c r="O592" s="230">
        <f t="shared" si="137"/>
        <v>0</v>
      </c>
      <c r="P592" s="230">
        <f t="shared" si="137"/>
        <v>0</v>
      </c>
      <c r="Q592" s="230">
        <f t="shared" si="137"/>
        <v>0</v>
      </c>
      <c r="R592" s="230">
        <f t="shared" si="137"/>
        <v>0</v>
      </c>
      <c r="S592" s="230">
        <f t="shared" si="137"/>
        <v>0</v>
      </c>
      <c r="T592" s="236"/>
      <c r="U592" s="512" t="s">
        <v>26</v>
      </c>
      <c r="V592" s="512">
        <f>V591-V578</f>
        <v>1.0499999999999829</v>
      </c>
    </row>
    <row r="593" spans="1:23" x14ac:dyDescent="0.2">
      <c r="C593" s="512"/>
      <c r="D593" s="512"/>
      <c r="E593" s="512"/>
      <c r="F593" s="512"/>
      <c r="G593" s="512"/>
      <c r="H593" s="512"/>
      <c r="I593" s="512"/>
      <c r="J593" s="512"/>
      <c r="K593" s="512"/>
      <c r="L593" s="512"/>
      <c r="M593" s="512"/>
      <c r="N593" s="512"/>
      <c r="O593" s="512"/>
      <c r="P593" s="512"/>
      <c r="Q593" s="512"/>
      <c r="R593" s="512"/>
      <c r="S593" s="512"/>
    </row>
    <row r="594" spans="1:23" ht="13.5" thickBot="1" x14ac:dyDescent="0.25"/>
    <row r="595" spans="1:23" s="513" customFormat="1" ht="12" customHeight="1" thickBot="1" x14ac:dyDescent="0.25">
      <c r="A595" s="295" t="s">
        <v>172</v>
      </c>
      <c r="B595" s="530" t="s">
        <v>53</v>
      </c>
      <c r="C595" s="531"/>
      <c r="D595" s="531"/>
      <c r="E595" s="531"/>
      <c r="F595" s="531"/>
      <c r="G595" s="532"/>
      <c r="H595" s="530" t="s">
        <v>53</v>
      </c>
      <c r="I595" s="531"/>
      <c r="J595" s="531"/>
      <c r="K595" s="531"/>
      <c r="L595" s="531"/>
      <c r="M595" s="532"/>
      <c r="N595" s="530" t="s">
        <v>53</v>
      </c>
      <c r="O595" s="531"/>
      <c r="P595" s="531"/>
      <c r="Q595" s="531"/>
      <c r="R595" s="531"/>
      <c r="S595" s="532"/>
      <c r="T595" s="313" t="s">
        <v>0</v>
      </c>
    </row>
    <row r="596" spans="1:23" s="513" customFormat="1" ht="12" customHeight="1" x14ac:dyDescent="0.2">
      <c r="A596" s="226" t="s">
        <v>54</v>
      </c>
      <c r="B596" s="315">
        <v>1</v>
      </c>
      <c r="C596" s="451">
        <v>2</v>
      </c>
      <c r="D596" s="451">
        <v>3</v>
      </c>
      <c r="E596" s="451">
        <v>4</v>
      </c>
      <c r="F596" s="451">
        <v>5</v>
      </c>
      <c r="G596" s="461">
        <v>6</v>
      </c>
      <c r="H596" s="315">
        <v>7</v>
      </c>
      <c r="I596" s="451">
        <v>8</v>
      </c>
      <c r="J596" s="451">
        <v>9</v>
      </c>
      <c r="K596" s="451">
        <v>10</v>
      </c>
      <c r="L596" s="451">
        <v>11</v>
      </c>
      <c r="M596" s="461">
        <v>12</v>
      </c>
      <c r="N596" s="451">
        <v>13</v>
      </c>
      <c r="O596" s="451">
        <v>14</v>
      </c>
      <c r="P596" s="451">
        <v>15</v>
      </c>
      <c r="Q596" s="451">
        <v>16</v>
      </c>
      <c r="R596" s="451">
        <v>17</v>
      </c>
      <c r="S596" s="451">
        <v>18</v>
      </c>
      <c r="T596" s="237"/>
    </row>
    <row r="597" spans="1:23" s="513" customFormat="1" ht="12" customHeight="1" x14ac:dyDescent="0.2">
      <c r="A597" s="301" t="s">
        <v>3</v>
      </c>
      <c r="B597" s="253">
        <v>4400</v>
      </c>
      <c r="C597" s="254">
        <v>4400</v>
      </c>
      <c r="D597" s="254">
        <v>4400</v>
      </c>
      <c r="E597" s="254">
        <v>4400</v>
      </c>
      <c r="F597" s="254">
        <v>4400</v>
      </c>
      <c r="G597" s="254">
        <v>4400</v>
      </c>
      <c r="H597" s="253">
        <v>4400</v>
      </c>
      <c r="I597" s="467">
        <v>4400</v>
      </c>
      <c r="J597" s="467">
        <v>4400</v>
      </c>
      <c r="K597" s="254">
        <v>4400</v>
      </c>
      <c r="L597" s="254">
        <v>4400</v>
      </c>
      <c r="M597" s="255">
        <v>4400</v>
      </c>
      <c r="N597" s="253">
        <v>4400</v>
      </c>
      <c r="O597" s="254">
        <v>4400</v>
      </c>
      <c r="P597" s="254">
        <v>4400</v>
      </c>
      <c r="Q597" s="254">
        <v>4400</v>
      </c>
      <c r="R597" s="254">
        <v>4400</v>
      </c>
      <c r="S597" s="254">
        <v>4400</v>
      </c>
      <c r="T597" s="256">
        <v>4400</v>
      </c>
    </row>
    <row r="598" spans="1:23" s="513" customFormat="1" ht="12" customHeight="1" x14ac:dyDescent="0.2">
      <c r="A598" s="303" t="s">
        <v>6</v>
      </c>
      <c r="B598" s="258">
        <v>4488.75</v>
      </c>
      <c r="C598" s="259">
        <v>4521.875</v>
      </c>
      <c r="D598" s="259">
        <v>4775</v>
      </c>
      <c r="E598" s="259">
        <v>4838.5714285714284</v>
      </c>
      <c r="F598" s="259">
        <v>4847.5</v>
      </c>
      <c r="G598" s="259">
        <v>5312</v>
      </c>
      <c r="H598" s="258">
        <v>4474.666666666667</v>
      </c>
      <c r="I598" s="468">
        <v>4548.75</v>
      </c>
      <c r="J598" s="468">
        <v>4821.1764705882351</v>
      </c>
      <c r="K598" s="259">
        <v>4800</v>
      </c>
      <c r="L598" s="259">
        <v>4977.1428571428569</v>
      </c>
      <c r="M598" s="260">
        <v>5296</v>
      </c>
      <c r="N598" s="258">
        <v>4431.7647058823532</v>
      </c>
      <c r="O598" s="259">
        <v>4469.333333333333</v>
      </c>
      <c r="P598" s="259">
        <v>4748.8235294117649</v>
      </c>
      <c r="Q598" s="259">
        <v>4800</v>
      </c>
      <c r="R598" s="259">
        <v>4749.333333333333</v>
      </c>
      <c r="S598" s="259">
        <v>5168.666666666667</v>
      </c>
      <c r="T598" s="261">
        <v>4772.5098039215691</v>
      </c>
    </row>
    <row r="599" spans="1:23" s="513" customFormat="1" ht="12" customHeight="1" x14ac:dyDescent="0.2">
      <c r="A599" s="226" t="s">
        <v>7</v>
      </c>
      <c r="B599" s="262">
        <v>87.5</v>
      </c>
      <c r="C599" s="263">
        <v>100</v>
      </c>
      <c r="D599" s="263">
        <v>100</v>
      </c>
      <c r="E599" s="263">
        <v>100</v>
      </c>
      <c r="F599" s="263">
        <v>93.75</v>
      </c>
      <c r="G599" s="263">
        <v>86.666666666666671</v>
      </c>
      <c r="H599" s="262">
        <v>100</v>
      </c>
      <c r="I599" s="469">
        <v>100</v>
      </c>
      <c r="J599" s="469">
        <v>100</v>
      </c>
      <c r="K599" s="469">
        <v>100</v>
      </c>
      <c r="L599" s="469">
        <v>100</v>
      </c>
      <c r="M599" s="264">
        <v>93.333333333333329</v>
      </c>
      <c r="N599" s="262">
        <v>100</v>
      </c>
      <c r="O599" s="263">
        <v>93.333333333333329</v>
      </c>
      <c r="P599" s="263">
        <v>94.117647058823536</v>
      </c>
      <c r="Q599" s="263">
        <v>100</v>
      </c>
      <c r="R599" s="263">
        <v>100</v>
      </c>
      <c r="S599" s="263">
        <v>93.333333333333329</v>
      </c>
      <c r="T599" s="265">
        <v>80.392156862745097</v>
      </c>
    </row>
    <row r="600" spans="1:23" s="513" customFormat="1" ht="12" customHeight="1" x14ac:dyDescent="0.2">
      <c r="A600" s="226" t="s">
        <v>8</v>
      </c>
      <c r="B600" s="266">
        <v>6.4263561324069823E-2</v>
      </c>
      <c r="C600" s="267">
        <v>4.2776542825011157E-2</v>
      </c>
      <c r="D600" s="267">
        <v>2.5840759537702755E-2</v>
      </c>
      <c r="E600" s="267">
        <v>2.7978406236744125E-2</v>
      </c>
      <c r="F600" s="267">
        <v>4.3940054284627425E-2</v>
      </c>
      <c r="G600" s="267">
        <v>6.6579495405116013E-2</v>
      </c>
      <c r="H600" s="266">
        <v>5.8572125856088189E-2</v>
      </c>
      <c r="I600" s="455">
        <v>4.5460220773783817E-2</v>
      </c>
      <c r="J600" s="455">
        <v>3.2484656999044195E-2</v>
      </c>
      <c r="K600" s="267">
        <v>3.3666489862807784E-2</v>
      </c>
      <c r="L600" s="267">
        <v>4.7941143494318772E-2</v>
      </c>
      <c r="M600" s="268">
        <v>4.5655834621472546E-2</v>
      </c>
      <c r="N600" s="266">
        <v>4.1478577117035183E-2</v>
      </c>
      <c r="O600" s="267">
        <v>5.4900707609414519E-2</v>
      </c>
      <c r="P600" s="267">
        <v>5.2938027162745468E-2</v>
      </c>
      <c r="Q600" s="267">
        <v>2.2821773229381923E-2</v>
      </c>
      <c r="R600" s="267">
        <v>2.9692276242824979E-2</v>
      </c>
      <c r="S600" s="267">
        <v>5.3695391761573355E-2</v>
      </c>
      <c r="T600" s="269">
        <v>7.4628620375111684E-2</v>
      </c>
    </row>
    <row r="601" spans="1:23" s="513" customFormat="1" ht="12" customHeight="1" x14ac:dyDescent="0.2">
      <c r="A601" s="303" t="s">
        <v>1</v>
      </c>
      <c r="B601" s="270">
        <f t="shared" ref="B601:T601" si="138">B598/B597*100-100</f>
        <v>2.0170454545454675</v>
      </c>
      <c r="C601" s="271">
        <f t="shared" si="138"/>
        <v>2.7698863636363598</v>
      </c>
      <c r="D601" s="271">
        <f t="shared" si="138"/>
        <v>8.5227272727272663</v>
      </c>
      <c r="E601" s="271">
        <f t="shared" si="138"/>
        <v>9.9675324675324646</v>
      </c>
      <c r="F601" s="271">
        <f t="shared" si="138"/>
        <v>10.170454545454561</v>
      </c>
      <c r="G601" s="272">
        <f t="shared" si="138"/>
        <v>20.727272727272734</v>
      </c>
      <c r="H601" s="270">
        <f t="shared" si="138"/>
        <v>1.6969696969697026</v>
      </c>
      <c r="I601" s="271">
        <f t="shared" si="138"/>
        <v>3.380681818181813</v>
      </c>
      <c r="J601" s="271">
        <f t="shared" si="138"/>
        <v>9.5721925133689751</v>
      </c>
      <c r="K601" s="271">
        <f t="shared" si="138"/>
        <v>9.0909090909090793</v>
      </c>
      <c r="L601" s="271">
        <f t="shared" si="138"/>
        <v>13.116883116883102</v>
      </c>
      <c r="M601" s="272">
        <f t="shared" si="138"/>
        <v>20.36363636363636</v>
      </c>
      <c r="N601" s="456">
        <f t="shared" si="138"/>
        <v>0.7219251336898509</v>
      </c>
      <c r="O601" s="271">
        <f t="shared" si="138"/>
        <v>1.5757575757575637</v>
      </c>
      <c r="P601" s="271">
        <f t="shared" si="138"/>
        <v>7.9278074866310249</v>
      </c>
      <c r="Q601" s="271">
        <f t="shared" si="138"/>
        <v>9.0909090909090793</v>
      </c>
      <c r="R601" s="271">
        <f t="shared" si="138"/>
        <v>7.9393939393939377</v>
      </c>
      <c r="S601" s="271">
        <f t="shared" si="138"/>
        <v>17.469696969696983</v>
      </c>
      <c r="T601" s="273">
        <f t="shared" si="138"/>
        <v>8.4661319073083803</v>
      </c>
    </row>
    <row r="602" spans="1:23" s="513" customFormat="1" ht="12" customHeight="1" thickBot="1" x14ac:dyDescent="0.25">
      <c r="A602" s="226" t="s">
        <v>27</v>
      </c>
      <c r="B602" s="479">
        <f t="shared" ref="B602:T602" si="139">B598-B585</f>
        <v>28.08333333333303</v>
      </c>
      <c r="C602" s="480">
        <f t="shared" si="139"/>
        <v>-295.45833333333303</v>
      </c>
      <c r="D602" s="480">
        <f t="shared" si="139"/>
        <v>288.33333333333303</v>
      </c>
      <c r="E602" s="480">
        <f t="shared" si="139"/>
        <v>387.14285714285688</v>
      </c>
      <c r="F602" s="480">
        <f t="shared" si="139"/>
        <v>165.5</v>
      </c>
      <c r="G602" s="481">
        <f t="shared" si="139"/>
        <v>366</v>
      </c>
      <c r="H602" s="479">
        <f t="shared" si="139"/>
        <v>-290</v>
      </c>
      <c r="I602" s="480">
        <f t="shared" si="139"/>
        <v>-225.25</v>
      </c>
      <c r="J602" s="480">
        <f t="shared" si="139"/>
        <v>-37.573529411764866</v>
      </c>
      <c r="K602" s="480">
        <f t="shared" si="139"/>
        <v>343.75</v>
      </c>
      <c r="L602" s="480">
        <f t="shared" si="139"/>
        <v>281.14285714285688</v>
      </c>
      <c r="M602" s="481">
        <f t="shared" si="139"/>
        <v>131.71428571428532</v>
      </c>
      <c r="N602" s="482">
        <f t="shared" si="139"/>
        <v>54.431372549020125</v>
      </c>
      <c r="O602" s="480">
        <f t="shared" si="139"/>
        <v>-208.3137254901967</v>
      </c>
      <c r="P602" s="480">
        <f t="shared" si="139"/>
        <v>-214.50980392156816</v>
      </c>
      <c r="Q602" s="480">
        <f t="shared" si="139"/>
        <v>-2.857142857143117</v>
      </c>
      <c r="R602" s="480">
        <f t="shared" si="139"/>
        <v>-28.66666666666697</v>
      </c>
      <c r="S602" s="480">
        <f t="shared" si="139"/>
        <v>25.095238095238528</v>
      </c>
      <c r="T602" s="483">
        <f t="shared" si="139"/>
        <v>21.743674889310569</v>
      </c>
    </row>
    <row r="603" spans="1:23" s="513" customFormat="1" ht="12" customHeight="1" x14ac:dyDescent="0.2">
      <c r="A603" s="308" t="s">
        <v>52</v>
      </c>
      <c r="B603" s="280">
        <v>56</v>
      </c>
      <c r="C603" s="281">
        <v>57</v>
      </c>
      <c r="D603" s="281">
        <v>58</v>
      </c>
      <c r="E603" s="281">
        <v>15</v>
      </c>
      <c r="F603" s="281">
        <v>59</v>
      </c>
      <c r="G603" s="282">
        <v>57</v>
      </c>
      <c r="H603" s="280">
        <v>55</v>
      </c>
      <c r="I603" s="281">
        <v>56</v>
      </c>
      <c r="J603" s="281">
        <v>56</v>
      </c>
      <c r="K603" s="281">
        <v>13</v>
      </c>
      <c r="L603" s="281">
        <v>57</v>
      </c>
      <c r="M603" s="282">
        <v>57</v>
      </c>
      <c r="N603" s="458">
        <v>56</v>
      </c>
      <c r="O603" s="281">
        <v>56</v>
      </c>
      <c r="P603" s="281">
        <v>57</v>
      </c>
      <c r="Q603" s="281">
        <v>15</v>
      </c>
      <c r="R603" s="281">
        <v>57</v>
      </c>
      <c r="S603" s="328">
        <v>58</v>
      </c>
      <c r="T603" s="329">
        <f>SUM(B603:S603)</f>
        <v>895</v>
      </c>
      <c r="U603" s="513" t="s">
        <v>56</v>
      </c>
      <c r="V603" s="330">
        <f>T590-T603</f>
        <v>57</v>
      </c>
      <c r="W603" s="331">
        <f>V603/T590</f>
        <v>5.9873949579831935E-2</v>
      </c>
    </row>
    <row r="604" spans="1:23" s="513" customFormat="1" ht="12" customHeight="1" x14ac:dyDescent="0.2">
      <c r="A604" s="308" t="s">
        <v>28</v>
      </c>
      <c r="B604" s="231">
        <v>142.5</v>
      </c>
      <c r="C604" s="289">
        <v>142.5</v>
      </c>
      <c r="D604" s="289">
        <v>141.5</v>
      </c>
      <c r="E604" s="289">
        <v>142.5</v>
      </c>
      <c r="F604" s="289">
        <v>141.5</v>
      </c>
      <c r="G604" s="232">
        <v>139.5</v>
      </c>
      <c r="H604" s="231">
        <v>141</v>
      </c>
      <c r="I604" s="289">
        <v>140.5</v>
      </c>
      <c r="J604" s="289">
        <v>139</v>
      </c>
      <c r="K604" s="289">
        <v>141.5</v>
      </c>
      <c r="L604" s="289">
        <v>139.5</v>
      </c>
      <c r="M604" s="232">
        <v>138.5</v>
      </c>
      <c r="N604" s="459">
        <v>143</v>
      </c>
      <c r="O604" s="289">
        <v>142</v>
      </c>
      <c r="P604" s="289">
        <v>141.5</v>
      </c>
      <c r="Q604" s="289">
        <v>142.5</v>
      </c>
      <c r="R604" s="289">
        <v>139</v>
      </c>
      <c r="S604" s="289">
        <v>139</v>
      </c>
      <c r="T604" s="235"/>
      <c r="U604" s="513" t="s">
        <v>57</v>
      </c>
      <c r="V604" s="513">
        <v>140.62</v>
      </c>
    </row>
    <row r="605" spans="1:23" s="513" customFormat="1" ht="12" customHeight="1" thickBot="1" x14ac:dyDescent="0.25">
      <c r="A605" s="311" t="s">
        <v>26</v>
      </c>
      <c r="B605" s="229">
        <f t="shared" ref="B605:S605" si="140">B604-B591</f>
        <v>0</v>
      </c>
      <c r="C605" s="230">
        <f t="shared" si="140"/>
        <v>0</v>
      </c>
      <c r="D605" s="230">
        <f t="shared" si="140"/>
        <v>0</v>
      </c>
      <c r="E605" s="230">
        <f t="shared" si="140"/>
        <v>0</v>
      </c>
      <c r="F605" s="230">
        <f t="shared" si="140"/>
        <v>0</v>
      </c>
      <c r="G605" s="466">
        <f t="shared" si="140"/>
        <v>0</v>
      </c>
      <c r="H605" s="229">
        <f t="shared" si="140"/>
        <v>0</v>
      </c>
      <c r="I605" s="230">
        <f t="shared" si="140"/>
        <v>0</v>
      </c>
      <c r="J605" s="230">
        <f t="shared" si="140"/>
        <v>0</v>
      </c>
      <c r="K605" s="230">
        <f t="shared" si="140"/>
        <v>0</v>
      </c>
      <c r="L605" s="230">
        <f t="shared" si="140"/>
        <v>0</v>
      </c>
      <c r="M605" s="466">
        <f t="shared" si="140"/>
        <v>0</v>
      </c>
      <c r="N605" s="460">
        <f t="shared" si="140"/>
        <v>0</v>
      </c>
      <c r="O605" s="230">
        <f t="shared" si="140"/>
        <v>0</v>
      </c>
      <c r="P605" s="230">
        <f t="shared" si="140"/>
        <v>0</v>
      </c>
      <c r="Q605" s="230">
        <f t="shared" si="140"/>
        <v>0</v>
      </c>
      <c r="R605" s="230">
        <f t="shared" si="140"/>
        <v>0</v>
      </c>
      <c r="S605" s="230">
        <f t="shared" si="140"/>
        <v>0</v>
      </c>
      <c r="T605" s="236"/>
      <c r="U605" s="513" t="s">
        <v>26</v>
      </c>
      <c r="V605" s="513">
        <f>V604-V591</f>
        <v>-7.9999999999984084E-2</v>
      </c>
    </row>
    <row r="607" spans="1:23" ht="13.5" thickBot="1" x14ac:dyDescent="0.25"/>
    <row r="608" spans="1:23" s="514" customFormat="1" ht="12" customHeight="1" thickBot="1" x14ac:dyDescent="0.25">
      <c r="A608" s="295" t="s">
        <v>173</v>
      </c>
      <c r="B608" s="530" t="s">
        <v>53</v>
      </c>
      <c r="C608" s="531"/>
      <c r="D608" s="531"/>
      <c r="E608" s="531"/>
      <c r="F608" s="531"/>
      <c r="G608" s="532"/>
      <c r="H608" s="530" t="s">
        <v>53</v>
      </c>
      <c r="I608" s="531"/>
      <c r="J608" s="531"/>
      <c r="K608" s="531"/>
      <c r="L608" s="531"/>
      <c r="M608" s="532"/>
      <c r="N608" s="530" t="s">
        <v>53</v>
      </c>
      <c r="O608" s="531"/>
      <c r="P608" s="531"/>
      <c r="Q608" s="531"/>
      <c r="R608" s="531"/>
      <c r="S608" s="532"/>
      <c r="T608" s="313" t="s">
        <v>0</v>
      </c>
    </row>
    <row r="609" spans="1:23" s="514" customFormat="1" ht="12" customHeight="1" x14ac:dyDescent="0.2">
      <c r="A609" s="226" t="s">
        <v>54</v>
      </c>
      <c r="B609" s="315">
        <v>1</v>
      </c>
      <c r="C609" s="451">
        <v>2</v>
      </c>
      <c r="D609" s="451">
        <v>3</v>
      </c>
      <c r="E609" s="451">
        <v>4</v>
      </c>
      <c r="F609" s="451">
        <v>5</v>
      </c>
      <c r="G609" s="461">
        <v>6</v>
      </c>
      <c r="H609" s="315">
        <v>7</v>
      </c>
      <c r="I609" s="451">
        <v>8</v>
      </c>
      <c r="J609" s="451">
        <v>9</v>
      </c>
      <c r="K609" s="451">
        <v>10</v>
      </c>
      <c r="L609" s="451">
        <v>11</v>
      </c>
      <c r="M609" s="461">
        <v>12</v>
      </c>
      <c r="N609" s="451">
        <v>13</v>
      </c>
      <c r="O609" s="451">
        <v>14</v>
      </c>
      <c r="P609" s="451">
        <v>15</v>
      </c>
      <c r="Q609" s="451">
        <v>16</v>
      </c>
      <c r="R609" s="451">
        <v>17</v>
      </c>
      <c r="S609" s="451">
        <v>18</v>
      </c>
      <c r="T609" s="237"/>
    </row>
    <row r="610" spans="1:23" s="514" customFormat="1" ht="12" customHeight="1" x14ac:dyDescent="0.2">
      <c r="A610" s="301" t="s">
        <v>3</v>
      </c>
      <c r="B610" s="253">
        <v>4415</v>
      </c>
      <c r="C610" s="254">
        <v>4415</v>
      </c>
      <c r="D610" s="254">
        <v>4415</v>
      </c>
      <c r="E610" s="254">
        <v>4415</v>
      </c>
      <c r="F610" s="254">
        <v>4415</v>
      </c>
      <c r="G610" s="254">
        <v>4415</v>
      </c>
      <c r="H610" s="253">
        <v>4415</v>
      </c>
      <c r="I610" s="467">
        <v>4415</v>
      </c>
      <c r="J610" s="467">
        <v>4415</v>
      </c>
      <c r="K610" s="254">
        <v>4415</v>
      </c>
      <c r="L610" s="254">
        <v>4415</v>
      </c>
      <c r="M610" s="255">
        <v>4415</v>
      </c>
      <c r="N610" s="253">
        <v>4415</v>
      </c>
      <c r="O610" s="254">
        <v>4415</v>
      </c>
      <c r="P610" s="254">
        <v>4415</v>
      </c>
      <c r="Q610" s="254">
        <v>4415</v>
      </c>
      <c r="R610" s="254">
        <v>4415</v>
      </c>
      <c r="S610" s="254">
        <v>4415</v>
      </c>
      <c r="T610" s="256">
        <v>4415</v>
      </c>
    </row>
    <row r="611" spans="1:23" s="514" customFormat="1" ht="12" customHeight="1" x14ac:dyDescent="0.2">
      <c r="A611" s="303" t="s">
        <v>6</v>
      </c>
      <c r="B611" s="258">
        <v>4350.666666666667</v>
      </c>
      <c r="C611" s="259">
        <v>4572</v>
      </c>
      <c r="D611" s="259">
        <v>4812.666666666667</v>
      </c>
      <c r="E611" s="259">
        <v>4591.4285714285716</v>
      </c>
      <c r="F611" s="259">
        <v>4790</v>
      </c>
      <c r="G611" s="259">
        <v>5144</v>
      </c>
      <c r="H611" s="258">
        <v>4530.666666666667</v>
      </c>
      <c r="I611" s="468">
        <v>4471.25</v>
      </c>
      <c r="J611" s="468">
        <v>4876.4285714285716</v>
      </c>
      <c r="K611" s="259">
        <v>5018.333333333333</v>
      </c>
      <c r="L611" s="259">
        <v>4917.1428571428569</v>
      </c>
      <c r="M611" s="260">
        <v>5209.333333333333</v>
      </c>
      <c r="N611" s="258">
        <v>4493.333333333333</v>
      </c>
      <c r="O611" s="259">
        <v>4656.666666666667</v>
      </c>
      <c r="P611" s="259">
        <v>4868.125</v>
      </c>
      <c r="Q611" s="259">
        <v>4962.8571428571431</v>
      </c>
      <c r="R611" s="259">
        <v>4968</v>
      </c>
      <c r="S611" s="259">
        <v>5362</v>
      </c>
      <c r="T611" s="261">
        <v>4803.6625514403295</v>
      </c>
    </row>
    <row r="612" spans="1:23" s="514" customFormat="1" ht="12" customHeight="1" x14ac:dyDescent="0.2">
      <c r="A612" s="226" t="s">
        <v>7</v>
      </c>
      <c r="B612" s="262">
        <v>100</v>
      </c>
      <c r="C612" s="263">
        <v>100</v>
      </c>
      <c r="D612" s="263">
        <v>100</v>
      </c>
      <c r="E612" s="263">
        <v>100</v>
      </c>
      <c r="F612" s="263">
        <v>100</v>
      </c>
      <c r="G612" s="263">
        <v>100</v>
      </c>
      <c r="H612" s="262">
        <v>93.333333333333329</v>
      </c>
      <c r="I612" s="469">
        <v>100</v>
      </c>
      <c r="J612" s="469">
        <v>92.857142857142861</v>
      </c>
      <c r="K612" s="469">
        <v>100</v>
      </c>
      <c r="L612" s="469">
        <v>100</v>
      </c>
      <c r="M612" s="264">
        <v>80</v>
      </c>
      <c r="N612" s="262">
        <v>93.333333333333329</v>
      </c>
      <c r="O612" s="263">
        <v>100</v>
      </c>
      <c r="P612" s="263">
        <v>100</v>
      </c>
      <c r="Q612" s="263">
        <v>100</v>
      </c>
      <c r="R612" s="263">
        <v>93.333333333333329</v>
      </c>
      <c r="S612" s="263">
        <v>86.666666666666671</v>
      </c>
      <c r="T612" s="265">
        <v>82.304526748971199</v>
      </c>
    </row>
    <row r="613" spans="1:23" s="514" customFormat="1" ht="12" customHeight="1" x14ac:dyDescent="0.2">
      <c r="A613" s="226" t="s">
        <v>8</v>
      </c>
      <c r="B613" s="266">
        <v>3.3143747066124038E-2</v>
      </c>
      <c r="C613" s="267">
        <v>2.8698546748655691E-2</v>
      </c>
      <c r="D613" s="267">
        <v>4.3515735716229603E-2</v>
      </c>
      <c r="E613" s="267">
        <v>7.5594555757450999E-2</v>
      </c>
      <c r="F613" s="267">
        <v>3.5551954834919422E-2</v>
      </c>
      <c r="G613" s="267">
        <v>3.7841222940672957E-2</v>
      </c>
      <c r="H613" s="266">
        <v>5.0566226574231717E-2</v>
      </c>
      <c r="I613" s="455">
        <v>4.4526198112509047E-2</v>
      </c>
      <c r="J613" s="455">
        <v>4.4136336324089538E-2</v>
      </c>
      <c r="K613" s="267">
        <v>4.7899540967492479E-2</v>
      </c>
      <c r="L613" s="267">
        <v>3.83904930827536E-2</v>
      </c>
      <c r="M613" s="268">
        <v>6.6776200342810427E-2</v>
      </c>
      <c r="N613" s="266">
        <v>5.1381173661410068E-2</v>
      </c>
      <c r="O613" s="267">
        <v>3.9741851102802581E-2</v>
      </c>
      <c r="P613" s="267">
        <v>3.0840221785829566E-2</v>
      </c>
      <c r="Q613" s="267">
        <v>3.2180326495475718E-2</v>
      </c>
      <c r="R613" s="267">
        <v>4.1135096810802026E-2</v>
      </c>
      <c r="S613" s="267">
        <v>5.9051152337674898E-2</v>
      </c>
      <c r="T613" s="269">
        <v>7.393157837345106E-2</v>
      </c>
    </row>
    <row r="614" spans="1:23" s="514" customFormat="1" ht="12" customHeight="1" x14ac:dyDescent="0.2">
      <c r="A614" s="303" t="s">
        <v>1</v>
      </c>
      <c r="B614" s="270">
        <f t="shared" ref="B614:T614" si="141">B611/B610*100-100</f>
        <v>-1.4571536428840943</v>
      </c>
      <c r="C614" s="271">
        <f t="shared" si="141"/>
        <v>3.5560588901472272</v>
      </c>
      <c r="D614" s="271">
        <f t="shared" si="141"/>
        <v>9.0071725179313091</v>
      </c>
      <c r="E614" s="271">
        <f t="shared" si="141"/>
        <v>3.9961171331499798</v>
      </c>
      <c r="F614" s="271">
        <f t="shared" si="141"/>
        <v>8.4937712344280953</v>
      </c>
      <c r="G614" s="272">
        <f t="shared" si="141"/>
        <v>16.511891279728204</v>
      </c>
      <c r="H614" s="270">
        <f t="shared" si="141"/>
        <v>2.6198565496413835</v>
      </c>
      <c r="I614" s="271">
        <f t="shared" si="141"/>
        <v>1.2740656851642171</v>
      </c>
      <c r="J614" s="271">
        <f t="shared" si="141"/>
        <v>10.451383271315322</v>
      </c>
      <c r="K614" s="271">
        <f t="shared" si="141"/>
        <v>13.665534163835403</v>
      </c>
      <c r="L614" s="271">
        <f t="shared" si="141"/>
        <v>11.373564148196081</v>
      </c>
      <c r="M614" s="272">
        <f t="shared" si="141"/>
        <v>17.991694979237451</v>
      </c>
      <c r="N614" s="456">
        <f t="shared" si="141"/>
        <v>1.774254435636081</v>
      </c>
      <c r="O614" s="271">
        <f t="shared" si="141"/>
        <v>5.4737636844092208</v>
      </c>
      <c r="P614" s="271">
        <f t="shared" si="141"/>
        <v>10.263306908267268</v>
      </c>
      <c r="Q614" s="271">
        <f t="shared" si="141"/>
        <v>12.408995308202563</v>
      </c>
      <c r="R614" s="271">
        <f t="shared" si="141"/>
        <v>12.525481313703281</v>
      </c>
      <c r="S614" s="271">
        <f t="shared" si="141"/>
        <v>21.449603624009058</v>
      </c>
      <c r="T614" s="273">
        <f t="shared" si="141"/>
        <v>8.8032287981954624</v>
      </c>
    </row>
    <row r="615" spans="1:23" s="514" customFormat="1" ht="12" customHeight="1" thickBot="1" x14ac:dyDescent="0.25">
      <c r="A615" s="226" t="s">
        <v>27</v>
      </c>
      <c r="B615" s="479">
        <f t="shared" ref="B615:T615" si="142">B611-B598</f>
        <v>-138.08333333333303</v>
      </c>
      <c r="C615" s="480">
        <f t="shared" si="142"/>
        <v>50.125</v>
      </c>
      <c r="D615" s="480">
        <f t="shared" si="142"/>
        <v>37.66666666666697</v>
      </c>
      <c r="E615" s="480">
        <f t="shared" si="142"/>
        <v>-247.14285714285688</v>
      </c>
      <c r="F615" s="480">
        <f t="shared" si="142"/>
        <v>-57.5</v>
      </c>
      <c r="G615" s="481">
        <f t="shared" si="142"/>
        <v>-168</v>
      </c>
      <c r="H615" s="479">
        <f t="shared" si="142"/>
        <v>56</v>
      </c>
      <c r="I615" s="480">
        <f t="shared" si="142"/>
        <v>-77.5</v>
      </c>
      <c r="J615" s="480">
        <f t="shared" si="142"/>
        <v>55.252100840336425</v>
      </c>
      <c r="K615" s="480">
        <f t="shared" si="142"/>
        <v>218.33333333333303</v>
      </c>
      <c r="L615" s="480">
        <f t="shared" si="142"/>
        <v>-60</v>
      </c>
      <c r="M615" s="481">
        <f t="shared" si="142"/>
        <v>-86.66666666666697</v>
      </c>
      <c r="N615" s="482">
        <f t="shared" si="142"/>
        <v>61.568627450979875</v>
      </c>
      <c r="O615" s="480">
        <f t="shared" si="142"/>
        <v>187.33333333333394</v>
      </c>
      <c r="P615" s="480">
        <f t="shared" si="142"/>
        <v>119.30147058823513</v>
      </c>
      <c r="Q615" s="480">
        <f t="shared" si="142"/>
        <v>162.85714285714312</v>
      </c>
      <c r="R615" s="480">
        <f t="shared" si="142"/>
        <v>218.66666666666697</v>
      </c>
      <c r="S615" s="480">
        <f t="shared" si="142"/>
        <v>193.33333333333303</v>
      </c>
      <c r="T615" s="483">
        <f t="shared" si="142"/>
        <v>31.152747518760407</v>
      </c>
    </row>
    <row r="616" spans="1:23" s="514" customFormat="1" ht="12" customHeight="1" x14ac:dyDescent="0.2">
      <c r="A616" s="308" t="s">
        <v>52</v>
      </c>
      <c r="B616" s="280">
        <v>56</v>
      </c>
      <c r="C616" s="281">
        <v>57</v>
      </c>
      <c r="D616" s="281">
        <v>58</v>
      </c>
      <c r="E616" s="281">
        <v>15</v>
      </c>
      <c r="F616" s="281">
        <v>58</v>
      </c>
      <c r="G616" s="282">
        <v>57</v>
      </c>
      <c r="H616" s="280">
        <v>55</v>
      </c>
      <c r="I616" s="281">
        <v>56</v>
      </c>
      <c r="J616" s="281">
        <v>56</v>
      </c>
      <c r="K616" s="281">
        <v>13</v>
      </c>
      <c r="L616" s="281">
        <v>57</v>
      </c>
      <c r="M616" s="282">
        <v>56</v>
      </c>
      <c r="N616" s="458">
        <v>56</v>
      </c>
      <c r="O616" s="281">
        <v>56</v>
      </c>
      <c r="P616" s="281">
        <v>57</v>
      </c>
      <c r="Q616" s="281">
        <v>15</v>
      </c>
      <c r="R616" s="281">
        <v>56</v>
      </c>
      <c r="S616" s="328">
        <v>58</v>
      </c>
      <c r="T616" s="329">
        <f>SUM(B616:S616)</f>
        <v>892</v>
      </c>
      <c r="U616" s="514" t="s">
        <v>56</v>
      </c>
      <c r="V616" s="330">
        <f>T603-T616</f>
        <v>3</v>
      </c>
      <c r="W616" s="331">
        <f>V616/T603</f>
        <v>3.3519553072625698E-3</v>
      </c>
    </row>
    <row r="617" spans="1:23" s="514" customFormat="1" ht="12" customHeight="1" x14ac:dyDescent="0.2">
      <c r="A617" s="308" t="s">
        <v>28</v>
      </c>
      <c r="B617" s="231">
        <v>144</v>
      </c>
      <c r="C617" s="289">
        <v>143.5</v>
      </c>
      <c r="D617" s="289">
        <v>142.5</v>
      </c>
      <c r="E617" s="289">
        <v>143.5</v>
      </c>
      <c r="F617" s="289">
        <v>142.5</v>
      </c>
      <c r="G617" s="232">
        <v>140.5</v>
      </c>
      <c r="H617" s="231">
        <v>142</v>
      </c>
      <c r="I617" s="289">
        <v>141.5</v>
      </c>
      <c r="J617" s="289">
        <v>140</v>
      </c>
      <c r="K617" s="289">
        <v>142.5</v>
      </c>
      <c r="L617" s="289">
        <v>140.5</v>
      </c>
      <c r="M617" s="232">
        <v>139.5</v>
      </c>
      <c r="N617" s="459">
        <v>144</v>
      </c>
      <c r="O617" s="289">
        <v>143</v>
      </c>
      <c r="P617" s="289">
        <v>142.5</v>
      </c>
      <c r="Q617" s="289">
        <v>143.5</v>
      </c>
      <c r="R617" s="289">
        <v>140</v>
      </c>
      <c r="S617" s="289">
        <v>140</v>
      </c>
      <c r="T617" s="235"/>
      <c r="U617" s="514" t="s">
        <v>57</v>
      </c>
      <c r="V617" s="514">
        <v>140.78</v>
      </c>
    </row>
    <row r="618" spans="1:23" s="514" customFormat="1" ht="12" customHeight="1" thickBot="1" x14ac:dyDescent="0.25">
      <c r="A618" s="311" t="s">
        <v>26</v>
      </c>
      <c r="B618" s="229">
        <f t="shared" ref="B618:S618" si="143">B617-B604</f>
        <v>1.5</v>
      </c>
      <c r="C618" s="230">
        <f t="shared" si="143"/>
        <v>1</v>
      </c>
      <c r="D618" s="230">
        <f t="shared" si="143"/>
        <v>1</v>
      </c>
      <c r="E618" s="230">
        <f t="shared" si="143"/>
        <v>1</v>
      </c>
      <c r="F618" s="230">
        <f t="shared" si="143"/>
        <v>1</v>
      </c>
      <c r="G618" s="466">
        <f t="shared" si="143"/>
        <v>1</v>
      </c>
      <c r="H618" s="229">
        <f t="shared" si="143"/>
        <v>1</v>
      </c>
      <c r="I618" s="230">
        <f t="shared" si="143"/>
        <v>1</v>
      </c>
      <c r="J618" s="230">
        <f t="shared" si="143"/>
        <v>1</v>
      </c>
      <c r="K618" s="230">
        <f t="shared" si="143"/>
        <v>1</v>
      </c>
      <c r="L618" s="230">
        <f t="shared" si="143"/>
        <v>1</v>
      </c>
      <c r="M618" s="466">
        <f t="shared" si="143"/>
        <v>1</v>
      </c>
      <c r="N618" s="460">
        <f t="shared" si="143"/>
        <v>1</v>
      </c>
      <c r="O618" s="230">
        <f t="shared" si="143"/>
        <v>1</v>
      </c>
      <c r="P618" s="230">
        <f t="shared" si="143"/>
        <v>1</v>
      </c>
      <c r="Q618" s="230">
        <f t="shared" si="143"/>
        <v>1</v>
      </c>
      <c r="R618" s="230">
        <f t="shared" si="143"/>
        <v>1</v>
      </c>
      <c r="S618" s="230">
        <f t="shared" si="143"/>
        <v>1</v>
      </c>
      <c r="T618" s="236"/>
      <c r="U618" s="514" t="s">
        <v>26</v>
      </c>
      <c r="V618" s="514">
        <f>V617-V604</f>
        <v>0.15999999999999659</v>
      </c>
    </row>
    <row r="619" spans="1:23" x14ac:dyDescent="0.2">
      <c r="C619" s="514"/>
      <c r="D619" s="514"/>
      <c r="E619" s="514"/>
      <c r="F619" s="514"/>
      <c r="G619" s="514"/>
      <c r="H619" s="514"/>
      <c r="I619" s="514"/>
      <c r="J619" s="514"/>
      <c r="K619" s="514"/>
      <c r="L619" s="514"/>
      <c r="M619" s="514"/>
      <c r="N619" s="514"/>
      <c r="O619" s="514"/>
      <c r="P619" s="514"/>
      <c r="Q619" s="514"/>
      <c r="R619" s="514"/>
      <c r="S619" s="514"/>
    </row>
    <row r="620" spans="1:23" ht="13.5" thickBot="1" x14ac:dyDescent="0.25"/>
    <row r="621" spans="1:23" s="515" customFormat="1" ht="12" customHeight="1" thickBot="1" x14ac:dyDescent="0.25">
      <c r="A621" s="295" t="s">
        <v>174</v>
      </c>
      <c r="B621" s="530" t="s">
        <v>53</v>
      </c>
      <c r="C621" s="531"/>
      <c r="D621" s="531"/>
      <c r="E621" s="531"/>
      <c r="F621" s="531"/>
      <c r="G621" s="532"/>
      <c r="H621" s="530" t="s">
        <v>53</v>
      </c>
      <c r="I621" s="531"/>
      <c r="J621" s="531"/>
      <c r="K621" s="531"/>
      <c r="L621" s="531"/>
      <c r="M621" s="532"/>
      <c r="N621" s="530" t="s">
        <v>53</v>
      </c>
      <c r="O621" s="531"/>
      <c r="P621" s="531"/>
      <c r="Q621" s="531"/>
      <c r="R621" s="531"/>
      <c r="S621" s="532"/>
      <c r="T621" s="313" t="s">
        <v>0</v>
      </c>
    </row>
    <row r="622" spans="1:23" s="515" customFormat="1" ht="12" customHeight="1" x14ac:dyDescent="0.2">
      <c r="A622" s="226" t="s">
        <v>54</v>
      </c>
      <c r="B622" s="315">
        <v>1</v>
      </c>
      <c r="C622" s="451">
        <v>2</v>
      </c>
      <c r="D622" s="451">
        <v>3</v>
      </c>
      <c r="E622" s="451">
        <v>4</v>
      </c>
      <c r="F622" s="451">
        <v>5</v>
      </c>
      <c r="G622" s="461">
        <v>6</v>
      </c>
      <c r="H622" s="315">
        <v>7</v>
      </c>
      <c r="I622" s="451">
        <v>8</v>
      </c>
      <c r="J622" s="451">
        <v>9</v>
      </c>
      <c r="K622" s="451">
        <v>10</v>
      </c>
      <c r="L622" s="451">
        <v>11</v>
      </c>
      <c r="M622" s="461">
        <v>12</v>
      </c>
      <c r="N622" s="451">
        <v>13</v>
      </c>
      <c r="O622" s="451">
        <v>14</v>
      </c>
      <c r="P622" s="451">
        <v>15</v>
      </c>
      <c r="Q622" s="451">
        <v>16</v>
      </c>
      <c r="R622" s="451">
        <v>17</v>
      </c>
      <c r="S622" s="451">
        <v>18</v>
      </c>
      <c r="T622" s="237"/>
    </row>
    <row r="623" spans="1:23" s="515" customFormat="1" ht="12" customHeight="1" x14ac:dyDescent="0.2">
      <c r="A623" s="301" t="s">
        <v>3</v>
      </c>
      <c r="B623" s="253">
        <v>4430</v>
      </c>
      <c r="C623" s="254">
        <v>4430</v>
      </c>
      <c r="D623" s="254">
        <v>4430</v>
      </c>
      <c r="E623" s="254">
        <v>4430</v>
      </c>
      <c r="F623" s="254">
        <v>4430</v>
      </c>
      <c r="G623" s="254">
        <v>4430</v>
      </c>
      <c r="H623" s="253">
        <v>4430</v>
      </c>
      <c r="I623" s="467">
        <v>4430</v>
      </c>
      <c r="J623" s="467">
        <v>4430</v>
      </c>
      <c r="K623" s="254">
        <v>4430</v>
      </c>
      <c r="L623" s="254">
        <v>4430</v>
      </c>
      <c r="M623" s="255">
        <v>4430</v>
      </c>
      <c r="N623" s="253">
        <v>4430</v>
      </c>
      <c r="O623" s="254">
        <v>4430</v>
      </c>
      <c r="P623" s="254">
        <v>4430</v>
      </c>
      <c r="Q623" s="254">
        <v>4430</v>
      </c>
      <c r="R623" s="254">
        <v>4430</v>
      </c>
      <c r="S623" s="254">
        <v>4430</v>
      </c>
      <c r="T623" s="256">
        <v>4430</v>
      </c>
    </row>
    <row r="624" spans="1:23" s="515" customFormat="1" ht="12" customHeight="1" x14ac:dyDescent="0.2">
      <c r="A624" s="303" t="s">
        <v>6</v>
      </c>
      <c r="B624" s="258">
        <v>4560</v>
      </c>
      <c r="C624" s="259">
        <v>4696.666666666667</v>
      </c>
      <c r="D624" s="259">
        <v>4719.333333333333</v>
      </c>
      <c r="E624" s="259">
        <v>4718.8888888888887</v>
      </c>
      <c r="F624" s="259">
        <v>4733.75</v>
      </c>
      <c r="G624" s="259">
        <v>5116</v>
      </c>
      <c r="H624" s="258">
        <v>4631.7647058823532</v>
      </c>
      <c r="I624" s="468">
        <v>4661.1764705882351</v>
      </c>
      <c r="J624" s="468">
        <v>4926.875</v>
      </c>
      <c r="K624" s="259">
        <v>4754.2857142857147</v>
      </c>
      <c r="L624" s="259">
        <v>4887.3684210526317</v>
      </c>
      <c r="M624" s="260">
        <v>5200.666666666667</v>
      </c>
      <c r="N624" s="258">
        <v>4478.5</v>
      </c>
      <c r="O624" s="259">
        <v>4575.333333333333</v>
      </c>
      <c r="P624" s="259">
        <v>4833.1578947368425</v>
      </c>
      <c r="Q624" s="259">
        <v>5047.1428571428569</v>
      </c>
      <c r="R624" s="259">
        <v>4931.4285714285716</v>
      </c>
      <c r="S624" s="259">
        <v>5346.666666666667</v>
      </c>
      <c r="T624" s="261">
        <v>4810.7089552238804</v>
      </c>
    </row>
    <row r="625" spans="1:23" s="515" customFormat="1" ht="12" customHeight="1" x14ac:dyDescent="0.2">
      <c r="A625" s="226" t="s">
        <v>7</v>
      </c>
      <c r="B625" s="262">
        <v>88.235294117647058</v>
      </c>
      <c r="C625" s="263">
        <v>93.333333333333329</v>
      </c>
      <c r="D625" s="263">
        <v>100</v>
      </c>
      <c r="E625" s="263">
        <v>88.888888888888886</v>
      </c>
      <c r="F625" s="263">
        <v>93.75</v>
      </c>
      <c r="G625" s="263">
        <v>86.666666666666671</v>
      </c>
      <c r="H625" s="262">
        <v>94.117647058823536</v>
      </c>
      <c r="I625" s="469">
        <v>100</v>
      </c>
      <c r="J625" s="469">
        <v>100</v>
      </c>
      <c r="K625" s="469">
        <v>100</v>
      </c>
      <c r="L625" s="469">
        <v>100</v>
      </c>
      <c r="M625" s="264">
        <v>100</v>
      </c>
      <c r="N625" s="262">
        <v>90</v>
      </c>
      <c r="O625" s="263">
        <v>100</v>
      </c>
      <c r="P625" s="263">
        <v>100</v>
      </c>
      <c r="Q625" s="263">
        <v>85.714285714285708</v>
      </c>
      <c r="R625" s="263">
        <v>100</v>
      </c>
      <c r="S625" s="263">
        <v>86.666666666666671</v>
      </c>
      <c r="T625" s="265">
        <v>84.328358208955223</v>
      </c>
    </row>
    <row r="626" spans="1:23" s="515" customFormat="1" ht="12" customHeight="1" x14ac:dyDescent="0.2">
      <c r="A626" s="226" t="s">
        <v>8</v>
      </c>
      <c r="B626" s="266">
        <v>6.4064061754412635E-2</v>
      </c>
      <c r="C626" s="267">
        <v>5.5612599074973859E-2</v>
      </c>
      <c r="D626" s="267">
        <v>4.1841963166785255E-2</v>
      </c>
      <c r="E626" s="267">
        <v>6.8678574180694327E-2</v>
      </c>
      <c r="F626" s="267">
        <v>3.5763488752426235E-2</v>
      </c>
      <c r="G626" s="267">
        <v>5.0016690971841249E-2</v>
      </c>
      <c r="H626" s="266">
        <v>7.1041857927296018E-2</v>
      </c>
      <c r="I626" s="455">
        <v>4.4559825338894209E-2</v>
      </c>
      <c r="J626" s="455">
        <v>3.818638271161099E-2</v>
      </c>
      <c r="K626" s="267">
        <v>4.3614242826511482E-2</v>
      </c>
      <c r="L626" s="267">
        <v>4.0077671265552034E-2</v>
      </c>
      <c r="M626" s="268">
        <v>4.6363566328271016E-2</v>
      </c>
      <c r="N626" s="266">
        <v>6.105342824575441E-2</v>
      </c>
      <c r="O626" s="267">
        <v>4.7301777569618564E-2</v>
      </c>
      <c r="P626" s="267">
        <v>2.8920270957931461E-2</v>
      </c>
      <c r="Q626" s="267">
        <v>6.6491013235329077E-2</v>
      </c>
      <c r="R626" s="267">
        <v>2.4536346671910056E-2</v>
      </c>
      <c r="S626" s="267">
        <v>6.4152089407183935E-2</v>
      </c>
      <c r="T626" s="269">
        <v>6.9870991085192791E-2</v>
      </c>
    </row>
    <row r="627" spans="1:23" s="515" customFormat="1" ht="12" customHeight="1" x14ac:dyDescent="0.2">
      <c r="A627" s="303" t="s">
        <v>1</v>
      </c>
      <c r="B627" s="270">
        <f t="shared" ref="B627:T627" si="144">B624/B623*100-100</f>
        <v>2.9345372460496577</v>
      </c>
      <c r="C627" s="271">
        <f t="shared" si="144"/>
        <v>6.0195635816403268</v>
      </c>
      <c r="D627" s="271">
        <f t="shared" si="144"/>
        <v>6.5312264860797598</v>
      </c>
      <c r="E627" s="271">
        <f t="shared" si="144"/>
        <v>6.5211938801103457</v>
      </c>
      <c r="F627" s="271">
        <f t="shared" si="144"/>
        <v>6.8566591422121803</v>
      </c>
      <c r="G627" s="272">
        <f t="shared" si="144"/>
        <v>15.485327313769744</v>
      </c>
      <c r="H627" s="270">
        <f t="shared" si="144"/>
        <v>4.554508033461687</v>
      </c>
      <c r="I627" s="271">
        <f t="shared" si="144"/>
        <v>5.2184304873190683</v>
      </c>
      <c r="J627" s="271">
        <f t="shared" si="144"/>
        <v>11.216139954853261</v>
      </c>
      <c r="K627" s="271">
        <f t="shared" si="144"/>
        <v>7.3202192841019098</v>
      </c>
      <c r="L627" s="271">
        <f t="shared" si="144"/>
        <v>10.324343590352854</v>
      </c>
      <c r="M627" s="272">
        <f t="shared" si="144"/>
        <v>17.396538750940564</v>
      </c>
      <c r="N627" s="456">
        <f t="shared" si="144"/>
        <v>1.0948081264108254</v>
      </c>
      <c r="O627" s="271">
        <f t="shared" si="144"/>
        <v>3.2806621519939654</v>
      </c>
      <c r="P627" s="271">
        <f t="shared" si="144"/>
        <v>9.1006296780325613</v>
      </c>
      <c r="Q627" s="271">
        <f t="shared" si="144"/>
        <v>13.93099000322475</v>
      </c>
      <c r="R627" s="271">
        <f t="shared" si="144"/>
        <v>11.318929377620137</v>
      </c>
      <c r="S627" s="271">
        <f t="shared" si="144"/>
        <v>20.692249811888644</v>
      </c>
      <c r="T627" s="273">
        <f t="shared" si="144"/>
        <v>8.5938816077625262</v>
      </c>
    </row>
    <row r="628" spans="1:23" s="515" customFormat="1" ht="12" customHeight="1" thickBot="1" x14ac:dyDescent="0.25">
      <c r="A628" s="226" t="s">
        <v>27</v>
      </c>
      <c r="B628" s="479">
        <f t="shared" ref="B628:T628" si="145">B624-B611</f>
        <v>209.33333333333303</v>
      </c>
      <c r="C628" s="480">
        <f t="shared" si="145"/>
        <v>124.66666666666697</v>
      </c>
      <c r="D628" s="480">
        <f t="shared" si="145"/>
        <v>-93.33333333333394</v>
      </c>
      <c r="E628" s="480">
        <f t="shared" si="145"/>
        <v>127.46031746031713</v>
      </c>
      <c r="F628" s="480">
        <f t="shared" si="145"/>
        <v>-56.25</v>
      </c>
      <c r="G628" s="481">
        <f t="shared" si="145"/>
        <v>-28</v>
      </c>
      <c r="H628" s="479">
        <f t="shared" si="145"/>
        <v>101.09803921568619</v>
      </c>
      <c r="I628" s="480">
        <f t="shared" si="145"/>
        <v>189.92647058823513</v>
      </c>
      <c r="J628" s="480">
        <f t="shared" si="145"/>
        <v>50.446428571428442</v>
      </c>
      <c r="K628" s="480">
        <f t="shared" si="145"/>
        <v>-264.04761904761835</v>
      </c>
      <c r="L628" s="480">
        <f t="shared" si="145"/>
        <v>-29.774436090225208</v>
      </c>
      <c r="M628" s="481">
        <f t="shared" si="145"/>
        <v>-8.6666666666660603</v>
      </c>
      <c r="N628" s="482">
        <f t="shared" si="145"/>
        <v>-14.83333333333303</v>
      </c>
      <c r="O628" s="480">
        <f t="shared" si="145"/>
        <v>-81.33333333333394</v>
      </c>
      <c r="P628" s="480">
        <f t="shared" si="145"/>
        <v>-34.967105263157464</v>
      </c>
      <c r="Q628" s="480">
        <f t="shared" si="145"/>
        <v>84.285714285713766</v>
      </c>
      <c r="R628" s="480">
        <f t="shared" si="145"/>
        <v>-36.571428571428442</v>
      </c>
      <c r="S628" s="480">
        <f t="shared" si="145"/>
        <v>-15.33333333333303</v>
      </c>
      <c r="T628" s="483">
        <f t="shared" si="145"/>
        <v>7.0464037835508861</v>
      </c>
    </row>
    <row r="629" spans="1:23" s="515" customFormat="1" ht="12" customHeight="1" x14ac:dyDescent="0.2">
      <c r="A629" s="308" t="s">
        <v>52</v>
      </c>
      <c r="B629" s="280">
        <v>55</v>
      </c>
      <c r="C629" s="281">
        <v>57</v>
      </c>
      <c r="D629" s="281">
        <v>57</v>
      </c>
      <c r="E629" s="281">
        <v>15</v>
      </c>
      <c r="F629" s="281">
        <v>57</v>
      </c>
      <c r="G629" s="282">
        <v>57</v>
      </c>
      <c r="H629" s="280">
        <v>55</v>
      </c>
      <c r="I629" s="281">
        <v>56</v>
      </c>
      <c r="J629" s="281">
        <v>56</v>
      </c>
      <c r="K629" s="281">
        <v>13</v>
      </c>
      <c r="L629" s="281">
        <v>56</v>
      </c>
      <c r="M629" s="282">
        <v>56</v>
      </c>
      <c r="N629" s="458">
        <v>56</v>
      </c>
      <c r="O629" s="281">
        <v>56</v>
      </c>
      <c r="P629" s="281">
        <v>57</v>
      </c>
      <c r="Q629" s="281">
        <v>15</v>
      </c>
      <c r="R629" s="281">
        <v>56</v>
      </c>
      <c r="S629" s="328">
        <v>58</v>
      </c>
      <c r="T629" s="329">
        <f>SUM(B629:S629)</f>
        <v>888</v>
      </c>
      <c r="U629" s="515" t="s">
        <v>56</v>
      </c>
      <c r="V629" s="330">
        <f>T616-T629</f>
        <v>4</v>
      </c>
      <c r="W629" s="331">
        <f>V629/T616</f>
        <v>4.4843049327354259E-3</v>
      </c>
    </row>
    <row r="630" spans="1:23" s="515" customFormat="1" ht="12" customHeight="1" x14ac:dyDescent="0.2">
      <c r="A630" s="308" t="s">
        <v>28</v>
      </c>
      <c r="B630" s="231">
        <v>144</v>
      </c>
      <c r="C630" s="289">
        <v>143.5</v>
      </c>
      <c r="D630" s="289">
        <v>142.5</v>
      </c>
      <c r="E630" s="289">
        <v>143.5</v>
      </c>
      <c r="F630" s="289">
        <v>142.5</v>
      </c>
      <c r="G630" s="232">
        <v>140.5</v>
      </c>
      <c r="H630" s="231">
        <v>142</v>
      </c>
      <c r="I630" s="289">
        <v>141.5</v>
      </c>
      <c r="J630" s="289">
        <v>140</v>
      </c>
      <c r="K630" s="289">
        <v>142.5</v>
      </c>
      <c r="L630" s="289">
        <v>140.5</v>
      </c>
      <c r="M630" s="232">
        <v>139.5</v>
      </c>
      <c r="N630" s="459">
        <v>144</v>
      </c>
      <c r="O630" s="289">
        <v>143</v>
      </c>
      <c r="P630" s="289">
        <v>142.5</v>
      </c>
      <c r="Q630" s="289">
        <v>143.5</v>
      </c>
      <c r="R630" s="289">
        <v>140</v>
      </c>
      <c r="S630" s="289">
        <v>140</v>
      </c>
      <c r="T630" s="235"/>
      <c r="U630" s="515" t="s">
        <v>57</v>
      </c>
      <c r="V630" s="515">
        <v>141.75</v>
      </c>
    </row>
    <row r="631" spans="1:23" s="515" customFormat="1" ht="12" customHeight="1" thickBot="1" x14ac:dyDescent="0.25">
      <c r="A631" s="311" t="s">
        <v>26</v>
      </c>
      <c r="B631" s="229">
        <f t="shared" ref="B631:S631" si="146">B630-B617</f>
        <v>0</v>
      </c>
      <c r="C631" s="230">
        <f t="shared" si="146"/>
        <v>0</v>
      </c>
      <c r="D631" s="230">
        <f t="shared" si="146"/>
        <v>0</v>
      </c>
      <c r="E631" s="230">
        <f t="shared" si="146"/>
        <v>0</v>
      </c>
      <c r="F631" s="230">
        <f t="shared" si="146"/>
        <v>0</v>
      </c>
      <c r="G631" s="466">
        <f t="shared" si="146"/>
        <v>0</v>
      </c>
      <c r="H631" s="229">
        <f t="shared" si="146"/>
        <v>0</v>
      </c>
      <c r="I631" s="230">
        <f t="shared" si="146"/>
        <v>0</v>
      </c>
      <c r="J631" s="230">
        <f t="shared" si="146"/>
        <v>0</v>
      </c>
      <c r="K631" s="230">
        <f t="shared" si="146"/>
        <v>0</v>
      </c>
      <c r="L631" s="230">
        <f t="shared" si="146"/>
        <v>0</v>
      </c>
      <c r="M631" s="466">
        <f t="shared" si="146"/>
        <v>0</v>
      </c>
      <c r="N631" s="460">
        <f t="shared" si="146"/>
        <v>0</v>
      </c>
      <c r="O631" s="230">
        <f t="shared" si="146"/>
        <v>0</v>
      </c>
      <c r="P631" s="230">
        <f t="shared" si="146"/>
        <v>0</v>
      </c>
      <c r="Q631" s="230">
        <f t="shared" si="146"/>
        <v>0</v>
      </c>
      <c r="R631" s="230">
        <f t="shared" si="146"/>
        <v>0</v>
      </c>
      <c r="S631" s="230">
        <f t="shared" si="146"/>
        <v>0</v>
      </c>
      <c r="T631" s="236"/>
      <c r="U631" s="515" t="s">
        <v>26</v>
      </c>
      <c r="V631" s="515">
        <f>V630-V617</f>
        <v>0.96999999999999886</v>
      </c>
    </row>
    <row r="633" spans="1:23" ht="13.5" thickBot="1" x14ac:dyDescent="0.25"/>
    <row r="634" spans="1:23" s="516" customFormat="1" ht="12" customHeight="1" thickBot="1" x14ac:dyDescent="0.25">
      <c r="A634" s="295" t="s">
        <v>175</v>
      </c>
      <c r="B634" s="530" t="s">
        <v>53</v>
      </c>
      <c r="C634" s="531"/>
      <c r="D634" s="531"/>
      <c r="E634" s="531"/>
      <c r="F634" s="531"/>
      <c r="G634" s="532"/>
      <c r="H634" s="530" t="s">
        <v>53</v>
      </c>
      <c r="I634" s="531"/>
      <c r="J634" s="531"/>
      <c r="K634" s="531"/>
      <c r="L634" s="531"/>
      <c r="M634" s="532"/>
      <c r="N634" s="530" t="s">
        <v>53</v>
      </c>
      <c r="O634" s="531"/>
      <c r="P634" s="531"/>
      <c r="Q634" s="531"/>
      <c r="R634" s="531"/>
      <c r="S634" s="532"/>
      <c r="T634" s="313" t="s">
        <v>0</v>
      </c>
    </row>
    <row r="635" spans="1:23" s="516" customFormat="1" ht="12" customHeight="1" x14ac:dyDescent="0.2">
      <c r="A635" s="226" t="s">
        <v>54</v>
      </c>
      <c r="B635" s="315">
        <v>1</v>
      </c>
      <c r="C635" s="451">
        <v>2</v>
      </c>
      <c r="D635" s="451">
        <v>3</v>
      </c>
      <c r="E635" s="451">
        <v>4</v>
      </c>
      <c r="F635" s="451">
        <v>5</v>
      </c>
      <c r="G635" s="461">
        <v>6</v>
      </c>
      <c r="H635" s="315">
        <v>7</v>
      </c>
      <c r="I635" s="451">
        <v>8</v>
      </c>
      <c r="J635" s="451">
        <v>9</v>
      </c>
      <c r="K635" s="451">
        <v>10</v>
      </c>
      <c r="L635" s="451">
        <v>11</v>
      </c>
      <c r="M635" s="461">
        <v>12</v>
      </c>
      <c r="N635" s="451">
        <v>13</v>
      </c>
      <c r="O635" s="451">
        <v>14</v>
      </c>
      <c r="P635" s="451">
        <v>15</v>
      </c>
      <c r="Q635" s="451">
        <v>16</v>
      </c>
      <c r="R635" s="451">
        <v>17</v>
      </c>
      <c r="S635" s="451">
        <v>18</v>
      </c>
      <c r="T635" s="237"/>
    </row>
    <row r="636" spans="1:23" s="516" customFormat="1" ht="12" customHeight="1" x14ac:dyDescent="0.2">
      <c r="A636" s="301" t="s">
        <v>3</v>
      </c>
      <c r="B636" s="253">
        <v>4445</v>
      </c>
      <c r="C636" s="254">
        <v>4445</v>
      </c>
      <c r="D636" s="254">
        <v>4445</v>
      </c>
      <c r="E636" s="254">
        <v>4445</v>
      </c>
      <c r="F636" s="254">
        <v>4445</v>
      </c>
      <c r="G636" s="254">
        <v>4445</v>
      </c>
      <c r="H636" s="253">
        <v>4445</v>
      </c>
      <c r="I636" s="467">
        <v>4445</v>
      </c>
      <c r="J636" s="467">
        <v>4445</v>
      </c>
      <c r="K636" s="254">
        <v>4445</v>
      </c>
      <c r="L636" s="254">
        <v>4445</v>
      </c>
      <c r="M636" s="255">
        <v>4445</v>
      </c>
      <c r="N636" s="253">
        <v>4445</v>
      </c>
      <c r="O636" s="254">
        <v>4445</v>
      </c>
      <c r="P636" s="254">
        <v>4445</v>
      </c>
      <c r="Q636" s="254">
        <v>4445</v>
      </c>
      <c r="R636" s="254">
        <v>4445</v>
      </c>
      <c r="S636" s="254">
        <v>4445</v>
      </c>
      <c r="T636" s="256">
        <v>4445</v>
      </c>
    </row>
    <row r="637" spans="1:23" s="516" customFormat="1" ht="12" customHeight="1" x14ac:dyDescent="0.2">
      <c r="A637" s="303" t="s">
        <v>6</v>
      </c>
      <c r="B637" s="258">
        <v>4404</v>
      </c>
      <c r="C637" s="259">
        <v>4655.8823529411766</v>
      </c>
      <c r="D637" s="259">
        <v>4663.5294117647063</v>
      </c>
      <c r="E637" s="259">
        <v>4827.5</v>
      </c>
      <c r="F637" s="259">
        <v>4711.7647058823532</v>
      </c>
      <c r="G637" s="259">
        <v>5124.666666666667</v>
      </c>
      <c r="H637" s="258">
        <v>4540</v>
      </c>
      <c r="I637" s="468">
        <v>4578</v>
      </c>
      <c r="J637" s="468">
        <v>4864.2857142857147</v>
      </c>
      <c r="K637" s="259">
        <v>4698.5714285714284</v>
      </c>
      <c r="L637" s="259">
        <v>4848.75</v>
      </c>
      <c r="M637" s="260">
        <v>5347.333333333333</v>
      </c>
      <c r="N637" s="258">
        <v>4262.666666666667</v>
      </c>
      <c r="O637" s="259">
        <v>4748</v>
      </c>
      <c r="P637" s="259">
        <v>4815</v>
      </c>
      <c r="Q637" s="259">
        <v>5155.7142857142853</v>
      </c>
      <c r="R637" s="259">
        <v>4894.666666666667</v>
      </c>
      <c r="S637" s="259">
        <v>5294.666666666667</v>
      </c>
      <c r="T637" s="261">
        <v>4789.411764705882</v>
      </c>
    </row>
    <row r="638" spans="1:23" s="516" customFormat="1" ht="12" customHeight="1" x14ac:dyDescent="0.2">
      <c r="A638" s="226" t="s">
        <v>7</v>
      </c>
      <c r="B638" s="262">
        <v>93.333333333333329</v>
      </c>
      <c r="C638" s="263">
        <v>94.117647058823536</v>
      </c>
      <c r="D638" s="263">
        <v>100</v>
      </c>
      <c r="E638" s="263">
        <v>62.5</v>
      </c>
      <c r="F638" s="263">
        <v>100</v>
      </c>
      <c r="G638" s="263">
        <v>100</v>
      </c>
      <c r="H638" s="262">
        <v>75</v>
      </c>
      <c r="I638" s="469">
        <v>93.333333333333329</v>
      </c>
      <c r="J638" s="469">
        <v>100</v>
      </c>
      <c r="K638" s="469">
        <v>85.714285714285708</v>
      </c>
      <c r="L638" s="469">
        <v>100</v>
      </c>
      <c r="M638" s="264">
        <v>93.333333333333329</v>
      </c>
      <c r="N638" s="262">
        <v>100</v>
      </c>
      <c r="O638" s="263">
        <v>100</v>
      </c>
      <c r="P638" s="263">
        <v>100</v>
      </c>
      <c r="Q638" s="263">
        <v>100</v>
      </c>
      <c r="R638" s="263">
        <v>100</v>
      </c>
      <c r="S638" s="263">
        <v>80</v>
      </c>
      <c r="T638" s="265">
        <v>78.039215686274517</v>
      </c>
    </row>
    <row r="639" spans="1:23" s="516" customFormat="1" ht="12" customHeight="1" x14ac:dyDescent="0.2">
      <c r="A639" s="226" t="s">
        <v>8</v>
      </c>
      <c r="B639" s="266">
        <v>6.4639093969239836E-2</v>
      </c>
      <c r="C639" s="267">
        <v>5.0198487541662389E-2</v>
      </c>
      <c r="D639" s="267">
        <v>3.9817993209335122E-2</v>
      </c>
      <c r="E639" s="267">
        <v>8.3379705365261028E-2</v>
      </c>
      <c r="F639" s="267">
        <v>3.1464637207537158E-2</v>
      </c>
      <c r="G639" s="267">
        <v>4.6215017316144705E-2</v>
      </c>
      <c r="H639" s="266">
        <v>8.0230351570975147E-2</v>
      </c>
      <c r="I639" s="455">
        <v>5.7909301595402973E-2</v>
      </c>
      <c r="J639" s="455">
        <v>3.6838543981413528E-2</v>
      </c>
      <c r="K639" s="267">
        <v>5.9586376033487175E-2</v>
      </c>
      <c r="L639" s="267">
        <v>3.7086251211342076E-2</v>
      </c>
      <c r="M639" s="268">
        <v>4.9630710632754024E-2</v>
      </c>
      <c r="N639" s="266">
        <v>5.3396106325101299E-2</v>
      </c>
      <c r="O639" s="267">
        <v>4.7077359370279986E-2</v>
      </c>
      <c r="P639" s="267">
        <v>3.6706404241191357E-2</v>
      </c>
      <c r="Q639" s="267">
        <v>6.4394712205748342E-2</v>
      </c>
      <c r="R639" s="267">
        <v>3.5330352901249078E-2</v>
      </c>
      <c r="S639" s="267">
        <v>6.6959843026066085E-2</v>
      </c>
      <c r="T639" s="269">
        <v>7.8867748686775582E-2</v>
      </c>
    </row>
    <row r="640" spans="1:23" s="516" customFormat="1" ht="12" customHeight="1" x14ac:dyDescent="0.2">
      <c r="A640" s="303" t="s">
        <v>1</v>
      </c>
      <c r="B640" s="270">
        <f t="shared" ref="B640:T640" si="147">B637/B636*100-100</f>
        <v>-0.9223847019122644</v>
      </c>
      <c r="C640" s="271">
        <f t="shared" si="147"/>
        <v>4.7442599086878943</v>
      </c>
      <c r="D640" s="271">
        <f t="shared" si="147"/>
        <v>4.9162972275524481</v>
      </c>
      <c r="E640" s="271">
        <f t="shared" si="147"/>
        <v>8.6051743532058538</v>
      </c>
      <c r="F640" s="271">
        <f t="shared" si="147"/>
        <v>6.0014557003903946</v>
      </c>
      <c r="G640" s="272">
        <f t="shared" si="147"/>
        <v>15.290588676415467</v>
      </c>
      <c r="H640" s="270">
        <f t="shared" si="147"/>
        <v>2.1372328458942604</v>
      </c>
      <c r="I640" s="271">
        <f t="shared" si="147"/>
        <v>2.9921259842519561</v>
      </c>
      <c r="J640" s="271">
        <f t="shared" si="147"/>
        <v>9.4327494777438687</v>
      </c>
      <c r="K640" s="271">
        <f t="shared" si="147"/>
        <v>5.7046440623493453</v>
      </c>
      <c r="L640" s="271">
        <f t="shared" si="147"/>
        <v>9.083239595050614</v>
      </c>
      <c r="M640" s="272">
        <f t="shared" si="147"/>
        <v>20.299962504686903</v>
      </c>
      <c r="N640" s="456">
        <f t="shared" si="147"/>
        <v>-4.1019872515935418</v>
      </c>
      <c r="O640" s="271">
        <f t="shared" si="147"/>
        <v>6.816647919010137</v>
      </c>
      <c r="P640" s="271">
        <f t="shared" si="147"/>
        <v>8.3239595050618647</v>
      </c>
      <c r="Q640" s="271">
        <f t="shared" si="147"/>
        <v>15.989072794472108</v>
      </c>
      <c r="R640" s="271">
        <f t="shared" si="147"/>
        <v>10.116235470566195</v>
      </c>
      <c r="S640" s="271">
        <f t="shared" si="147"/>
        <v>19.11511061117362</v>
      </c>
      <c r="T640" s="273">
        <f t="shared" si="147"/>
        <v>7.7482961688612306</v>
      </c>
    </row>
    <row r="641" spans="1:23" s="516" customFormat="1" ht="12" customHeight="1" thickBot="1" x14ac:dyDescent="0.25">
      <c r="A641" s="226" t="s">
        <v>27</v>
      </c>
      <c r="B641" s="479">
        <f t="shared" ref="B641:T641" si="148">B637-B624</f>
        <v>-156</v>
      </c>
      <c r="C641" s="480">
        <f t="shared" si="148"/>
        <v>-40.784313725490392</v>
      </c>
      <c r="D641" s="480">
        <f t="shared" si="148"/>
        <v>-55.80392156862672</v>
      </c>
      <c r="E641" s="480">
        <f t="shared" si="148"/>
        <v>108.61111111111131</v>
      </c>
      <c r="F641" s="480">
        <f t="shared" si="148"/>
        <v>-21.985294117646845</v>
      </c>
      <c r="G641" s="481">
        <f t="shared" si="148"/>
        <v>8.6666666666669698</v>
      </c>
      <c r="H641" s="479">
        <f t="shared" si="148"/>
        <v>-91.764705882353155</v>
      </c>
      <c r="I641" s="480">
        <f t="shared" si="148"/>
        <v>-83.176470588235134</v>
      </c>
      <c r="J641" s="480">
        <f t="shared" si="148"/>
        <v>-62.589285714285325</v>
      </c>
      <c r="K641" s="480">
        <f t="shared" si="148"/>
        <v>-55.714285714286234</v>
      </c>
      <c r="L641" s="480">
        <f t="shared" si="148"/>
        <v>-38.618421052631675</v>
      </c>
      <c r="M641" s="481">
        <f t="shared" si="148"/>
        <v>146.66666666666606</v>
      </c>
      <c r="N641" s="482">
        <f t="shared" si="148"/>
        <v>-215.83333333333303</v>
      </c>
      <c r="O641" s="480">
        <f t="shared" si="148"/>
        <v>172.66666666666697</v>
      </c>
      <c r="P641" s="480">
        <f t="shared" si="148"/>
        <v>-18.157894736842536</v>
      </c>
      <c r="Q641" s="480">
        <f t="shared" si="148"/>
        <v>108.57142857142844</v>
      </c>
      <c r="R641" s="480">
        <f t="shared" si="148"/>
        <v>-36.761904761904589</v>
      </c>
      <c r="S641" s="480">
        <f t="shared" si="148"/>
        <v>-52</v>
      </c>
      <c r="T641" s="483">
        <f t="shared" si="148"/>
        <v>-21.297190517998388</v>
      </c>
    </row>
    <row r="642" spans="1:23" s="516" customFormat="1" ht="12" customHeight="1" x14ac:dyDescent="0.2">
      <c r="A642" s="308" t="s">
        <v>52</v>
      </c>
      <c r="B642" s="280">
        <v>55</v>
      </c>
      <c r="C642" s="281">
        <v>57</v>
      </c>
      <c r="D642" s="281">
        <v>57</v>
      </c>
      <c r="E642" s="281">
        <v>15</v>
      </c>
      <c r="F642" s="281">
        <v>57</v>
      </c>
      <c r="G642" s="282">
        <v>57</v>
      </c>
      <c r="H642" s="280">
        <v>55</v>
      </c>
      <c r="I642" s="281">
        <v>56</v>
      </c>
      <c r="J642" s="281">
        <v>56</v>
      </c>
      <c r="K642" s="281">
        <v>13</v>
      </c>
      <c r="L642" s="281">
        <v>56</v>
      </c>
      <c r="M642" s="282">
        <v>56</v>
      </c>
      <c r="N642" s="458">
        <v>55</v>
      </c>
      <c r="O642" s="281">
        <v>56</v>
      </c>
      <c r="P642" s="281">
        <v>57</v>
      </c>
      <c r="Q642" s="281">
        <v>15</v>
      </c>
      <c r="R642" s="281">
        <v>56</v>
      </c>
      <c r="S642" s="328">
        <v>58</v>
      </c>
      <c r="T642" s="329">
        <f>SUM(B642:S642)</f>
        <v>887</v>
      </c>
      <c r="U642" s="516" t="s">
        <v>56</v>
      </c>
      <c r="V642" s="330">
        <f>T629-T642</f>
        <v>1</v>
      </c>
      <c r="W642" s="331">
        <f>V642/T629</f>
        <v>1.1261261261261261E-3</v>
      </c>
    </row>
    <row r="643" spans="1:23" s="516" customFormat="1" ht="12" customHeight="1" x14ac:dyDescent="0.2">
      <c r="A643" s="308" t="s">
        <v>28</v>
      </c>
      <c r="B643" s="231">
        <v>144</v>
      </c>
      <c r="C643" s="289">
        <v>143.5</v>
      </c>
      <c r="D643" s="289">
        <v>142.5</v>
      </c>
      <c r="E643" s="289">
        <v>143.5</v>
      </c>
      <c r="F643" s="289">
        <v>142.5</v>
      </c>
      <c r="G643" s="232">
        <v>140.5</v>
      </c>
      <c r="H643" s="231">
        <v>142</v>
      </c>
      <c r="I643" s="289">
        <v>141.5</v>
      </c>
      <c r="J643" s="289">
        <v>140</v>
      </c>
      <c r="K643" s="289">
        <v>142.5</v>
      </c>
      <c r="L643" s="289">
        <v>140.5</v>
      </c>
      <c r="M643" s="232">
        <v>139.5</v>
      </c>
      <c r="N643" s="459">
        <v>144</v>
      </c>
      <c r="O643" s="289">
        <v>143</v>
      </c>
      <c r="P643" s="289">
        <v>142.5</v>
      </c>
      <c r="Q643" s="289">
        <v>143.5</v>
      </c>
      <c r="R643" s="289">
        <v>140</v>
      </c>
      <c r="S643" s="289">
        <v>140</v>
      </c>
      <c r="T643" s="235"/>
      <c r="U643" s="516" t="s">
        <v>57</v>
      </c>
      <c r="V643" s="516">
        <v>141.76</v>
      </c>
    </row>
    <row r="644" spans="1:23" s="516" customFormat="1" ht="12" customHeight="1" thickBot="1" x14ac:dyDescent="0.25">
      <c r="A644" s="311" t="s">
        <v>26</v>
      </c>
      <c r="B644" s="229">
        <f t="shared" ref="B644:S644" si="149">B643-B630</f>
        <v>0</v>
      </c>
      <c r="C644" s="230">
        <f t="shared" si="149"/>
        <v>0</v>
      </c>
      <c r="D644" s="230">
        <f t="shared" si="149"/>
        <v>0</v>
      </c>
      <c r="E644" s="230">
        <f t="shared" si="149"/>
        <v>0</v>
      </c>
      <c r="F644" s="230">
        <f t="shared" si="149"/>
        <v>0</v>
      </c>
      <c r="G644" s="466">
        <f t="shared" si="149"/>
        <v>0</v>
      </c>
      <c r="H644" s="229">
        <f t="shared" si="149"/>
        <v>0</v>
      </c>
      <c r="I644" s="230">
        <f t="shared" si="149"/>
        <v>0</v>
      </c>
      <c r="J644" s="230">
        <f t="shared" si="149"/>
        <v>0</v>
      </c>
      <c r="K644" s="230">
        <f t="shared" si="149"/>
        <v>0</v>
      </c>
      <c r="L644" s="230">
        <f t="shared" si="149"/>
        <v>0</v>
      </c>
      <c r="M644" s="466">
        <f t="shared" si="149"/>
        <v>0</v>
      </c>
      <c r="N644" s="460">
        <f t="shared" si="149"/>
        <v>0</v>
      </c>
      <c r="O644" s="230">
        <f t="shared" si="149"/>
        <v>0</v>
      </c>
      <c r="P644" s="230">
        <f t="shared" si="149"/>
        <v>0</v>
      </c>
      <c r="Q644" s="230">
        <f t="shared" si="149"/>
        <v>0</v>
      </c>
      <c r="R644" s="230">
        <f t="shared" si="149"/>
        <v>0</v>
      </c>
      <c r="S644" s="230">
        <f t="shared" si="149"/>
        <v>0</v>
      </c>
      <c r="T644" s="236"/>
      <c r="U644" s="516" t="s">
        <v>26</v>
      </c>
      <c r="V644" s="516">
        <f>V643-V630</f>
        <v>9.9999999999909051E-3</v>
      </c>
    </row>
    <row r="646" spans="1:23" ht="13.5" thickBot="1" x14ac:dyDescent="0.25"/>
    <row r="647" spans="1:23" s="517" customFormat="1" ht="12" customHeight="1" thickBot="1" x14ac:dyDescent="0.25">
      <c r="A647" s="295" t="s">
        <v>176</v>
      </c>
      <c r="B647" s="530" t="s">
        <v>53</v>
      </c>
      <c r="C647" s="531"/>
      <c r="D647" s="531"/>
      <c r="E647" s="531"/>
      <c r="F647" s="531"/>
      <c r="G647" s="532"/>
      <c r="H647" s="530" t="s">
        <v>53</v>
      </c>
      <c r="I647" s="531"/>
      <c r="J647" s="531"/>
      <c r="K647" s="531"/>
      <c r="L647" s="531"/>
      <c r="M647" s="532"/>
      <c r="N647" s="530" t="s">
        <v>53</v>
      </c>
      <c r="O647" s="531"/>
      <c r="P647" s="531"/>
      <c r="Q647" s="531"/>
      <c r="R647" s="531"/>
      <c r="S647" s="532"/>
      <c r="T647" s="313" t="s">
        <v>0</v>
      </c>
    </row>
    <row r="648" spans="1:23" s="517" customFormat="1" ht="12" customHeight="1" x14ac:dyDescent="0.2">
      <c r="A648" s="226" t="s">
        <v>54</v>
      </c>
      <c r="B648" s="315">
        <v>1</v>
      </c>
      <c r="C648" s="451">
        <v>2</v>
      </c>
      <c r="D648" s="451">
        <v>3</v>
      </c>
      <c r="E648" s="451">
        <v>4</v>
      </c>
      <c r="F648" s="451">
        <v>5</v>
      </c>
      <c r="G648" s="461">
        <v>6</v>
      </c>
      <c r="H648" s="315">
        <v>7</v>
      </c>
      <c r="I648" s="451">
        <v>8</v>
      </c>
      <c r="J648" s="451">
        <v>9</v>
      </c>
      <c r="K648" s="451">
        <v>10</v>
      </c>
      <c r="L648" s="451">
        <v>11</v>
      </c>
      <c r="M648" s="461">
        <v>12</v>
      </c>
      <c r="N648" s="451">
        <v>13</v>
      </c>
      <c r="O648" s="451">
        <v>14</v>
      </c>
      <c r="P648" s="451">
        <v>15</v>
      </c>
      <c r="Q648" s="451">
        <v>16</v>
      </c>
      <c r="R648" s="451">
        <v>17</v>
      </c>
      <c r="S648" s="451">
        <v>18</v>
      </c>
      <c r="T648" s="237"/>
    </row>
    <row r="649" spans="1:23" s="517" customFormat="1" ht="12" customHeight="1" x14ac:dyDescent="0.2">
      <c r="A649" s="301" t="s">
        <v>3</v>
      </c>
      <c r="B649" s="253">
        <v>4460</v>
      </c>
      <c r="C649" s="254">
        <v>4460</v>
      </c>
      <c r="D649" s="254">
        <v>4460</v>
      </c>
      <c r="E649" s="254">
        <v>4460</v>
      </c>
      <c r="F649" s="254">
        <v>4460</v>
      </c>
      <c r="G649" s="254">
        <v>4460</v>
      </c>
      <c r="H649" s="253">
        <v>4460</v>
      </c>
      <c r="I649" s="467">
        <v>4460</v>
      </c>
      <c r="J649" s="467">
        <v>4460</v>
      </c>
      <c r="K649" s="254">
        <v>4460</v>
      </c>
      <c r="L649" s="254">
        <v>4460</v>
      </c>
      <c r="M649" s="255">
        <v>4460</v>
      </c>
      <c r="N649" s="253">
        <v>4460</v>
      </c>
      <c r="O649" s="254">
        <v>4460</v>
      </c>
      <c r="P649" s="254">
        <v>4460</v>
      </c>
      <c r="Q649" s="254">
        <v>4460</v>
      </c>
      <c r="R649" s="254">
        <v>4460</v>
      </c>
      <c r="S649" s="254">
        <v>4460</v>
      </c>
      <c r="T649" s="256">
        <v>4460</v>
      </c>
    </row>
    <row r="650" spans="1:23" s="517" customFormat="1" ht="12" customHeight="1" x14ac:dyDescent="0.2">
      <c r="A650" s="303" t="s">
        <v>6</v>
      </c>
      <c r="B650" s="258">
        <v>4495.333333333333</v>
      </c>
      <c r="C650" s="259">
        <v>4731.666666666667</v>
      </c>
      <c r="D650" s="259">
        <v>4718.666666666667</v>
      </c>
      <c r="E650" s="259">
        <v>4628.8888888888887</v>
      </c>
      <c r="F650" s="259">
        <v>4808.666666666667</v>
      </c>
      <c r="G650" s="259">
        <v>4932</v>
      </c>
      <c r="H650" s="258">
        <v>4690</v>
      </c>
      <c r="I650" s="468">
        <v>4681.25</v>
      </c>
      <c r="J650" s="468">
        <v>4843.75</v>
      </c>
      <c r="K650" s="259">
        <v>4465</v>
      </c>
      <c r="L650" s="259">
        <v>4886</v>
      </c>
      <c r="M650" s="260">
        <v>5385.333333333333</v>
      </c>
      <c r="N650" s="258">
        <v>4499.333333333333</v>
      </c>
      <c r="O650" s="259">
        <v>4698.5714285714284</v>
      </c>
      <c r="P650" s="259">
        <v>4872</v>
      </c>
      <c r="Q650" s="259">
        <v>4495</v>
      </c>
      <c r="R650" s="259">
        <v>4812.666666666667</v>
      </c>
      <c r="S650" s="259">
        <v>5140.625</v>
      </c>
      <c r="T650" s="261">
        <v>4783.7743190661477</v>
      </c>
    </row>
    <row r="651" spans="1:23" s="517" customFormat="1" ht="12" customHeight="1" x14ac:dyDescent="0.2">
      <c r="A651" s="226" t="s">
        <v>7</v>
      </c>
      <c r="B651" s="262">
        <v>93.333333333333329</v>
      </c>
      <c r="C651" s="263">
        <v>94.444444444444443</v>
      </c>
      <c r="D651" s="263">
        <v>100</v>
      </c>
      <c r="E651" s="263">
        <v>88.888888888888886</v>
      </c>
      <c r="F651" s="263">
        <v>93.333333333333329</v>
      </c>
      <c r="G651" s="263">
        <v>86.666666666666671</v>
      </c>
      <c r="H651" s="262">
        <v>93.333333333333329</v>
      </c>
      <c r="I651" s="469">
        <v>100</v>
      </c>
      <c r="J651" s="469">
        <v>100</v>
      </c>
      <c r="K651" s="469">
        <v>87.5</v>
      </c>
      <c r="L651" s="469">
        <v>100</v>
      </c>
      <c r="M651" s="264">
        <v>93.333333333333329</v>
      </c>
      <c r="N651" s="262">
        <v>80</v>
      </c>
      <c r="O651" s="263">
        <v>100</v>
      </c>
      <c r="P651" s="263">
        <v>100</v>
      </c>
      <c r="Q651" s="263">
        <v>80</v>
      </c>
      <c r="R651" s="263">
        <v>93.333333333333329</v>
      </c>
      <c r="S651" s="263">
        <v>87.5</v>
      </c>
      <c r="T651" s="265">
        <v>81.322957198443575</v>
      </c>
    </row>
    <row r="652" spans="1:23" s="517" customFormat="1" ht="12" customHeight="1" x14ac:dyDescent="0.2">
      <c r="A652" s="226" t="s">
        <v>8</v>
      </c>
      <c r="B652" s="266">
        <v>5.8421554666057252E-2</v>
      </c>
      <c r="C652" s="267">
        <v>6.6743975784053194E-2</v>
      </c>
      <c r="D652" s="267">
        <v>3.4657808661116889E-2</v>
      </c>
      <c r="E652" s="267">
        <v>7.2323695256120882E-2</v>
      </c>
      <c r="F652" s="267">
        <v>4.672880794010266E-2</v>
      </c>
      <c r="G652" s="267">
        <v>5.4376321254365881E-2</v>
      </c>
      <c r="H652" s="266">
        <v>6.3852066470771157E-2</v>
      </c>
      <c r="I652" s="455">
        <v>6.133796731777915E-2</v>
      </c>
      <c r="J652" s="455">
        <v>4.3794240304758883E-2</v>
      </c>
      <c r="K652" s="267">
        <v>7.3397400260577561E-2</v>
      </c>
      <c r="L652" s="267">
        <v>3.2098929627578356E-2</v>
      </c>
      <c r="M652" s="268">
        <v>5.5213073857567949E-2</v>
      </c>
      <c r="N652" s="266">
        <v>6.7018762551877928E-2</v>
      </c>
      <c r="O652" s="267">
        <v>4.4308057439134935E-2</v>
      </c>
      <c r="P652" s="267">
        <v>2.4938775588165336E-2</v>
      </c>
      <c r="Q652" s="267">
        <v>7.6149885096704353E-2</v>
      </c>
      <c r="R652" s="267">
        <v>5.2934044554048931E-2</v>
      </c>
      <c r="S652" s="267">
        <v>6.5016270412658755E-2</v>
      </c>
      <c r="T652" s="269">
        <v>7.2748139803755441E-2</v>
      </c>
    </row>
    <row r="653" spans="1:23" s="517" customFormat="1" ht="12" customHeight="1" x14ac:dyDescent="0.2">
      <c r="A653" s="303" t="s">
        <v>1</v>
      </c>
      <c r="B653" s="270">
        <f t="shared" ref="B653:T653" si="150">B650/B649*100-100</f>
        <v>0.79222720478324504</v>
      </c>
      <c r="C653" s="271">
        <f t="shared" si="150"/>
        <v>6.0911808669656295</v>
      </c>
      <c r="D653" s="271">
        <f t="shared" si="150"/>
        <v>5.7997010463378302</v>
      </c>
      <c r="E653" s="271">
        <f t="shared" si="150"/>
        <v>3.7867463876432481</v>
      </c>
      <c r="F653" s="271">
        <f t="shared" si="150"/>
        <v>7.8176382660687551</v>
      </c>
      <c r="G653" s="272">
        <f t="shared" si="150"/>
        <v>10.582959641255599</v>
      </c>
      <c r="H653" s="270">
        <f t="shared" si="150"/>
        <v>5.156950672645749</v>
      </c>
      <c r="I653" s="271">
        <f t="shared" si="150"/>
        <v>4.9607623318385805</v>
      </c>
      <c r="J653" s="271">
        <f t="shared" si="150"/>
        <v>8.6042600896860932</v>
      </c>
      <c r="K653" s="271">
        <f t="shared" si="150"/>
        <v>0.11210762331839419</v>
      </c>
      <c r="L653" s="271">
        <f t="shared" si="150"/>
        <v>9.5515695067264659</v>
      </c>
      <c r="M653" s="272">
        <f t="shared" si="150"/>
        <v>20.74738415545589</v>
      </c>
      <c r="N653" s="456">
        <f t="shared" si="150"/>
        <v>0.88191330343796892</v>
      </c>
      <c r="O653" s="271">
        <f t="shared" si="150"/>
        <v>5.3491351697629597</v>
      </c>
      <c r="P653" s="271">
        <f t="shared" si="150"/>
        <v>9.237668161434982</v>
      </c>
      <c r="Q653" s="271">
        <f t="shared" si="150"/>
        <v>0.78475336322870248</v>
      </c>
      <c r="R653" s="271">
        <f t="shared" si="150"/>
        <v>7.907324364723479</v>
      </c>
      <c r="S653" s="271">
        <f t="shared" si="150"/>
        <v>15.260650224215254</v>
      </c>
      <c r="T653" s="273">
        <f t="shared" si="150"/>
        <v>7.2595138804068853</v>
      </c>
    </row>
    <row r="654" spans="1:23" s="517" customFormat="1" ht="12" customHeight="1" thickBot="1" x14ac:dyDescent="0.25">
      <c r="A654" s="226" t="s">
        <v>27</v>
      </c>
      <c r="B654" s="479">
        <f t="shared" ref="B654:T654" si="151">B650-B637</f>
        <v>91.33333333333303</v>
      </c>
      <c r="C654" s="480">
        <f t="shared" si="151"/>
        <v>75.784313725490392</v>
      </c>
      <c r="D654" s="480">
        <f t="shared" si="151"/>
        <v>55.137254901960659</v>
      </c>
      <c r="E654" s="480">
        <f t="shared" si="151"/>
        <v>-198.61111111111131</v>
      </c>
      <c r="F654" s="480">
        <f t="shared" si="151"/>
        <v>96.901960784313815</v>
      </c>
      <c r="G654" s="481">
        <f t="shared" si="151"/>
        <v>-192.66666666666697</v>
      </c>
      <c r="H654" s="479">
        <f t="shared" si="151"/>
        <v>150</v>
      </c>
      <c r="I654" s="480">
        <f t="shared" si="151"/>
        <v>103.25</v>
      </c>
      <c r="J654" s="480">
        <f t="shared" si="151"/>
        <v>-20.535714285714675</v>
      </c>
      <c r="K654" s="480">
        <f t="shared" si="151"/>
        <v>-233.57142857142844</v>
      </c>
      <c r="L654" s="480">
        <f t="shared" si="151"/>
        <v>37.25</v>
      </c>
      <c r="M654" s="481">
        <f t="shared" si="151"/>
        <v>38</v>
      </c>
      <c r="N654" s="482">
        <f t="shared" si="151"/>
        <v>236.66666666666606</v>
      </c>
      <c r="O654" s="480">
        <f t="shared" si="151"/>
        <v>-49.428571428571558</v>
      </c>
      <c r="P654" s="480">
        <f t="shared" si="151"/>
        <v>57</v>
      </c>
      <c r="Q654" s="480">
        <f t="shared" si="151"/>
        <v>-660.71428571428532</v>
      </c>
      <c r="R654" s="480">
        <f t="shared" si="151"/>
        <v>-82</v>
      </c>
      <c r="S654" s="480">
        <f t="shared" si="151"/>
        <v>-154.04166666666697</v>
      </c>
      <c r="T654" s="483">
        <f t="shared" si="151"/>
        <v>-5.6374456397343238</v>
      </c>
    </row>
    <row r="655" spans="1:23" s="517" customFormat="1" ht="12" customHeight="1" x14ac:dyDescent="0.2">
      <c r="A655" s="308" t="s">
        <v>52</v>
      </c>
      <c r="B655" s="280">
        <v>55</v>
      </c>
      <c r="C655" s="281">
        <v>57</v>
      </c>
      <c r="D655" s="281">
        <v>57</v>
      </c>
      <c r="E655" s="281">
        <v>15</v>
      </c>
      <c r="F655" s="281">
        <v>56</v>
      </c>
      <c r="G655" s="282">
        <v>57</v>
      </c>
      <c r="H655" s="280">
        <v>55</v>
      </c>
      <c r="I655" s="281">
        <v>56</v>
      </c>
      <c r="J655" s="281">
        <v>56</v>
      </c>
      <c r="K655" s="281">
        <v>12</v>
      </c>
      <c r="L655" s="281">
        <v>56</v>
      </c>
      <c r="M655" s="282">
        <v>56</v>
      </c>
      <c r="N655" s="458">
        <v>55</v>
      </c>
      <c r="O655" s="281">
        <v>56</v>
      </c>
      <c r="P655" s="281">
        <v>57</v>
      </c>
      <c r="Q655" s="281">
        <v>15</v>
      </c>
      <c r="R655" s="281">
        <v>56</v>
      </c>
      <c r="S655" s="328">
        <v>58</v>
      </c>
      <c r="T655" s="329">
        <f>SUM(B655:S655)</f>
        <v>885</v>
      </c>
      <c r="U655" s="517" t="s">
        <v>56</v>
      </c>
      <c r="V655" s="330">
        <f>T642-T655</f>
        <v>2</v>
      </c>
      <c r="W655" s="331">
        <f>V655/T642</f>
        <v>2.2547914317925591E-3</v>
      </c>
    </row>
    <row r="656" spans="1:23" s="517" customFormat="1" ht="12" customHeight="1" x14ac:dyDescent="0.2">
      <c r="A656" s="308" t="s">
        <v>28</v>
      </c>
      <c r="B656" s="231">
        <v>145</v>
      </c>
      <c r="C656" s="289">
        <v>144.5</v>
      </c>
      <c r="D656" s="289">
        <v>143.5</v>
      </c>
      <c r="E656" s="289">
        <v>144.5</v>
      </c>
      <c r="F656" s="289">
        <v>143.5</v>
      </c>
      <c r="G656" s="232">
        <v>141.5</v>
      </c>
      <c r="H656" s="231">
        <v>143</v>
      </c>
      <c r="I656" s="289">
        <v>142.5</v>
      </c>
      <c r="J656" s="289">
        <v>141</v>
      </c>
      <c r="K656" s="289">
        <v>144</v>
      </c>
      <c r="L656" s="289">
        <v>141.5</v>
      </c>
      <c r="M656" s="232">
        <v>140.5</v>
      </c>
      <c r="N656" s="459">
        <v>145</v>
      </c>
      <c r="O656" s="289">
        <v>144</v>
      </c>
      <c r="P656" s="289">
        <v>143.5</v>
      </c>
      <c r="Q656" s="289">
        <v>145.5</v>
      </c>
      <c r="R656" s="289">
        <v>141</v>
      </c>
      <c r="S656" s="289">
        <v>141</v>
      </c>
      <c r="T656" s="235"/>
      <c r="U656" s="517" t="s">
        <v>57</v>
      </c>
      <c r="V656" s="517">
        <v>141.76</v>
      </c>
    </row>
    <row r="657" spans="1:23" s="517" customFormat="1" ht="12" customHeight="1" thickBot="1" x14ac:dyDescent="0.25">
      <c r="A657" s="311" t="s">
        <v>26</v>
      </c>
      <c r="B657" s="229">
        <f t="shared" ref="B657:S657" si="152">B656-B643</f>
        <v>1</v>
      </c>
      <c r="C657" s="230">
        <f t="shared" si="152"/>
        <v>1</v>
      </c>
      <c r="D657" s="230">
        <f t="shared" si="152"/>
        <v>1</v>
      </c>
      <c r="E657" s="230">
        <f t="shared" si="152"/>
        <v>1</v>
      </c>
      <c r="F657" s="230">
        <f t="shared" si="152"/>
        <v>1</v>
      </c>
      <c r="G657" s="466">
        <f t="shared" si="152"/>
        <v>1</v>
      </c>
      <c r="H657" s="229">
        <f t="shared" si="152"/>
        <v>1</v>
      </c>
      <c r="I657" s="230">
        <f t="shared" si="152"/>
        <v>1</v>
      </c>
      <c r="J657" s="230">
        <f t="shared" si="152"/>
        <v>1</v>
      </c>
      <c r="K657" s="230">
        <f t="shared" si="152"/>
        <v>1.5</v>
      </c>
      <c r="L657" s="230">
        <f t="shared" si="152"/>
        <v>1</v>
      </c>
      <c r="M657" s="466">
        <f t="shared" si="152"/>
        <v>1</v>
      </c>
      <c r="N657" s="460">
        <f t="shared" si="152"/>
        <v>1</v>
      </c>
      <c r="O657" s="230">
        <f t="shared" si="152"/>
        <v>1</v>
      </c>
      <c r="P657" s="230">
        <f t="shared" si="152"/>
        <v>1</v>
      </c>
      <c r="Q657" s="230">
        <f t="shared" si="152"/>
        <v>2</v>
      </c>
      <c r="R657" s="230">
        <f t="shared" si="152"/>
        <v>1</v>
      </c>
      <c r="S657" s="230">
        <f t="shared" si="152"/>
        <v>1</v>
      </c>
      <c r="T657" s="236"/>
      <c r="U657" s="517" t="s">
        <v>26</v>
      </c>
      <c r="V657" s="517">
        <f>V656-V643</f>
        <v>0</v>
      </c>
    </row>
    <row r="658" spans="1:23" x14ac:dyDescent="0.2">
      <c r="C658" s="518"/>
      <c r="D658" s="518"/>
      <c r="E658" s="518"/>
      <c r="F658" s="518"/>
      <c r="G658" s="518"/>
      <c r="H658" s="518"/>
      <c r="I658" s="518"/>
      <c r="J658" s="518"/>
      <c r="K658" s="518"/>
      <c r="L658" s="518"/>
      <c r="M658" s="518"/>
      <c r="N658" s="518"/>
      <c r="O658" s="518"/>
      <c r="P658" s="518"/>
      <c r="Q658" s="518"/>
      <c r="R658" s="518"/>
      <c r="S658" s="518"/>
    </row>
    <row r="659" spans="1:23" ht="13.5" thickBot="1" x14ac:dyDescent="0.25"/>
    <row r="660" spans="1:23" s="519" customFormat="1" ht="12" customHeight="1" thickBot="1" x14ac:dyDescent="0.25">
      <c r="A660" s="295" t="s">
        <v>177</v>
      </c>
      <c r="B660" s="530" t="s">
        <v>53</v>
      </c>
      <c r="C660" s="531"/>
      <c r="D660" s="531"/>
      <c r="E660" s="531"/>
      <c r="F660" s="531"/>
      <c r="G660" s="532"/>
      <c r="H660" s="530" t="s">
        <v>53</v>
      </c>
      <c r="I660" s="531"/>
      <c r="J660" s="531"/>
      <c r="K660" s="531"/>
      <c r="L660" s="531"/>
      <c r="M660" s="532"/>
      <c r="N660" s="530" t="s">
        <v>53</v>
      </c>
      <c r="O660" s="531"/>
      <c r="P660" s="531"/>
      <c r="Q660" s="531"/>
      <c r="R660" s="531"/>
      <c r="S660" s="532"/>
      <c r="T660" s="313" t="s">
        <v>0</v>
      </c>
    </row>
    <row r="661" spans="1:23" s="519" customFormat="1" ht="12" customHeight="1" x14ac:dyDescent="0.2">
      <c r="A661" s="226" t="s">
        <v>54</v>
      </c>
      <c r="B661" s="315">
        <v>1</v>
      </c>
      <c r="C661" s="451">
        <v>2</v>
      </c>
      <c r="D661" s="451">
        <v>3</v>
      </c>
      <c r="E661" s="451">
        <v>4</v>
      </c>
      <c r="F661" s="451">
        <v>5</v>
      </c>
      <c r="G661" s="461">
        <v>6</v>
      </c>
      <c r="H661" s="315">
        <v>7</v>
      </c>
      <c r="I661" s="451">
        <v>8</v>
      </c>
      <c r="J661" s="451">
        <v>9</v>
      </c>
      <c r="K661" s="451">
        <v>10</v>
      </c>
      <c r="L661" s="451">
        <v>11</v>
      </c>
      <c r="M661" s="461">
        <v>12</v>
      </c>
      <c r="N661" s="451">
        <v>13</v>
      </c>
      <c r="O661" s="451">
        <v>14</v>
      </c>
      <c r="P661" s="451">
        <v>15</v>
      </c>
      <c r="Q661" s="451">
        <v>16</v>
      </c>
      <c r="R661" s="451">
        <v>17</v>
      </c>
      <c r="S661" s="451">
        <v>18</v>
      </c>
      <c r="T661" s="237"/>
    </row>
    <row r="662" spans="1:23" s="519" customFormat="1" ht="12" customHeight="1" x14ac:dyDescent="0.2">
      <c r="A662" s="301" t="s">
        <v>3</v>
      </c>
      <c r="B662" s="253">
        <v>4475</v>
      </c>
      <c r="C662" s="254">
        <v>4475</v>
      </c>
      <c r="D662" s="254">
        <v>4475</v>
      </c>
      <c r="E662" s="254">
        <v>4475</v>
      </c>
      <c r="F662" s="254">
        <v>4475</v>
      </c>
      <c r="G662" s="254">
        <v>4475</v>
      </c>
      <c r="H662" s="253">
        <v>4475</v>
      </c>
      <c r="I662" s="467">
        <v>4475</v>
      </c>
      <c r="J662" s="467">
        <v>4475</v>
      </c>
      <c r="K662" s="254">
        <v>4475</v>
      </c>
      <c r="L662" s="254">
        <v>4475</v>
      </c>
      <c r="M662" s="255">
        <v>4475</v>
      </c>
      <c r="N662" s="253">
        <v>4475</v>
      </c>
      <c r="O662" s="254">
        <v>4475</v>
      </c>
      <c r="P662" s="254">
        <v>4475</v>
      </c>
      <c r="Q662" s="254">
        <v>4475</v>
      </c>
      <c r="R662" s="254">
        <v>4475</v>
      </c>
      <c r="S662" s="254">
        <v>4475</v>
      </c>
      <c r="T662" s="256">
        <v>4475</v>
      </c>
    </row>
    <row r="663" spans="1:23" s="519" customFormat="1" ht="12" customHeight="1" x14ac:dyDescent="0.2">
      <c r="A663" s="303" t="s">
        <v>6</v>
      </c>
      <c r="B663" s="258">
        <v>4438</v>
      </c>
      <c r="C663" s="259">
        <v>4574.2857142857147</v>
      </c>
      <c r="D663" s="259">
        <v>4688.5714285714284</v>
      </c>
      <c r="E663" s="259">
        <v>4872.8571428571431</v>
      </c>
      <c r="F663" s="259">
        <v>4858.75</v>
      </c>
      <c r="G663" s="259">
        <v>5253.5294117647063</v>
      </c>
      <c r="H663" s="258">
        <v>4649.375</v>
      </c>
      <c r="I663" s="468">
        <v>4700</v>
      </c>
      <c r="J663" s="468">
        <v>4823.125</v>
      </c>
      <c r="K663" s="259">
        <v>4684</v>
      </c>
      <c r="L663" s="259">
        <v>4863.125</v>
      </c>
      <c r="M663" s="260">
        <v>5214.666666666667</v>
      </c>
      <c r="N663" s="258">
        <v>4452.666666666667</v>
      </c>
      <c r="O663" s="259">
        <v>4650.666666666667</v>
      </c>
      <c r="P663" s="259">
        <v>4852.5</v>
      </c>
      <c r="Q663" s="259">
        <v>5471.4285714285716</v>
      </c>
      <c r="R663" s="259">
        <v>4823.333333333333</v>
      </c>
      <c r="S663" s="259">
        <v>5348.666666666667</v>
      </c>
      <c r="T663" s="261">
        <v>4834.76</v>
      </c>
    </row>
    <row r="664" spans="1:23" s="519" customFormat="1" ht="12" customHeight="1" x14ac:dyDescent="0.2">
      <c r="A664" s="226" t="s">
        <v>7</v>
      </c>
      <c r="B664" s="262">
        <v>100</v>
      </c>
      <c r="C664" s="263">
        <v>92.857142857142861</v>
      </c>
      <c r="D664" s="263">
        <v>92.857142857142861</v>
      </c>
      <c r="E664" s="263">
        <v>85.714285714285708</v>
      </c>
      <c r="F664" s="263">
        <v>93.75</v>
      </c>
      <c r="G664" s="263">
        <v>94.117647058823536</v>
      </c>
      <c r="H664" s="262">
        <v>81.25</v>
      </c>
      <c r="I664" s="469">
        <v>93.75</v>
      </c>
      <c r="J664" s="469">
        <v>100</v>
      </c>
      <c r="K664" s="469">
        <v>40</v>
      </c>
      <c r="L664" s="469">
        <v>93.75</v>
      </c>
      <c r="M664" s="264">
        <v>86.666666666666671</v>
      </c>
      <c r="N664" s="262">
        <v>86.666666666666671</v>
      </c>
      <c r="O664" s="263">
        <v>93.333333333333329</v>
      </c>
      <c r="P664" s="263">
        <v>100</v>
      </c>
      <c r="Q664" s="263">
        <v>100</v>
      </c>
      <c r="R664" s="263">
        <v>93.333333333333329</v>
      </c>
      <c r="S664" s="263">
        <v>73.333333333333329</v>
      </c>
      <c r="T664" s="265">
        <v>76.8</v>
      </c>
    </row>
    <row r="665" spans="1:23" s="519" customFormat="1" ht="12" customHeight="1" x14ac:dyDescent="0.2">
      <c r="A665" s="226" t="s">
        <v>8</v>
      </c>
      <c r="B665" s="266">
        <v>4.2164404292802403E-2</v>
      </c>
      <c r="C665" s="267">
        <v>5.3496273286276506E-2</v>
      </c>
      <c r="D665" s="267">
        <v>5.5135830501866538E-2</v>
      </c>
      <c r="E665" s="267">
        <v>6.0508012117503826E-2</v>
      </c>
      <c r="F665" s="267">
        <v>4.888291602079517E-2</v>
      </c>
      <c r="G665" s="267">
        <v>6.4132651912372385E-2</v>
      </c>
      <c r="H665" s="266">
        <v>7.3583224154774404E-2</v>
      </c>
      <c r="I665" s="455">
        <v>5.0141267162912631E-2</v>
      </c>
      <c r="J665" s="455">
        <v>4.3544670784948968E-2</v>
      </c>
      <c r="K665" s="267">
        <v>9.7232760563554455E-2</v>
      </c>
      <c r="L665" s="267">
        <v>4.2749831406293355E-2</v>
      </c>
      <c r="M665" s="268">
        <v>7.1594769308625919E-2</v>
      </c>
      <c r="N665" s="266">
        <v>6.6377127126802465E-2</v>
      </c>
      <c r="O665" s="267">
        <v>6.2789969962043266E-2</v>
      </c>
      <c r="P665" s="267">
        <v>2.5391492076973946E-2</v>
      </c>
      <c r="Q665" s="267">
        <v>6.124705316655181E-2</v>
      </c>
      <c r="R665" s="267">
        <v>5.5917275881108432E-2</v>
      </c>
      <c r="S665" s="267">
        <v>8.3970556779117869E-2</v>
      </c>
      <c r="T665" s="269">
        <v>8.2745611818324419E-2</v>
      </c>
    </row>
    <row r="666" spans="1:23" s="519" customFormat="1" ht="12" customHeight="1" x14ac:dyDescent="0.2">
      <c r="A666" s="303" t="s">
        <v>1</v>
      </c>
      <c r="B666" s="270">
        <f t="shared" ref="B666:T666" si="153">B663/B662*100-100</f>
        <v>-0.8268156424581008</v>
      </c>
      <c r="C666" s="271">
        <f t="shared" si="153"/>
        <v>2.2186751795690469</v>
      </c>
      <c r="D666" s="271">
        <f t="shared" si="153"/>
        <v>4.7725458898643325</v>
      </c>
      <c r="E666" s="271">
        <f t="shared" si="153"/>
        <v>8.8906624102154979</v>
      </c>
      <c r="F666" s="271">
        <f t="shared" si="153"/>
        <v>8.5754189944134112</v>
      </c>
      <c r="G666" s="272">
        <f t="shared" si="153"/>
        <v>17.39730529083144</v>
      </c>
      <c r="H666" s="270">
        <f t="shared" si="153"/>
        <v>3.8966480446927392</v>
      </c>
      <c r="I666" s="271">
        <f t="shared" si="153"/>
        <v>5.0279329608938497</v>
      </c>
      <c r="J666" s="271">
        <f t="shared" si="153"/>
        <v>7.7793296089385393</v>
      </c>
      <c r="K666" s="271">
        <f t="shared" si="153"/>
        <v>4.6703910614525057</v>
      </c>
      <c r="L666" s="271">
        <f t="shared" si="153"/>
        <v>8.6731843575418992</v>
      </c>
      <c r="M666" s="272">
        <f t="shared" si="153"/>
        <v>16.528864059590333</v>
      </c>
      <c r="N666" s="456">
        <f t="shared" si="153"/>
        <v>-0.49906890130353077</v>
      </c>
      <c r="O666" s="271">
        <f t="shared" si="153"/>
        <v>3.9255121042830723</v>
      </c>
      <c r="P666" s="271">
        <f t="shared" si="153"/>
        <v>8.4357541899441344</v>
      </c>
      <c r="Q666" s="271">
        <f t="shared" si="153"/>
        <v>22.266560255387063</v>
      </c>
      <c r="R666" s="271">
        <f t="shared" si="153"/>
        <v>7.7839851024208428</v>
      </c>
      <c r="S666" s="271">
        <f t="shared" si="153"/>
        <v>19.52327746741156</v>
      </c>
      <c r="T666" s="273">
        <f t="shared" si="153"/>
        <v>8.0393296089385586</v>
      </c>
    </row>
    <row r="667" spans="1:23" s="519" customFormat="1" ht="12" customHeight="1" thickBot="1" x14ac:dyDescent="0.25">
      <c r="A667" s="226" t="s">
        <v>27</v>
      </c>
      <c r="B667" s="479">
        <f t="shared" ref="B667:T667" si="154">B663-B650</f>
        <v>-57.33333333333303</v>
      </c>
      <c r="C667" s="480">
        <f t="shared" si="154"/>
        <v>-157.38095238095229</v>
      </c>
      <c r="D667" s="480">
        <f t="shared" si="154"/>
        <v>-30.095238095238528</v>
      </c>
      <c r="E667" s="480">
        <f t="shared" si="154"/>
        <v>243.96825396825443</v>
      </c>
      <c r="F667" s="480">
        <f t="shared" si="154"/>
        <v>50.08333333333303</v>
      </c>
      <c r="G667" s="481">
        <f t="shared" si="154"/>
        <v>321.52941176470631</v>
      </c>
      <c r="H667" s="479">
        <f t="shared" si="154"/>
        <v>-40.625</v>
      </c>
      <c r="I667" s="480">
        <f t="shared" si="154"/>
        <v>18.75</v>
      </c>
      <c r="J667" s="480">
        <f t="shared" si="154"/>
        <v>-20.625</v>
      </c>
      <c r="K667" s="480">
        <f t="shared" si="154"/>
        <v>219</v>
      </c>
      <c r="L667" s="480">
        <f t="shared" si="154"/>
        <v>-22.875</v>
      </c>
      <c r="M667" s="481">
        <f t="shared" si="154"/>
        <v>-170.66666666666606</v>
      </c>
      <c r="N667" s="482">
        <f t="shared" si="154"/>
        <v>-46.66666666666606</v>
      </c>
      <c r="O667" s="480">
        <f t="shared" si="154"/>
        <v>-47.904761904761472</v>
      </c>
      <c r="P667" s="480">
        <f t="shared" si="154"/>
        <v>-19.5</v>
      </c>
      <c r="Q667" s="480">
        <f t="shared" si="154"/>
        <v>976.42857142857156</v>
      </c>
      <c r="R667" s="480">
        <f t="shared" si="154"/>
        <v>10.66666666666606</v>
      </c>
      <c r="S667" s="480">
        <f t="shared" si="154"/>
        <v>208.04166666666697</v>
      </c>
      <c r="T667" s="483">
        <f t="shared" si="154"/>
        <v>50.985680933852564</v>
      </c>
    </row>
    <row r="668" spans="1:23" s="519" customFormat="1" ht="12" customHeight="1" x14ac:dyDescent="0.2">
      <c r="A668" s="308" t="s">
        <v>52</v>
      </c>
      <c r="B668" s="280">
        <v>55</v>
      </c>
      <c r="C668" s="281">
        <v>57</v>
      </c>
      <c r="D668" s="281">
        <v>57</v>
      </c>
      <c r="E668" s="281">
        <v>15</v>
      </c>
      <c r="F668" s="281">
        <v>56</v>
      </c>
      <c r="G668" s="282">
        <v>57</v>
      </c>
      <c r="H668" s="280">
        <v>55</v>
      </c>
      <c r="I668" s="281">
        <v>56</v>
      </c>
      <c r="J668" s="281">
        <v>56</v>
      </c>
      <c r="K668" s="281">
        <v>12</v>
      </c>
      <c r="L668" s="281">
        <v>56</v>
      </c>
      <c r="M668" s="282">
        <v>56</v>
      </c>
      <c r="N668" s="458">
        <v>55</v>
      </c>
      <c r="O668" s="281">
        <v>56</v>
      </c>
      <c r="P668" s="281">
        <v>57</v>
      </c>
      <c r="Q668" s="281">
        <v>15</v>
      </c>
      <c r="R668" s="281">
        <v>56</v>
      </c>
      <c r="S668" s="328">
        <v>58</v>
      </c>
      <c r="T668" s="329">
        <f>SUM(B668:S668)</f>
        <v>885</v>
      </c>
      <c r="U668" s="519" t="s">
        <v>56</v>
      </c>
      <c r="V668" s="330">
        <f>T655-T668</f>
        <v>0</v>
      </c>
      <c r="W668" s="331">
        <f>V668/T655</f>
        <v>0</v>
      </c>
    </row>
    <row r="669" spans="1:23" s="519" customFormat="1" ht="12" customHeight="1" x14ac:dyDescent="0.2">
      <c r="A669" s="308" t="s">
        <v>28</v>
      </c>
      <c r="B669" s="231">
        <v>145</v>
      </c>
      <c r="C669" s="289">
        <v>144.5</v>
      </c>
      <c r="D669" s="289">
        <v>143.5</v>
      </c>
      <c r="E669" s="289">
        <v>144.5</v>
      </c>
      <c r="F669" s="289">
        <v>143.5</v>
      </c>
      <c r="G669" s="232">
        <v>141.5</v>
      </c>
      <c r="H669" s="231">
        <v>143</v>
      </c>
      <c r="I669" s="289">
        <v>142.5</v>
      </c>
      <c r="J669" s="289">
        <v>141</v>
      </c>
      <c r="K669" s="289">
        <v>144</v>
      </c>
      <c r="L669" s="289">
        <v>141.5</v>
      </c>
      <c r="M669" s="232">
        <v>140.5</v>
      </c>
      <c r="N669" s="459">
        <v>145</v>
      </c>
      <c r="O669" s="289">
        <v>144</v>
      </c>
      <c r="P669" s="289">
        <v>143.5</v>
      </c>
      <c r="Q669" s="289">
        <v>145.5</v>
      </c>
      <c r="R669" s="289">
        <v>141</v>
      </c>
      <c r="S669" s="289">
        <v>141</v>
      </c>
      <c r="T669" s="235"/>
      <c r="U669" s="519" t="s">
        <v>57</v>
      </c>
      <c r="V669" s="519">
        <v>142.78</v>
      </c>
    </row>
    <row r="670" spans="1:23" s="519" customFormat="1" ht="12" customHeight="1" thickBot="1" x14ac:dyDescent="0.25">
      <c r="A670" s="311" t="s">
        <v>26</v>
      </c>
      <c r="B670" s="229">
        <f t="shared" ref="B670:S670" si="155">B669-B656</f>
        <v>0</v>
      </c>
      <c r="C670" s="230">
        <f t="shared" si="155"/>
        <v>0</v>
      </c>
      <c r="D670" s="230">
        <f t="shared" si="155"/>
        <v>0</v>
      </c>
      <c r="E670" s="230">
        <f t="shared" si="155"/>
        <v>0</v>
      </c>
      <c r="F670" s="230">
        <f t="shared" si="155"/>
        <v>0</v>
      </c>
      <c r="G670" s="466">
        <f t="shared" si="155"/>
        <v>0</v>
      </c>
      <c r="H670" s="229">
        <f t="shared" si="155"/>
        <v>0</v>
      </c>
      <c r="I670" s="230">
        <f t="shared" si="155"/>
        <v>0</v>
      </c>
      <c r="J670" s="230">
        <f t="shared" si="155"/>
        <v>0</v>
      </c>
      <c r="K670" s="230">
        <f t="shared" si="155"/>
        <v>0</v>
      </c>
      <c r="L670" s="230">
        <f t="shared" si="155"/>
        <v>0</v>
      </c>
      <c r="M670" s="466">
        <f t="shared" si="155"/>
        <v>0</v>
      </c>
      <c r="N670" s="460">
        <f t="shared" si="155"/>
        <v>0</v>
      </c>
      <c r="O670" s="230">
        <f t="shared" si="155"/>
        <v>0</v>
      </c>
      <c r="P670" s="230">
        <f t="shared" si="155"/>
        <v>0</v>
      </c>
      <c r="Q670" s="230">
        <f t="shared" si="155"/>
        <v>0</v>
      </c>
      <c r="R670" s="230">
        <f t="shared" si="155"/>
        <v>0</v>
      </c>
      <c r="S670" s="230">
        <f t="shared" si="155"/>
        <v>0</v>
      </c>
      <c r="T670" s="236"/>
      <c r="U670" s="519" t="s">
        <v>26</v>
      </c>
      <c r="V670" s="519">
        <f>V669-V656</f>
        <v>1.0200000000000102</v>
      </c>
    </row>
    <row r="672" spans="1:23" ht="13.5" thickBot="1" x14ac:dyDescent="0.25"/>
    <row r="673" spans="1:23" s="520" customFormat="1" ht="12" customHeight="1" thickBot="1" x14ac:dyDescent="0.25">
      <c r="A673" s="295" t="s">
        <v>178</v>
      </c>
      <c r="B673" s="530" t="s">
        <v>53</v>
      </c>
      <c r="C673" s="531"/>
      <c r="D673" s="531"/>
      <c r="E673" s="531"/>
      <c r="F673" s="531"/>
      <c r="G673" s="532"/>
      <c r="H673" s="530" t="s">
        <v>53</v>
      </c>
      <c r="I673" s="531"/>
      <c r="J673" s="531"/>
      <c r="K673" s="531"/>
      <c r="L673" s="531"/>
      <c r="M673" s="532"/>
      <c r="N673" s="530" t="s">
        <v>53</v>
      </c>
      <c r="O673" s="531"/>
      <c r="P673" s="531"/>
      <c r="Q673" s="531"/>
      <c r="R673" s="531"/>
      <c r="S673" s="532"/>
      <c r="T673" s="313" t="s">
        <v>0</v>
      </c>
    </row>
    <row r="674" spans="1:23" s="520" customFormat="1" ht="12" customHeight="1" x14ac:dyDescent="0.2">
      <c r="A674" s="226" t="s">
        <v>54</v>
      </c>
      <c r="B674" s="315">
        <v>1</v>
      </c>
      <c r="C674" s="451">
        <v>2</v>
      </c>
      <c r="D674" s="451">
        <v>3</v>
      </c>
      <c r="E674" s="451">
        <v>4</v>
      </c>
      <c r="F674" s="451">
        <v>5</v>
      </c>
      <c r="G674" s="461">
        <v>6</v>
      </c>
      <c r="H674" s="315">
        <v>7</v>
      </c>
      <c r="I674" s="451">
        <v>8</v>
      </c>
      <c r="J674" s="451">
        <v>9</v>
      </c>
      <c r="K674" s="451">
        <v>10</v>
      </c>
      <c r="L674" s="451">
        <v>11</v>
      </c>
      <c r="M674" s="461">
        <v>12</v>
      </c>
      <c r="N674" s="451">
        <v>13</v>
      </c>
      <c r="O674" s="451">
        <v>14</v>
      </c>
      <c r="P674" s="451">
        <v>15</v>
      </c>
      <c r="Q674" s="451">
        <v>16</v>
      </c>
      <c r="R674" s="451">
        <v>17</v>
      </c>
      <c r="S674" s="451">
        <v>18</v>
      </c>
      <c r="T674" s="237"/>
    </row>
    <row r="675" spans="1:23" s="520" customFormat="1" ht="12" customHeight="1" x14ac:dyDescent="0.2">
      <c r="A675" s="301" t="s">
        <v>3</v>
      </c>
      <c r="B675" s="253">
        <v>4490</v>
      </c>
      <c r="C675" s="254">
        <v>4490</v>
      </c>
      <c r="D675" s="254">
        <v>4490</v>
      </c>
      <c r="E675" s="254">
        <v>4490</v>
      </c>
      <c r="F675" s="254">
        <v>4490</v>
      </c>
      <c r="G675" s="254">
        <v>4490</v>
      </c>
      <c r="H675" s="253">
        <v>4490</v>
      </c>
      <c r="I675" s="467">
        <v>4490</v>
      </c>
      <c r="J675" s="467">
        <v>4490</v>
      </c>
      <c r="K675" s="254">
        <v>4490</v>
      </c>
      <c r="L675" s="254">
        <v>4490</v>
      </c>
      <c r="M675" s="255">
        <v>4490</v>
      </c>
      <c r="N675" s="253">
        <v>4490</v>
      </c>
      <c r="O675" s="254">
        <v>4490</v>
      </c>
      <c r="P675" s="254">
        <v>4490</v>
      </c>
      <c r="Q675" s="254">
        <v>4490</v>
      </c>
      <c r="R675" s="254">
        <v>4490</v>
      </c>
      <c r="S675" s="254">
        <v>4490</v>
      </c>
      <c r="T675" s="256">
        <v>4490</v>
      </c>
    </row>
    <row r="676" spans="1:23" s="520" customFormat="1" ht="12" customHeight="1" x14ac:dyDescent="0.2">
      <c r="A676" s="303" t="s">
        <v>6</v>
      </c>
      <c r="B676" s="258">
        <v>4450.666666666667</v>
      </c>
      <c r="C676" s="259">
        <v>4642.9411764705883</v>
      </c>
      <c r="D676" s="259">
        <v>4693.75</v>
      </c>
      <c r="E676" s="259">
        <v>4735.7142857142853</v>
      </c>
      <c r="F676" s="259">
        <v>4724.1176470588234</v>
      </c>
      <c r="G676" s="259">
        <v>5085.5555555555557</v>
      </c>
      <c r="H676" s="258">
        <v>4690.666666666667</v>
      </c>
      <c r="I676" s="468">
        <v>4625.5555555555557</v>
      </c>
      <c r="J676" s="468">
        <v>4920.666666666667</v>
      </c>
      <c r="K676" s="259">
        <v>4942.2222222222226</v>
      </c>
      <c r="L676" s="259">
        <v>4848.125</v>
      </c>
      <c r="M676" s="260">
        <v>5336.4285714285716</v>
      </c>
      <c r="N676" s="258">
        <v>4544</v>
      </c>
      <c r="O676" s="259">
        <v>4658.181818181818</v>
      </c>
      <c r="P676" s="259">
        <v>4688.125</v>
      </c>
      <c r="Q676" s="259">
        <v>5006.25</v>
      </c>
      <c r="R676" s="259">
        <v>4862.8571428571431</v>
      </c>
      <c r="S676" s="259">
        <v>5383.125</v>
      </c>
      <c r="T676" s="261">
        <v>4819.6498054474705</v>
      </c>
    </row>
    <row r="677" spans="1:23" s="520" customFormat="1" ht="12" customHeight="1" x14ac:dyDescent="0.2">
      <c r="A677" s="226" t="s">
        <v>7</v>
      </c>
      <c r="B677" s="262">
        <v>100</v>
      </c>
      <c r="C677" s="263">
        <v>100</v>
      </c>
      <c r="D677" s="263">
        <v>87.5</v>
      </c>
      <c r="E677" s="263">
        <v>85.714285714285708</v>
      </c>
      <c r="F677" s="263">
        <v>94.117647058823536</v>
      </c>
      <c r="G677" s="263">
        <v>100</v>
      </c>
      <c r="H677" s="262">
        <v>86.666666666666671</v>
      </c>
      <c r="I677" s="469">
        <v>88.888888888888886</v>
      </c>
      <c r="J677" s="469">
        <v>86.666666666666671</v>
      </c>
      <c r="K677" s="469">
        <v>77.777777777777771</v>
      </c>
      <c r="L677" s="469">
        <v>93.75</v>
      </c>
      <c r="M677" s="264">
        <v>92.857142857142861</v>
      </c>
      <c r="N677" s="262">
        <v>80</v>
      </c>
      <c r="O677" s="263">
        <v>100</v>
      </c>
      <c r="P677" s="263">
        <v>87.5</v>
      </c>
      <c r="Q677" s="263">
        <v>100</v>
      </c>
      <c r="R677" s="263">
        <v>92.857142857142861</v>
      </c>
      <c r="S677" s="263">
        <v>75</v>
      </c>
      <c r="T677" s="265">
        <v>77.431906614785987</v>
      </c>
    </row>
    <row r="678" spans="1:23" s="520" customFormat="1" ht="12" customHeight="1" x14ac:dyDescent="0.2">
      <c r="A678" s="226" t="s">
        <v>8</v>
      </c>
      <c r="B678" s="266">
        <v>4.5616985599303793E-2</v>
      </c>
      <c r="C678" s="267">
        <v>5.3612901792138019E-2</v>
      </c>
      <c r="D678" s="267">
        <v>5.7906084500138628E-2</v>
      </c>
      <c r="E678" s="267">
        <v>6.9786998447885593E-2</v>
      </c>
      <c r="F678" s="267">
        <v>4.7489020122105312E-2</v>
      </c>
      <c r="G678" s="267">
        <v>5.6327713998055827E-2</v>
      </c>
      <c r="H678" s="266">
        <v>7.1734182134336938E-2</v>
      </c>
      <c r="I678" s="455">
        <v>6.3075960667935999E-2</v>
      </c>
      <c r="J678" s="455">
        <v>4.9699181783209881E-2</v>
      </c>
      <c r="K678" s="267">
        <v>7.8948051206780029E-2</v>
      </c>
      <c r="L678" s="267">
        <v>4.1453802873079419E-2</v>
      </c>
      <c r="M678" s="268">
        <v>5.8175883853860057E-2</v>
      </c>
      <c r="N678" s="266">
        <v>7.7118068765495443E-2</v>
      </c>
      <c r="O678" s="267">
        <v>4.6502994986622456E-2</v>
      </c>
      <c r="P678" s="267">
        <v>5.5935211037810045E-2</v>
      </c>
      <c r="Q678" s="267">
        <v>3.7488955035508524E-2</v>
      </c>
      <c r="R678" s="267">
        <v>5.5356348992295218E-2</v>
      </c>
      <c r="S678" s="267">
        <v>8.1590907330853599E-2</v>
      </c>
      <c r="T678" s="269">
        <v>7.9409415696133648E-2</v>
      </c>
    </row>
    <row r="679" spans="1:23" s="520" customFormat="1" ht="12" customHeight="1" x14ac:dyDescent="0.2">
      <c r="A679" s="303" t="s">
        <v>1</v>
      </c>
      <c r="B679" s="270">
        <f t="shared" ref="B679:T679" si="156">B676/B675*100-100</f>
        <v>-0.87602078693392116</v>
      </c>
      <c r="C679" s="271">
        <f t="shared" si="156"/>
        <v>3.4062622821957405</v>
      </c>
      <c r="D679" s="271">
        <f t="shared" si="156"/>
        <v>4.5378619153674862</v>
      </c>
      <c r="E679" s="271">
        <f t="shared" si="156"/>
        <v>5.4724785237034439</v>
      </c>
      <c r="F679" s="271">
        <f t="shared" si="156"/>
        <v>5.2142014935149916</v>
      </c>
      <c r="G679" s="272">
        <f t="shared" si="156"/>
        <v>13.264043553575846</v>
      </c>
      <c r="H679" s="270">
        <f t="shared" si="156"/>
        <v>4.4691907943578428</v>
      </c>
      <c r="I679" s="271">
        <f t="shared" si="156"/>
        <v>3.0190546894333039</v>
      </c>
      <c r="J679" s="271">
        <f t="shared" si="156"/>
        <v>9.5916852264291066</v>
      </c>
      <c r="K679" s="271">
        <f t="shared" si="156"/>
        <v>10.071764414748841</v>
      </c>
      <c r="L679" s="271">
        <f t="shared" si="156"/>
        <v>7.9760579064587915</v>
      </c>
      <c r="M679" s="272">
        <f t="shared" si="156"/>
        <v>18.851415844734333</v>
      </c>
      <c r="N679" s="456">
        <f t="shared" si="156"/>
        <v>1.2026726057906529</v>
      </c>
      <c r="O679" s="271">
        <f t="shared" si="156"/>
        <v>3.7456975096173295</v>
      </c>
      <c r="P679" s="271">
        <f t="shared" si="156"/>
        <v>4.4125835189309726</v>
      </c>
      <c r="Q679" s="271">
        <f t="shared" si="156"/>
        <v>11.497772828507792</v>
      </c>
      <c r="R679" s="271">
        <f t="shared" si="156"/>
        <v>8.3041679923640004</v>
      </c>
      <c r="S679" s="271">
        <f t="shared" si="156"/>
        <v>19.891425389755014</v>
      </c>
      <c r="T679" s="273">
        <f t="shared" si="156"/>
        <v>7.3418664910349918</v>
      </c>
    </row>
    <row r="680" spans="1:23" s="520" customFormat="1" ht="12" customHeight="1" thickBot="1" x14ac:dyDescent="0.25">
      <c r="A680" s="226" t="s">
        <v>27</v>
      </c>
      <c r="B680" s="479">
        <f t="shared" ref="B680:T680" si="157">B676-B663</f>
        <v>12.66666666666697</v>
      </c>
      <c r="C680" s="480">
        <f t="shared" si="157"/>
        <v>68.655462184873613</v>
      </c>
      <c r="D680" s="480">
        <f t="shared" si="157"/>
        <v>5.1785714285715585</v>
      </c>
      <c r="E680" s="480">
        <f t="shared" si="157"/>
        <v>-137.14285714285779</v>
      </c>
      <c r="F680" s="480">
        <f t="shared" si="157"/>
        <v>-134.63235294117658</v>
      </c>
      <c r="G680" s="481">
        <f t="shared" si="157"/>
        <v>-167.97385620915065</v>
      </c>
      <c r="H680" s="479">
        <f t="shared" si="157"/>
        <v>41.29166666666697</v>
      </c>
      <c r="I680" s="480">
        <f t="shared" si="157"/>
        <v>-74.444444444444343</v>
      </c>
      <c r="J680" s="480">
        <f t="shared" si="157"/>
        <v>97.54166666666697</v>
      </c>
      <c r="K680" s="480">
        <f t="shared" si="157"/>
        <v>258.22222222222263</v>
      </c>
      <c r="L680" s="480">
        <f t="shared" si="157"/>
        <v>-15</v>
      </c>
      <c r="M680" s="481">
        <f t="shared" si="157"/>
        <v>121.76190476190459</v>
      </c>
      <c r="N680" s="482">
        <f t="shared" si="157"/>
        <v>91.33333333333303</v>
      </c>
      <c r="O680" s="480">
        <f t="shared" si="157"/>
        <v>7.5151515151510466</v>
      </c>
      <c r="P680" s="480">
        <f t="shared" si="157"/>
        <v>-164.375</v>
      </c>
      <c r="Q680" s="480">
        <f t="shared" si="157"/>
        <v>-465.17857142857156</v>
      </c>
      <c r="R680" s="480">
        <f t="shared" si="157"/>
        <v>39.523809523810087</v>
      </c>
      <c r="S680" s="480">
        <f t="shared" si="157"/>
        <v>34.45833333333303</v>
      </c>
      <c r="T680" s="483">
        <f t="shared" si="157"/>
        <v>-15.11019455252972</v>
      </c>
    </row>
    <row r="681" spans="1:23" s="520" customFormat="1" ht="12" customHeight="1" x14ac:dyDescent="0.2">
      <c r="A681" s="308" t="s">
        <v>52</v>
      </c>
      <c r="B681" s="280">
        <v>55</v>
      </c>
      <c r="C681" s="281">
        <v>57</v>
      </c>
      <c r="D681" s="281">
        <v>57</v>
      </c>
      <c r="E681" s="281">
        <v>14</v>
      </c>
      <c r="F681" s="281">
        <v>56</v>
      </c>
      <c r="G681" s="282">
        <v>57</v>
      </c>
      <c r="H681" s="280">
        <v>55</v>
      </c>
      <c r="I681" s="281">
        <v>56</v>
      </c>
      <c r="J681" s="281">
        <v>56</v>
      </c>
      <c r="K681" s="281">
        <v>12</v>
      </c>
      <c r="L681" s="281">
        <v>55</v>
      </c>
      <c r="M681" s="282">
        <v>56</v>
      </c>
      <c r="N681" s="458">
        <v>55</v>
      </c>
      <c r="O681" s="281">
        <v>56</v>
      </c>
      <c r="P681" s="281">
        <v>57</v>
      </c>
      <c r="Q681" s="281">
        <v>15</v>
      </c>
      <c r="R681" s="281">
        <v>56</v>
      </c>
      <c r="S681" s="328">
        <v>58</v>
      </c>
      <c r="T681" s="329">
        <f>SUM(B681:S681)</f>
        <v>883</v>
      </c>
      <c r="U681" s="520" t="s">
        <v>56</v>
      </c>
      <c r="V681" s="330">
        <f>T668-T681</f>
        <v>2</v>
      </c>
      <c r="W681" s="331">
        <f>V681/T668</f>
        <v>2.2598870056497176E-3</v>
      </c>
    </row>
    <row r="682" spans="1:23" s="520" customFormat="1" ht="12" customHeight="1" x14ac:dyDescent="0.2">
      <c r="A682" s="308" t="s">
        <v>28</v>
      </c>
      <c r="B682" s="231">
        <v>145</v>
      </c>
      <c r="C682" s="289">
        <v>144.5</v>
      </c>
      <c r="D682" s="289">
        <v>143.5</v>
      </c>
      <c r="E682" s="289">
        <v>144.5</v>
      </c>
      <c r="F682" s="289">
        <v>143.5</v>
      </c>
      <c r="G682" s="232">
        <v>141.5</v>
      </c>
      <c r="H682" s="231">
        <v>143</v>
      </c>
      <c r="I682" s="289">
        <v>142.5</v>
      </c>
      <c r="J682" s="289">
        <v>141</v>
      </c>
      <c r="K682" s="289">
        <v>144</v>
      </c>
      <c r="L682" s="289">
        <v>141.5</v>
      </c>
      <c r="M682" s="232">
        <v>140.5</v>
      </c>
      <c r="N682" s="459">
        <v>145</v>
      </c>
      <c r="O682" s="289">
        <v>144</v>
      </c>
      <c r="P682" s="289">
        <v>143.5</v>
      </c>
      <c r="Q682" s="289">
        <v>145.5</v>
      </c>
      <c r="R682" s="289">
        <v>141</v>
      </c>
      <c r="S682" s="289">
        <v>141</v>
      </c>
      <c r="T682" s="235"/>
      <c r="U682" s="520" t="s">
        <v>57</v>
      </c>
      <c r="V682" s="520">
        <v>142.78</v>
      </c>
    </row>
    <row r="683" spans="1:23" s="520" customFormat="1" ht="12" customHeight="1" thickBot="1" x14ac:dyDescent="0.25">
      <c r="A683" s="311" t="s">
        <v>26</v>
      </c>
      <c r="B683" s="229">
        <f t="shared" ref="B683:S683" si="158">B682-B669</f>
        <v>0</v>
      </c>
      <c r="C683" s="230">
        <f t="shared" si="158"/>
        <v>0</v>
      </c>
      <c r="D683" s="230">
        <f t="shared" si="158"/>
        <v>0</v>
      </c>
      <c r="E683" s="230">
        <f t="shared" si="158"/>
        <v>0</v>
      </c>
      <c r="F683" s="230">
        <f t="shared" si="158"/>
        <v>0</v>
      </c>
      <c r="G683" s="466">
        <f t="shared" si="158"/>
        <v>0</v>
      </c>
      <c r="H683" s="229">
        <f t="shared" si="158"/>
        <v>0</v>
      </c>
      <c r="I683" s="230">
        <f t="shared" si="158"/>
        <v>0</v>
      </c>
      <c r="J683" s="230">
        <f t="shared" si="158"/>
        <v>0</v>
      </c>
      <c r="K683" s="230">
        <f t="shared" si="158"/>
        <v>0</v>
      </c>
      <c r="L683" s="230">
        <f t="shared" si="158"/>
        <v>0</v>
      </c>
      <c r="M683" s="466">
        <f t="shared" si="158"/>
        <v>0</v>
      </c>
      <c r="N683" s="460">
        <f t="shared" si="158"/>
        <v>0</v>
      </c>
      <c r="O683" s="230">
        <f t="shared" si="158"/>
        <v>0</v>
      </c>
      <c r="P683" s="230">
        <f t="shared" si="158"/>
        <v>0</v>
      </c>
      <c r="Q683" s="230">
        <f t="shared" si="158"/>
        <v>0</v>
      </c>
      <c r="R683" s="230">
        <f t="shared" si="158"/>
        <v>0</v>
      </c>
      <c r="S683" s="230">
        <f t="shared" si="158"/>
        <v>0</v>
      </c>
      <c r="T683" s="236"/>
      <c r="U683" s="520" t="s">
        <v>26</v>
      </c>
      <c r="V683" s="520">
        <f>V682-V669</f>
        <v>0</v>
      </c>
    </row>
    <row r="685" spans="1:23" ht="13.5" thickBot="1" x14ac:dyDescent="0.25"/>
    <row r="686" spans="1:23" s="521" customFormat="1" ht="12" customHeight="1" thickBot="1" x14ac:dyDescent="0.25">
      <c r="A686" s="295" t="s">
        <v>179</v>
      </c>
      <c r="B686" s="530" t="s">
        <v>53</v>
      </c>
      <c r="C686" s="531"/>
      <c r="D686" s="531"/>
      <c r="E686" s="531"/>
      <c r="F686" s="531"/>
      <c r="G686" s="532"/>
      <c r="H686" s="530" t="s">
        <v>53</v>
      </c>
      <c r="I686" s="531"/>
      <c r="J686" s="531"/>
      <c r="K686" s="531"/>
      <c r="L686" s="531"/>
      <c r="M686" s="532"/>
      <c r="N686" s="530" t="s">
        <v>53</v>
      </c>
      <c r="O686" s="531"/>
      <c r="P686" s="531"/>
      <c r="Q686" s="531"/>
      <c r="R686" s="531"/>
      <c r="S686" s="532"/>
      <c r="T686" s="313" t="s">
        <v>0</v>
      </c>
    </row>
    <row r="687" spans="1:23" s="521" customFormat="1" ht="12" customHeight="1" x14ac:dyDescent="0.2">
      <c r="A687" s="226" t="s">
        <v>54</v>
      </c>
      <c r="B687" s="315">
        <v>1</v>
      </c>
      <c r="C687" s="451">
        <v>2</v>
      </c>
      <c r="D687" s="451">
        <v>3</v>
      </c>
      <c r="E687" s="451">
        <v>4</v>
      </c>
      <c r="F687" s="451">
        <v>5</v>
      </c>
      <c r="G687" s="461">
        <v>6</v>
      </c>
      <c r="H687" s="315">
        <v>7</v>
      </c>
      <c r="I687" s="451">
        <v>8</v>
      </c>
      <c r="J687" s="451">
        <v>9</v>
      </c>
      <c r="K687" s="451">
        <v>10</v>
      </c>
      <c r="L687" s="451">
        <v>11</v>
      </c>
      <c r="M687" s="461">
        <v>12</v>
      </c>
      <c r="N687" s="451">
        <v>13</v>
      </c>
      <c r="O687" s="451">
        <v>14</v>
      </c>
      <c r="P687" s="451">
        <v>15</v>
      </c>
      <c r="Q687" s="451">
        <v>16</v>
      </c>
      <c r="R687" s="451">
        <v>17</v>
      </c>
      <c r="S687" s="451">
        <v>18</v>
      </c>
      <c r="T687" s="237"/>
    </row>
    <row r="688" spans="1:23" s="521" customFormat="1" ht="12" customHeight="1" x14ac:dyDescent="0.2">
      <c r="A688" s="301" t="s">
        <v>3</v>
      </c>
      <c r="B688" s="253">
        <v>4505</v>
      </c>
      <c r="C688" s="254">
        <v>4505</v>
      </c>
      <c r="D688" s="254">
        <v>4505</v>
      </c>
      <c r="E688" s="254">
        <v>4505</v>
      </c>
      <c r="F688" s="254">
        <v>4505</v>
      </c>
      <c r="G688" s="254">
        <v>4505</v>
      </c>
      <c r="H688" s="253">
        <v>4505</v>
      </c>
      <c r="I688" s="467">
        <v>4505</v>
      </c>
      <c r="J688" s="467">
        <v>4505</v>
      </c>
      <c r="K688" s="254">
        <v>4505</v>
      </c>
      <c r="L688" s="254">
        <v>4505</v>
      </c>
      <c r="M688" s="255">
        <v>4505</v>
      </c>
      <c r="N688" s="253">
        <v>4505</v>
      </c>
      <c r="O688" s="254">
        <v>4505</v>
      </c>
      <c r="P688" s="254">
        <v>4505</v>
      </c>
      <c r="Q688" s="254">
        <v>4505</v>
      </c>
      <c r="R688" s="254">
        <v>4505</v>
      </c>
      <c r="S688" s="254">
        <v>4505</v>
      </c>
      <c r="T688" s="256">
        <v>4505</v>
      </c>
    </row>
    <row r="689" spans="1:23" s="521" customFormat="1" ht="12" customHeight="1" x14ac:dyDescent="0.2">
      <c r="A689" s="303" t="s">
        <v>6</v>
      </c>
      <c r="B689" s="258">
        <v>4487.333333333333</v>
      </c>
      <c r="C689" s="259">
        <v>4686</v>
      </c>
      <c r="D689" s="259">
        <v>4894.375</v>
      </c>
      <c r="E689" s="259">
        <v>5211.4285714285716</v>
      </c>
      <c r="F689" s="259">
        <v>4772</v>
      </c>
      <c r="G689" s="259">
        <v>5154.666666666667</v>
      </c>
      <c r="H689" s="258">
        <v>4671.7647058823532</v>
      </c>
      <c r="I689" s="468">
        <v>4910.666666666667</v>
      </c>
      <c r="J689" s="468">
        <v>4830.7692307692305</v>
      </c>
      <c r="K689" s="259">
        <v>5042.5</v>
      </c>
      <c r="L689" s="259">
        <v>4812.3529411764703</v>
      </c>
      <c r="M689" s="260">
        <v>5273.5714285714284</v>
      </c>
      <c r="N689" s="258">
        <v>4586.875</v>
      </c>
      <c r="O689" s="259">
        <v>4725.2941176470586</v>
      </c>
      <c r="P689" s="259">
        <v>4627.5</v>
      </c>
      <c r="Q689" s="259">
        <v>5038.75</v>
      </c>
      <c r="R689" s="259">
        <v>4815</v>
      </c>
      <c r="S689" s="259">
        <v>5089.333333333333</v>
      </c>
      <c r="T689" s="261">
        <v>4841.5686274509808</v>
      </c>
    </row>
    <row r="690" spans="1:23" s="521" customFormat="1" ht="12" customHeight="1" x14ac:dyDescent="0.2">
      <c r="A690" s="226" t="s">
        <v>7</v>
      </c>
      <c r="B690" s="262">
        <v>86.666666666666671</v>
      </c>
      <c r="C690" s="263">
        <v>86.666666666666671</v>
      </c>
      <c r="D690" s="263">
        <v>100</v>
      </c>
      <c r="E690" s="263">
        <v>100</v>
      </c>
      <c r="F690" s="263">
        <v>100</v>
      </c>
      <c r="G690" s="263">
        <v>93.333333333333329</v>
      </c>
      <c r="H690" s="262">
        <v>88.235294117647058</v>
      </c>
      <c r="I690" s="469">
        <v>86.666666666666671</v>
      </c>
      <c r="J690" s="469">
        <v>100</v>
      </c>
      <c r="K690" s="469">
        <v>75</v>
      </c>
      <c r="L690" s="469">
        <v>100</v>
      </c>
      <c r="M690" s="264">
        <v>92.857142857142861</v>
      </c>
      <c r="N690" s="262">
        <v>87.5</v>
      </c>
      <c r="O690" s="263">
        <v>88.235294117647058</v>
      </c>
      <c r="P690" s="263">
        <v>93.75</v>
      </c>
      <c r="Q690" s="263">
        <v>62.5</v>
      </c>
      <c r="R690" s="263">
        <v>93.75</v>
      </c>
      <c r="S690" s="263">
        <v>80</v>
      </c>
      <c r="T690" s="265">
        <v>78.431372549019613</v>
      </c>
    </row>
    <row r="691" spans="1:23" s="521" customFormat="1" ht="12" customHeight="1" x14ac:dyDescent="0.2">
      <c r="A691" s="226" t="s">
        <v>8</v>
      </c>
      <c r="B691" s="266">
        <v>6.0918357052182313E-2</v>
      </c>
      <c r="C691" s="267">
        <v>6.1023411763967139E-2</v>
      </c>
      <c r="D691" s="267">
        <v>3.0842344026685713E-2</v>
      </c>
      <c r="E691" s="267">
        <v>4.2394312922364556E-2</v>
      </c>
      <c r="F691" s="267">
        <v>4.024488787906922E-2</v>
      </c>
      <c r="G691" s="267">
        <v>6.1527006254770013E-2</v>
      </c>
      <c r="H691" s="266">
        <v>6.8925076735916274E-2</v>
      </c>
      <c r="I691" s="455">
        <v>7.6087257762134583E-2</v>
      </c>
      <c r="J691" s="455">
        <v>4.9478496618755273E-2</v>
      </c>
      <c r="K691" s="267">
        <v>7.8963912071613712E-2</v>
      </c>
      <c r="L691" s="267">
        <v>4.7237880691997705E-2</v>
      </c>
      <c r="M691" s="268">
        <v>6.2926576363218342E-2</v>
      </c>
      <c r="N691" s="266">
        <v>5.5720001254586142E-2</v>
      </c>
      <c r="O691" s="267">
        <v>8.5246619941458157E-2</v>
      </c>
      <c r="P691" s="267">
        <v>6.1850787131606431E-2</v>
      </c>
      <c r="Q691" s="267">
        <v>9.0596494354338891E-2</v>
      </c>
      <c r="R691" s="267">
        <v>5.153020052253169E-2</v>
      </c>
      <c r="S691" s="267">
        <v>6.4395248606705258E-2</v>
      </c>
      <c r="T691" s="269">
        <v>7.5783864964910602E-2</v>
      </c>
    </row>
    <row r="692" spans="1:23" s="521" customFormat="1" ht="12" customHeight="1" x14ac:dyDescent="0.2">
      <c r="A692" s="303" t="s">
        <v>1</v>
      </c>
      <c r="B692" s="270">
        <f t="shared" ref="B692:T692" si="159">B689/B688*100-100</f>
        <v>-0.39215686274511086</v>
      </c>
      <c r="C692" s="271">
        <f t="shared" si="159"/>
        <v>4.0177580466148868</v>
      </c>
      <c r="D692" s="271">
        <f t="shared" si="159"/>
        <v>8.6431742508324021</v>
      </c>
      <c r="E692" s="271">
        <f t="shared" si="159"/>
        <v>15.68098937688282</v>
      </c>
      <c r="F692" s="271">
        <f t="shared" si="159"/>
        <v>5.9267480577136524</v>
      </c>
      <c r="G692" s="272">
        <f t="shared" si="159"/>
        <v>14.42101368849427</v>
      </c>
      <c r="H692" s="270">
        <f t="shared" si="159"/>
        <v>3.7017692759678766</v>
      </c>
      <c r="I692" s="271">
        <f t="shared" si="159"/>
        <v>9.0048094709582074</v>
      </c>
      <c r="J692" s="271">
        <f t="shared" si="159"/>
        <v>7.2312814821139</v>
      </c>
      <c r="K692" s="271">
        <f t="shared" si="159"/>
        <v>11.931187569367381</v>
      </c>
      <c r="L692" s="271">
        <f t="shared" si="159"/>
        <v>6.8224848207873521</v>
      </c>
      <c r="M692" s="272">
        <f t="shared" si="159"/>
        <v>17.060409069288099</v>
      </c>
      <c r="N692" s="456">
        <f t="shared" si="159"/>
        <v>1.8174250832408489</v>
      </c>
      <c r="O692" s="271">
        <f t="shared" si="159"/>
        <v>4.889991512698316</v>
      </c>
      <c r="P692" s="271">
        <f t="shared" si="159"/>
        <v>2.7192008879023462</v>
      </c>
      <c r="Q692" s="271">
        <f t="shared" si="159"/>
        <v>11.847946725860155</v>
      </c>
      <c r="R692" s="271">
        <f t="shared" si="159"/>
        <v>6.8812430632630281</v>
      </c>
      <c r="S692" s="271">
        <f t="shared" si="159"/>
        <v>12.970773214946348</v>
      </c>
      <c r="T692" s="273">
        <f t="shared" si="159"/>
        <v>7.4710017192226559</v>
      </c>
    </row>
    <row r="693" spans="1:23" s="521" customFormat="1" ht="12" customHeight="1" thickBot="1" x14ac:dyDescent="0.25">
      <c r="A693" s="226" t="s">
        <v>27</v>
      </c>
      <c r="B693" s="479">
        <f t="shared" ref="B693:T693" si="160">B689-B676</f>
        <v>36.66666666666606</v>
      </c>
      <c r="C693" s="480">
        <f t="shared" si="160"/>
        <v>43.058823529411711</v>
      </c>
      <c r="D693" s="480">
        <f t="shared" si="160"/>
        <v>200.625</v>
      </c>
      <c r="E693" s="480">
        <f t="shared" si="160"/>
        <v>475.71428571428623</v>
      </c>
      <c r="F693" s="480">
        <f t="shared" si="160"/>
        <v>47.882352941176578</v>
      </c>
      <c r="G693" s="481">
        <f t="shared" si="160"/>
        <v>69.111111111111313</v>
      </c>
      <c r="H693" s="479">
        <f t="shared" si="160"/>
        <v>-18.901960784313815</v>
      </c>
      <c r="I693" s="480">
        <f t="shared" si="160"/>
        <v>285.11111111111131</v>
      </c>
      <c r="J693" s="480">
        <f t="shared" si="160"/>
        <v>-89.89743589743648</v>
      </c>
      <c r="K693" s="480">
        <f t="shared" si="160"/>
        <v>100.27777777777737</v>
      </c>
      <c r="L693" s="480">
        <f t="shared" si="160"/>
        <v>-35.772058823529733</v>
      </c>
      <c r="M693" s="481">
        <f t="shared" si="160"/>
        <v>-62.857142857143117</v>
      </c>
      <c r="N693" s="482">
        <f t="shared" si="160"/>
        <v>42.875</v>
      </c>
      <c r="O693" s="480">
        <f t="shared" si="160"/>
        <v>67.11229946524054</v>
      </c>
      <c r="P693" s="480">
        <f t="shared" si="160"/>
        <v>-60.625</v>
      </c>
      <c r="Q693" s="480">
        <f t="shared" si="160"/>
        <v>32.5</v>
      </c>
      <c r="R693" s="480">
        <f t="shared" si="160"/>
        <v>-47.857142857143117</v>
      </c>
      <c r="S693" s="480">
        <f t="shared" si="160"/>
        <v>-293.79166666666697</v>
      </c>
      <c r="T693" s="483">
        <f t="shared" si="160"/>
        <v>21.918822003510286</v>
      </c>
    </row>
    <row r="694" spans="1:23" s="521" customFormat="1" ht="12" customHeight="1" x14ac:dyDescent="0.2">
      <c r="A694" s="308" t="s">
        <v>52</v>
      </c>
      <c r="B694" s="280">
        <v>54</v>
      </c>
      <c r="C694" s="281">
        <v>57</v>
      </c>
      <c r="D694" s="281">
        <v>57</v>
      </c>
      <c r="E694" s="281">
        <v>14</v>
      </c>
      <c r="F694" s="281">
        <v>56</v>
      </c>
      <c r="G694" s="282">
        <v>57</v>
      </c>
      <c r="H694" s="280">
        <v>55</v>
      </c>
      <c r="I694" s="281">
        <v>56</v>
      </c>
      <c r="J694" s="281">
        <v>56</v>
      </c>
      <c r="K694" s="281">
        <v>12</v>
      </c>
      <c r="L694" s="281">
        <v>55</v>
      </c>
      <c r="M694" s="282">
        <v>56</v>
      </c>
      <c r="N694" s="458">
        <v>55</v>
      </c>
      <c r="O694" s="281">
        <v>56</v>
      </c>
      <c r="P694" s="281">
        <v>57</v>
      </c>
      <c r="Q694" s="281">
        <v>15</v>
      </c>
      <c r="R694" s="281">
        <v>56</v>
      </c>
      <c r="S694" s="328">
        <v>58</v>
      </c>
      <c r="T694" s="329">
        <f>SUM(B694:S694)</f>
        <v>882</v>
      </c>
      <c r="U694" s="521" t="s">
        <v>56</v>
      </c>
      <c r="V694" s="330">
        <f>T681-T694</f>
        <v>1</v>
      </c>
      <c r="W694" s="331">
        <f>V694/T681</f>
        <v>1.1325028312570782E-3</v>
      </c>
    </row>
    <row r="695" spans="1:23" s="521" customFormat="1" ht="12" customHeight="1" x14ac:dyDescent="0.2">
      <c r="A695" s="308" t="s">
        <v>28</v>
      </c>
      <c r="B695" s="231">
        <v>146</v>
      </c>
      <c r="C695" s="289">
        <v>145.5</v>
      </c>
      <c r="D695" s="289">
        <v>144.5</v>
      </c>
      <c r="E695" s="289">
        <v>145.5</v>
      </c>
      <c r="F695" s="289">
        <v>144.5</v>
      </c>
      <c r="G695" s="232">
        <v>142.5</v>
      </c>
      <c r="H695" s="231">
        <v>144</v>
      </c>
      <c r="I695" s="289">
        <v>143.5</v>
      </c>
      <c r="J695" s="289">
        <v>142</v>
      </c>
      <c r="K695" s="289">
        <v>145</v>
      </c>
      <c r="L695" s="289">
        <v>142.5</v>
      </c>
      <c r="M695" s="232">
        <v>141.5</v>
      </c>
      <c r="N695" s="459">
        <v>146</v>
      </c>
      <c r="O695" s="289">
        <v>145</v>
      </c>
      <c r="P695" s="289">
        <v>144.5</v>
      </c>
      <c r="Q695" s="289">
        <v>146.5</v>
      </c>
      <c r="R695" s="289">
        <v>142</v>
      </c>
      <c r="S695" s="289">
        <v>142.5</v>
      </c>
      <c r="T695" s="235"/>
      <c r="U695" s="521" t="s">
        <v>57</v>
      </c>
      <c r="V695" s="521">
        <v>142.61000000000001</v>
      </c>
    </row>
    <row r="696" spans="1:23" s="521" customFormat="1" ht="12" customHeight="1" thickBot="1" x14ac:dyDescent="0.25">
      <c r="A696" s="311" t="s">
        <v>26</v>
      </c>
      <c r="B696" s="229">
        <f t="shared" ref="B696:S696" si="161">B695-B682</f>
        <v>1</v>
      </c>
      <c r="C696" s="230">
        <f t="shared" si="161"/>
        <v>1</v>
      </c>
      <c r="D696" s="230">
        <f t="shared" si="161"/>
        <v>1</v>
      </c>
      <c r="E696" s="230">
        <f t="shared" si="161"/>
        <v>1</v>
      </c>
      <c r="F696" s="230">
        <f t="shared" si="161"/>
        <v>1</v>
      </c>
      <c r="G696" s="466">
        <f t="shared" si="161"/>
        <v>1</v>
      </c>
      <c r="H696" s="229">
        <f t="shared" si="161"/>
        <v>1</v>
      </c>
      <c r="I696" s="230">
        <f t="shared" si="161"/>
        <v>1</v>
      </c>
      <c r="J696" s="230">
        <f t="shared" si="161"/>
        <v>1</v>
      </c>
      <c r="K696" s="230">
        <f t="shared" si="161"/>
        <v>1</v>
      </c>
      <c r="L696" s="230">
        <f t="shared" si="161"/>
        <v>1</v>
      </c>
      <c r="M696" s="466">
        <f t="shared" si="161"/>
        <v>1</v>
      </c>
      <c r="N696" s="460">
        <f t="shared" si="161"/>
        <v>1</v>
      </c>
      <c r="O696" s="230">
        <f t="shared" si="161"/>
        <v>1</v>
      </c>
      <c r="P696" s="230">
        <f t="shared" si="161"/>
        <v>1</v>
      </c>
      <c r="Q696" s="230">
        <f t="shared" si="161"/>
        <v>1</v>
      </c>
      <c r="R696" s="230">
        <f t="shared" si="161"/>
        <v>1</v>
      </c>
      <c r="S696" s="230">
        <f t="shared" si="161"/>
        <v>1.5</v>
      </c>
      <c r="T696" s="236"/>
      <c r="U696" s="521" t="s">
        <v>26</v>
      </c>
      <c r="V696" s="521">
        <f>V695-V682</f>
        <v>-0.16999999999998749</v>
      </c>
    </row>
    <row r="697" spans="1:23" x14ac:dyDescent="0.2">
      <c r="C697" s="521"/>
      <c r="D697" s="521"/>
      <c r="E697" s="521"/>
      <c r="F697" s="521"/>
      <c r="G697" s="521"/>
      <c r="H697" s="521"/>
      <c r="I697" s="521"/>
      <c r="J697" s="521"/>
      <c r="K697" s="521"/>
      <c r="L697" s="521"/>
      <c r="M697" s="521"/>
      <c r="N697" s="521"/>
      <c r="O697" s="521"/>
      <c r="P697" s="521"/>
      <c r="Q697" s="521"/>
      <c r="R697" s="521"/>
      <c r="S697" s="521"/>
    </row>
    <row r="698" spans="1:23" ht="13.5" thickBot="1" x14ac:dyDescent="0.25"/>
    <row r="699" spans="1:23" s="522" customFormat="1" ht="12" customHeight="1" thickBot="1" x14ac:dyDescent="0.25">
      <c r="A699" s="295" t="s">
        <v>180</v>
      </c>
      <c r="B699" s="530" t="s">
        <v>53</v>
      </c>
      <c r="C699" s="531"/>
      <c r="D699" s="531"/>
      <c r="E699" s="531"/>
      <c r="F699" s="531"/>
      <c r="G699" s="532"/>
      <c r="H699" s="530" t="s">
        <v>53</v>
      </c>
      <c r="I699" s="531"/>
      <c r="J699" s="531"/>
      <c r="K699" s="531"/>
      <c r="L699" s="531"/>
      <c r="M699" s="532"/>
      <c r="N699" s="530" t="s">
        <v>53</v>
      </c>
      <c r="O699" s="531"/>
      <c r="P699" s="531"/>
      <c r="Q699" s="531"/>
      <c r="R699" s="531"/>
      <c r="S699" s="532"/>
      <c r="T699" s="313" t="s">
        <v>0</v>
      </c>
    </row>
    <row r="700" spans="1:23" s="522" customFormat="1" ht="12" customHeight="1" x14ac:dyDescent="0.2">
      <c r="A700" s="226" t="s">
        <v>54</v>
      </c>
      <c r="B700" s="315">
        <v>1</v>
      </c>
      <c r="C700" s="451">
        <v>2</v>
      </c>
      <c r="D700" s="451">
        <v>3</v>
      </c>
      <c r="E700" s="451">
        <v>4</v>
      </c>
      <c r="F700" s="451">
        <v>5</v>
      </c>
      <c r="G700" s="461">
        <v>6</v>
      </c>
      <c r="H700" s="315">
        <v>7</v>
      </c>
      <c r="I700" s="451">
        <v>8</v>
      </c>
      <c r="J700" s="451">
        <v>9</v>
      </c>
      <c r="K700" s="451">
        <v>10</v>
      </c>
      <c r="L700" s="451">
        <v>11</v>
      </c>
      <c r="M700" s="461">
        <v>12</v>
      </c>
      <c r="N700" s="451">
        <v>13</v>
      </c>
      <c r="O700" s="451">
        <v>14</v>
      </c>
      <c r="P700" s="451">
        <v>15</v>
      </c>
      <c r="Q700" s="451">
        <v>16</v>
      </c>
      <c r="R700" s="451">
        <v>17</v>
      </c>
      <c r="S700" s="451">
        <v>18</v>
      </c>
      <c r="T700" s="237"/>
    </row>
    <row r="701" spans="1:23" s="522" customFormat="1" ht="12" customHeight="1" x14ac:dyDescent="0.2">
      <c r="A701" s="301" t="s">
        <v>3</v>
      </c>
      <c r="B701" s="253">
        <v>4520</v>
      </c>
      <c r="C701" s="254">
        <v>4520</v>
      </c>
      <c r="D701" s="254">
        <v>4520</v>
      </c>
      <c r="E701" s="254">
        <v>4520</v>
      </c>
      <c r="F701" s="254">
        <v>4520</v>
      </c>
      <c r="G701" s="254">
        <v>4520</v>
      </c>
      <c r="H701" s="253">
        <v>4520</v>
      </c>
      <c r="I701" s="467">
        <v>4520</v>
      </c>
      <c r="J701" s="467">
        <v>4520</v>
      </c>
      <c r="K701" s="254">
        <v>4520</v>
      </c>
      <c r="L701" s="254">
        <v>4520</v>
      </c>
      <c r="M701" s="255">
        <v>4520</v>
      </c>
      <c r="N701" s="253">
        <v>4520</v>
      </c>
      <c r="O701" s="254">
        <v>4520</v>
      </c>
      <c r="P701" s="254">
        <v>4520</v>
      </c>
      <c r="Q701" s="254">
        <v>4520</v>
      </c>
      <c r="R701" s="254">
        <v>4520</v>
      </c>
      <c r="S701" s="254">
        <v>4520</v>
      </c>
      <c r="T701" s="256">
        <v>4520</v>
      </c>
    </row>
    <row r="702" spans="1:23" s="522" customFormat="1" ht="12" customHeight="1" x14ac:dyDescent="0.2">
      <c r="A702" s="303" t="s">
        <v>6</v>
      </c>
      <c r="B702" s="258">
        <v>4642</v>
      </c>
      <c r="C702" s="259">
        <v>4776.25</v>
      </c>
      <c r="D702" s="259">
        <v>4574.4444444444443</v>
      </c>
      <c r="E702" s="259">
        <v>5061.4285714285716</v>
      </c>
      <c r="F702" s="259">
        <v>4946</v>
      </c>
      <c r="G702" s="259">
        <v>5100</v>
      </c>
      <c r="H702" s="258">
        <v>4719.333333333333</v>
      </c>
      <c r="I702" s="468">
        <v>4832.1428571428569</v>
      </c>
      <c r="J702" s="468">
        <v>4874.375</v>
      </c>
      <c r="K702" s="259">
        <v>4845</v>
      </c>
      <c r="L702" s="259">
        <v>4916</v>
      </c>
      <c r="M702" s="260">
        <v>5303.333333333333</v>
      </c>
      <c r="N702" s="258">
        <v>4637.333333333333</v>
      </c>
      <c r="O702" s="259">
        <v>4718.666666666667</v>
      </c>
      <c r="P702" s="259">
        <v>4817.333333333333</v>
      </c>
      <c r="Q702" s="259">
        <v>5325.7142857142853</v>
      </c>
      <c r="R702" s="259">
        <v>4945.7142857142853</v>
      </c>
      <c r="S702" s="259">
        <v>5330.588235294118</v>
      </c>
      <c r="T702" s="261">
        <v>4892.608695652174</v>
      </c>
    </row>
    <row r="703" spans="1:23" s="522" customFormat="1" ht="12" customHeight="1" x14ac:dyDescent="0.2">
      <c r="A703" s="226" t="s">
        <v>7</v>
      </c>
      <c r="B703" s="262">
        <v>93.333333333333329</v>
      </c>
      <c r="C703" s="263">
        <v>93.75</v>
      </c>
      <c r="D703" s="263">
        <v>94.444444444444443</v>
      </c>
      <c r="E703" s="263">
        <v>71.428571428571431</v>
      </c>
      <c r="F703" s="263">
        <v>80</v>
      </c>
      <c r="G703" s="263">
        <v>81.25</v>
      </c>
      <c r="H703" s="262">
        <v>86.666666666666671</v>
      </c>
      <c r="I703" s="469">
        <v>85.714285714285708</v>
      </c>
      <c r="J703" s="469">
        <v>93.75</v>
      </c>
      <c r="K703" s="469">
        <v>87.5</v>
      </c>
      <c r="L703" s="469">
        <v>100</v>
      </c>
      <c r="M703" s="264">
        <v>86.666666666666671</v>
      </c>
      <c r="N703" s="262">
        <v>93.333333333333329</v>
      </c>
      <c r="O703" s="263">
        <v>93.333333333333329</v>
      </c>
      <c r="P703" s="263">
        <v>100</v>
      </c>
      <c r="Q703" s="263">
        <v>85.714285714285708</v>
      </c>
      <c r="R703" s="263">
        <v>85.714285714285708</v>
      </c>
      <c r="S703" s="263">
        <v>76.470588235294116</v>
      </c>
      <c r="T703" s="265">
        <v>79.841897233201578</v>
      </c>
    </row>
    <row r="704" spans="1:23" s="522" customFormat="1" ht="12" customHeight="1" x14ac:dyDescent="0.2">
      <c r="A704" s="226" t="s">
        <v>8</v>
      </c>
      <c r="B704" s="266">
        <v>6.4661774527374774E-2</v>
      </c>
      <c r="C704" s="267">
        <v>5.9268864966948491E-2</v>
      </c>
      <c r="D704" s="267">
        <v>5.0889321401215624E-2</v>
      </c>
      <c r="E704" s="267">
        <v>8.4640128701776382E-2</v>
      </c>
      <c r="F704" s="267">
        <v>7.3962722944916626E-2</v>
      </c>
      <c r="G704" s="267">
        <v>7.2826707565777027E-2</v>
      </c>
      <c r="H704" s="266">
        <v>6.7516272903395153E-2</v>
      </c>
      <c r="I704" s="455">
        <v>7.7144445027261269E-2</v>
      </c>
      <c r="J704" s="455">
        <v>7.5242246527951223E-2</v>
      </c>
      <c r="K704" s="267">
        <v>6.5691766616468722E-2</v>
      </c>
      <c r="L704" s="267">
        <v>4.090528094282566E-2</v>
      </c>
      <c r="M704" s="268">
        <v>6.9505911248467875E-2</v>
      </c>
      <c r="N704" s="266">
        <v>8.4431038982729079E-2</v>
      </c>
      <c r="O704" s="267">
        <v>4.7114387721314543E-2</v>
      </c>
      <c r="P704" s="267">
        <v>3.4088144045288309E-2</v>
      </c>
      <c r="Q704" s="267">
        <v>7.1463778547931997E-2</v>
      </c>
      <c r="R704" s="267">
        <v>5.6463414581008307E-2</v>
      </c>
      <c r="S704" s="267">
        <v>8.0973814783807663E-2</v>
      </c>
      <c r="T704" s="269">
        <v>8.127700175361649E-2</v>
      </c>
    </row>
    <row r="705" spans="1:23" s="522" customFormat="1" ht="12" customHeight="1" x14ac:dyDescent="0.2">
      <c r="A705" s="303" t="s">
        <v>1</v>
      </c>
      <c r="B705" s="270">
        <f t="shared" ref="B705:T705" si="162">B702/B701*100-100</f>
        <v>2.699115044247776</v>
      </c>
      <c r="C705" s="271">
        <f t="shared" si="162"/>
        <v>5.6692477876106153</v>
      </c>
      <c r="D705" s="271">
        <f t="shared" si="162"/>
        <v>1.2045231071779767</v>
      </c>
      <c r="E705" s="271">
        <f t="shared" si="162"/>
        <v>11.978508217446276</v>
      </c>
      <c r="F705" s="271">
        <f t="shared" si="162"/>
        <v>9.4247787610619298</v>
      </c>
      <c r="G705" s="272">
        <f t="shared" si="162"/>
        <v>12.83185840707965</v>
      </c>
      <c r="H705" s="270">
        <f t="shared" si="162"/>
        <v>4.4100294985250628</v>
      </c>
      <c r="I705" s="271">
        <f t="shared" si="162"/>
        <v>6.9058154235145395</v>
      </c>
      <c r="J705" s="271">
        <f t="shared" si="162"/>
        <v>7.8401548672566435</v>
      </c>
      <c r="K705" s="271">
        <f t="shared" si="162"/>
        <v>7.1902654867256501</v>
      </c>
      <c r="L705" s="271">
        <f t="shared" si="162"/>
        <v>8.7610619469026432</v>
      </c>
      <c r="M705" s="272">
        <f t="shared" si="162"/>
        <v>17.330383480825958</v>
      </c>
      <c r="N705" s="456">
        <f t="shared" si="162"/>
        <v>2.5958702064896642</v>
      </c>
      <c r="O705" s="271">
        <f t="shared" si="162"/>
        <v>4.3952802359882099</v>
      </c>
      <c r="P705" s="271">
        <f t="shared" si="162"/>
        <v>6.5781710914454266</v>
      </c>
      <c r="Q705" s="271">
        <f t="shared" si="162"/>
        <v>17.825537294563844</v>
      </c>
      <c r="R705" s="271">
        <f t="shared" si="162"/>
        <v>9.4184576485461378</v>
      </c>
      <c r="S705" s="271">
        <f t="shared" si="162"/>
        <v>17.933368037480491</v>
      </c>
      <c r="T705" s="273">
        <f t="shared" si="162"/>
        <v>8.2435552135436723</v>
      </c>
    </row>
    <row r="706" spans="1:23" s="522" customFormat="1" ht="12" customHeight="1" thickBot="1" x14ac:dyDescent="0.25">
      <c r="A706" s="226" t="s">
        <v>27</v>
      </c>
      <c r="B706" s="479">
        <f t="shared" ref="B706:T706" si="163">B702-B689</f>
        <v>154.66666666666697</v>
      </c>
      <c r="C706" s="480">
        <f t="shared" si="163"/>
        <v>90.25</v>
      </c>
      <c r="D706" s="480">
        <f t="shared" si="163"/>
        <v>-319.93055555555566</v>
      </c>
      <c r="E706" s="480">
        <f t="shared" si="163"/>
        <v>-150</v>
      </c>
      <c r="F706" s="480">
        <f t="shared" si="163"/>
        <v>174</v>
      </c>
      <c r="G706" s="481">
        <f t="shared" si="163"/>
        <v>-54.66666666666697</v>
      </c>
      <c r="H706" s="479">
        <f t="shared" si="163"/>
        <v>47.568627450979875</v>
      </c>
      <c r="I706" s="480">
        <f t="shared" si="163"/>
        <v>-78.523809523810087</v>
      </c>
      <c r="J706" s="480">
        <f t="shared" si="163"/>
        <v>43.605769230769511</v>
      </c>
      <c r="K706" s="480">
        <f t="shared" si="163"/>
        <v>-197.5</v>
      </c>
      <c r="L706" s="480">
        <f t="shared" si="163"/>
        <v>103.64705882352973</v>
      </c>
      <c r="M706" s="481">
        <f t="shared" si="163"/>
        <v>29.761904761904589</v>
      </c>
      <c r="N706" s="482">
        <f t="shared" si="163"/>
        <v>50.45833333333303</v>
      </c>
      <c r="O706" s="480">
        <f t="shared" si="163"/>
        <v>-6.6274509803915862</v>
      </c>
      <c r="P706" s="480">
        <f t="shared" si="163"/>
        <v>189.83333333333303</v>
      </c>
      <c r="Q706" s="480">
        <f t="shared" si="163"/>
        <v>286.96428571428532</v>
      </c>
      <c r="R706" s="480">
        <f t="shared" si="163"/>
        <v>130.71428571428532</v>
      </c>
      <c r="S706" s="480">
        <f t="shared" si="163"/>
        <v>241.25490196078499</v>
      </c>
      <c r="T706" s="483">
        <f t="shared" si="163"/>
        <v>51.040068201193208</v>
      </c>
    </row>
    <row r="707" spans="1:23" s="522" customFormat="1" ht="12" customHeight="1" x14ac:dyDescent="0.2">
      <c r="A707" s="308" t="s">
        <v>52</v>
      </c>
      <c r="B707" s="280">
        <v>54</v>
      </c>
      <c r="C707" s="281">
        <v>57</v>
      </c>
      <c r="D707" s="281">
        <v>57</v>
      </c>
      <c r="E707" s="281">
        <v>14</v>
      </c>
      <c r="F707" s="281">
        <v>56</v>
      </c>
      <c r="G707" s="282">
        <v>56</v>
      </c>
      <c r="H707" s="280">
        <v>55</v>
      </c>
      <c r="I707" s="281">
        <v>56</v>
      </c>
      <c r="J707" s="281">
        <v>56</v>
      </c>
      <c r="K707" s="281">
        <v>12</v>
      </c>
      <c r="L707" s="281">
        <v>55</v>
      </c>
      <c r="M707" s="282">
        <v>56</v>
      </c>
      <c r="N707" s="458">
        <v>54</v>
      </c>
      <c r="O707" s="281">
        <v>56</v>
      </c>
      <c r="P707" s="281">
        <v>57</v>
      </c>
      <c r="Q707" s="281">
        <v>15</v>
      </c>
      <c r="R707" s="281">
        <v>56</v>
      </c>
      <c r="S707" s="328">
        <v>58</v>
      </c>
      <c r="T707" s="329">
        <f>SUM(B707:S707)</f>
        <v>880</v>
      </c>
      <c r="U707" s="522" t="s">
        <v>56</v>
      </c>
      <c r="V707" s="330">
        <f>T694-T707</f>
        <v>2</v>
      </c>
      <c r="W707" s="331">
        <f>V707/T694</f>
        <v>2.2675736961451248E-3</v>
      </c>
    </row>
    <row r="708" spans="1:23" s="522" customFormat="1" ht="12" customHeight="1" x14ac:dyDescent="0.2">
      <c r="A708" s="308" t="s">
        <v>28</v>
      </c>
      <c r="B708" s="231">
        <v>146</v>
      </c>
      <c r="C708" s="289">
        <v>145.5</v>
      </c>
      <c r="D708" s="289">
        <v>144.5</v>
      </c>
      <c r="E708" s="289">
        <v>145.5</v>
      </c>
      <c r="F708" s="289">
        <v>144.5</v>
      </c>
      <c r="G708" s="232">
        <v>142.5</v>
      </c>
      <c r="H708" s="231">
        <v>144</v>
      </c>
      <c r="I708" s="289">
        <v>143.5</v>
      </c>
      <c r="J708" s="289">
        <v>142</v>
      </c>
      <c r="K708" s="289">
        <v>145</v>
      </c>
      <c r="L708" s="289">
        <v>142.5</v>
      </c>
      <c r="M708" s="232">
        <v>141.5</v>
      </c>
      <c r="N708" s="459">
        <v>146</v>
      </c>
      <c r="O708" s="289">
        <v>145</v>
      </c>
      <c r="P708" s="289">
        <v>144.5</v>
      </c>
      <c r="Q708" s="289">
        <v>146.5</v>
      </c>
      <c r="R708" s="289">
        <v>142</v>
      </c>
      <c r="S708" s="289">
        <v>142.5</v>
      </c>
      <c r="T708" s="235"/>
      <c r="U708" s="522" t="s">
        <v>57</v>
      </c>
      <c r="V708" s="522">
        <v>143.81</v>
      </c>
    </row>
    <row r="709" spans="1:23" s="522" customFormat="1" ht="12" customHeight="1" thickBot="1" x14ac:dyDescent="0.25">
      <c r="A709" s="311" t="s">
        <v>26</v>
      </c>
      <c r="B709" s="229">
        <f t="shared" ref="B709:S709" si="164">B708-B695</f>
        <v>0</v>
      </c>
      <c r="C709" s="230">
        <f t="shared" si="164"/>
        <v>0</v>
      </c>
      <c r="D709" s="230">
        <f t="shared" si="164"/>
        <v>0</v>
      </c>
      <c r="E709" s="230">
        <f t="shared" si="164"/>
        <v>0</v>
      </c>
      <c r="F709" s="230">
        <f t="shared" si="164"/>
        <v>0</v>
      </c>
      <c r="G709" s="466">
        <f t="shared" si="164"/>
        <v>0</v>
      </c>
      <c r="H709" s="229">
        <f t="shared" si="164"/>
        <v>0</v>
      </c>
      <c r="I709" s="230">
        <f t="shared" si="164"/>
        <v>0</v>
      </c>
      <c r="J709" s="230">
        <f t="shared" si="164"/>
        <v>0</v>
      </c>
      <c r="K709" s="230">
        <f t="shared" si="164"/>
        <v>0</v>
      </c>
      <c r="L709" s="230">
        <f t="shared" si="164"/>
        <v>0</v>
      </c>
      <c r="M709" s="466">
        <f t="shared" si="164"/>
        <v>0</v>
      </c>
      <c r="N709" s="460">
        <f t="shared" si="164"/>
        <v>0</v>
      </c>
      <c r="O709" s="230">
        <f t="shared" si="164"/>
        <v>0</v>
      </c>
      <c r="P709" s="230">
        <f t="shared" si="164"/>
        <v>0</v>
      </c>
      <c r="Q709" s="230">
        <f t="shared" si="164"/>
        <v>0</v>
      </c>
      <c r="R709" s="230">
        <f t="shared" si="164"/>
        <v>0</v>
      </c>
      <c r="S709" s="230">
        <f t="shared" si="164"/>
        <v>0</v>
      </c>
      <c r="T709" s="236"/>
      <c r="U709" s="522" t="s">
        <v>26</v>
      </c>
      <c r="V709" s="522">
        <f>V708-V695</f>
        <v>1.1999999999999886</v>
      </c>
    </row>
    <row r="711" spans="1:23" ht="13.5" thickBot="1" x14ac:dyDescent="0.25"/>
    <row r="712" spans="1:23" s="523" customFormat="1" ht="12" customHeight="1" thickBot="1" x14ac:dyDescent="0.25">
      <c r="A712" s="295" t="s">
        <v>181</v>
      </c>
      <c r="B712" s="530" t="s">
        <v>53</v>
      </c>
      <c r="C712" s="531"/>
      <c r="D712" s="531"/>
      <c r="E712" s="531"/>
      <c r="F712" s="531"/>
      <c r="G712" s="532"/>
      <c r="H712" s="530" t="s">
        <v>53</v>
      </c>
      <c r="I712" s="531"/>
      <c r="J712" s="531"/>
      <c r="K712" s="531"/>
      <c r="L712" s="531"/>
      <c r="M712" s="532"/>
      <c r="N712" s="530" t="s">
        <v>53</v>
      </c>
      <c r="O712" s="531"/>
      <c r="P712" s="531"/>
      <c r="Q712" s="531"/>
      <c r="R712" s="531"/>
      <c r="S712" s="532"/>
      <c r="T712" s="313" t="s">
        <v>0</v>
      </c>
    </row>
    <row r="713" spans="1:23" s="523" customFormat="1" ht="12" customHeight="1" x14ac:dyDescent="0.2">
      <c r="A713" s="226" t="s">
        <v>54</v>
      </c>
      <c r="B713" s="315">
        <v>1</v>
      </c>
      <c r="C713" s="451">
        <v>2</v>
      </c>
      <c r="D713" s="451">
        <v>3</v>
      </c>
      <c r="E713" s="451">
        <v>4</v>
      </c>
      <c r="F713" s="451">
        <v>5</v>
      </c>
      <c r="G713" s="461">
        <v>6</v>
      </c>
      <c r="H713" s="315">
        <v>7</v>
      </c>
      <c r="I713" s="451">
        <v>8</v>
      </c>
      <c r="J713" s="451">
        <v>9</v>
      </c>
      <c r="K713" s="451">
        <v>10</v>
      </c>
      <c r="L713" s="451">
        <v>11</v>
      </c>
      <c r="M713" s="461">
        <v>12</v>
      </c>
      <c r="N713" s="451">
        <v>13</v>
      </c>
      <c r="O713" s="451">
        <v>14</v>
      </c>
      <c r="P713" s="451">
        <v>15</v>
      </c>
      <c r="Q713" s="451">
        <v>16</v>
      </c>
      <c r="R713" s="451">
        <v>17</v>
      </c>
      <c r="S713" s="451">
        <v>18</v>
      </c>
      <c r="T713" s="237"/>
    </row>
    <row r="714" spans="1:23" s="523" customFormat="1" ht="12" customHeight="1" x14ac:dyDescent="0.2">
      <c r="A714" s="301" t="s">
        <v>3</v>
      </c>
      <c r="B714" s="253">
        <v>4535</v>
      </c>
      <c r="C714" s="254">
        <v>4535</v>
      </c>
      <c r="D714" s="254">
        <v>4535</v>
      </c>
      <c r="E714" s="254">
        <v>4535</v>
      </c>
      <c r="F714" s="254">
        <v>4535</v>
      </c>
      <c r="G714" s="254">
        <v>4535</v>
      </c>
      <c r="H714" s="253">
        <v>4535</v>
      </c>
      <c r="I714" s="467">
        <v>4535</v>
      </c>
      <c r="J714" s="467">
        <v>4535</v>
      </c>
      <c r="K714" s="254">
        <v>4535</v>
      </c>
      <c r="L714" s="254">
        <v>4535</v>
      </c>
      <c r="M714" s="255">
        <v>4535</v>
      </c>
      <c r="N714" s="253">
        <v>4535</v>
      </c>
      <c r="O714" s="254">
        <v>4535</v>
      </c>
      <c r="P714" s="254">
        <v>4535</v>
      </c>
      <c r="Q714" s="254">
        <v>4535</v>
      </c>
      <c r="R714" s="254">
        <v>4535</v>
      </c>
      <c r="S714" s="254">
        <v>4535</v>
      </c>
      <c r="T714" s="256">
        <v>4535</v>
      </c>
    </row>
    <row r="715" spans="1:23" s="523" customFormat="1" ht="12" customHeight="1" x14ac:dyDescent="0.2">
      <c r="A715" s="303" t="s">
        <v>6</v>
      </c>
      <c r="B715" s="258">
        <v>4682.5</v>
      </c>
      <c r="C715" s="259">
        <v>4663.333333333333</v>
      </c>
      <c r="D715" s="259">
        <v>4817.5</v>
      </c>
      <c r="E715" s="259">
        <v>5044.2857142857147</v>
      </c>
      <c r="F715" s="259">
        <v>4850.666666666667</v>
      </c>
      <c r="G715" s="259">
        <v>5099.375</v>
      </c>
      <c r="H715" s="258">
        <v>4816</v>
      </c>
      <c r="I715" s="468">
        <v>4808.666666666667</v>
      </c>
      <c r="J715" s="468">
        <v>4772</v>
      </c>
      <c r="K715" s="259">
        <v>5308.5714285714284</v>
      </c>
      <c r="L715" s="259">
        <v>4876.25</v>
      </c>
      <c r="M715" s="260">
        <v>5253.333333333333</v>
      </c>
      <c r="N715" s="258">
        <v>4423.0769230769229</v>
      </c>
      <c r="O715" s="259">
        <v>4896</v>
      </c>
      <c r="P715" s="259">
        <v>4811.333333333333</v>
      </c>
      <c r="Q715" s="259">
        <v>5230</v>
      </c>
      <c r="R715" s="259">
        <v>4930</v>
      </c>
      <c r="S715" s="259">
        <v>5265.333333333333</v>
      </c>
      <c r="T715" s="261">
        <v>4894.5748987854249</v>
      </c>
    </row>
    <row r="716" spans="1:23" s="523" customFormat="1" ht="12" customHeight="1" x14ac:dyDescent="0.2">
      <c r="A716" s="226" t="s">
        <v>7</v>
      </c>
      <c r="B716" s="262">
        <v>100</v>
      </c>
      <c r="C716" s="263">
        <v>86.666666666666671</v>
      </c>
      <c r="D716" s="263">
        <v>100</v>
      </c>
      <c r="E716" s="263">
        <v>100</v>
      </c>
      <c r="F716" s="263">
        <v>100</v>
      </c>
      <c r="G716" s="263">
        <v>100</v>
      </c>
      <c r="H716" s="262">
        <v>80</v>
      </c>
      <c r="I716" s="469">
        <v>80</v>
      </c>
      <c r="J716" s="469">
        <v>100</v>
      </c>
      <c r="K716" s="469">
        <v>100</v>
      </c>
      <c r="L716" s="469">
        <v>100</v>
      </c>
      <c r="M716" s="264">
        <v>93.333333333333329</v>
      </c>
      <c r="N716" s="262">
        <v>100</v>
      </c>
      <c r="O716" s="263">
        <v>93.333333333333329</v>
      </c>
      <c r="P716" s="263">
        <v>93.333333333333329</v>
      </c>
      <c r="Q716" s="263">
        <v>66.666666666666671</v>
      </c>
      <c r="R716" s="263">
        <v>86.666666666666671</v>
      </c>
      <c r="S716" s="263">
        <v>66.666666666666671</v>
      </c>
      <c r="T716" s="265">
        <v>83.805668016194332</v>
      </c>
    </row>
    <row r="717" spans="1:23" s="523" customFormat="1" ht="12" customHeight="1" x14ac:dyDescent="0.2">
      <c r="A717" s="226" t="s">
        <v>8</v>
      </c>
      <c r="B717" s="266">
        <v>3.8429879152008774E-2</v>
      </c>
      <c r="C717" s="267">
        <v>5.761807858517308E-2</v>
      </c>
      <c r="D717" s="267">
        <v>4.6914709859012207E-2</v>
      </c>
      <c r="E717" s="267">
        <v>5.272651793208126E-2</v>
      </c>
      <c r="F717" s="267">
        <v>5.2868868589646803E-2</v>
      </c>
      <c r="G717" s="267">
        <v>5.3738286723501734E-2</v>
      </c>
      <c r="H717" s="266">
        <v>7.7728469400322686E-2</v>
      </c>
      <c r="I717" s="455">
        <v>6.872418897662208E-2</v>
      </c>
      <c r="J717" s="455">
        <v>4.3898135073468202E-2</v>
      </c>
      <c r="K717" s="267">
        <v>3.5161427278924968E-2</v>
      </c>
      <c r="L717" s="267">
        <v>4.0808728316561078E-2</v>
      </c>
      <c r="M717" s="268">
        <v>5.9633868770330056E-2</v>
      </c>
      <c r="N717" s="266">
        <v>4.3546381417904186E-2</v>
      </c>
      <c r="O717" s="267">
        <v>5.2104287937274792E-2</v>
      </c>
      <c r="P717" s="267">
        <v>4.6604141299964742E-2</v>
      </c>
      <c r="Q717" s="267">
        <v>9.9426386233269604E-2</v>
      </c>
      <c r="R717" s="267">
        <v>6.1265218105974149E-2</v>
      </c>
      <c r="S717" s="267">
        <v>8.854733326516355E-2</v>
      </c>
      <c r="T717" s="269">
        <v>7.3654292177466801E-2</v>
      </c>
    </row>
    <row r="718" spans="1:23" s="523" customFormat="1" ht="12" customHeight="1" x14ac:dyDescent="0.2">
      <c r="A718" s="303" t="s">
        <v>1</v>
      </c>
      <c r="B718" s="270">
        <f t="shared" ref="B718:T718" si="165">B715/B714*100-100</f>
        <v>3.2524807056229434</v>
      </c>
      <c r="C718" s="271">
        <f t="shared" si="165"/>
        <v>2.8298419698640203</v>
      </c>
      <c r="D718" s="271">
        <f t="shared" si="165"/>
        <v>6.2293274531422185</v>
      </c>
      <c r="E718" s="271">
        <f t="shared" si="165"/>
        <v>11.230114978736822</v>
      </c>
      <c r="F718" s="271">
        <f t="shared" si="165"/>
        <v>6.9606762219772236</v>
      </c>
      <c r="G718" s="272">
        <f t="shared" si="165"/>
        <v>12.444873208379278</v>
      </c>
      <c r="H718" s="270">
        <f t="shared" si="165"/>
        <v>6.1962513781697908</v>
      </c>
      <c r="I718" s="271">
        <f t="shared" si="165"/>
        <v>6.034546122748992</v>
      </c>
      <c r="J718" s="271">
        <f t="shared" si="165"/>
        <v>5.2260198456449984</v>
      </c>
      <c r="K718" s="271">
        <f t="shared" si="165"/>
        <v>17.057804378642302</v>
      </c>
      <c r="L718" s="271">
        <f t="shared" si="165"/>
        <v>7.524807056229335</v>
      </c>
      <c r="M718" s="272">
        <f t="shared" si="165"/>
        <v>15.839764792355737</v>
      </c>
      <c r="N718" s="456">
        <f t="shared" si="165"/>
        <v>-2.467984055635668</v>
      </c>
      <c r="O718" s="271">
        <f t="shared" si="165"/>
        <v>7.9603087100330754</v>
      </c>
      <c r="P718" s="271">
        <f t="shared" si="165"/>
        <v>6.0933480338110968</v>
      </c>
      <c r="Q718" s="271">
        <f t="shared" si="165"/>
        <v>15.32524807056231</v>
      </c>
      <c r="R718" s="271">
        <f t="shared" si="165"/>
        <v>8.7100330760749642</v>
      </c>
      <c r="S718" s="271">
        <f t="shared" si="165"/>
        <v>16.104373392135244</v>
      </c>
      <c r="T718" s="273">
        <f t="shared" si="165"/>
        <v>7.9288842069553453</v>
      </c>
    </row>
    <row r="719" spans="1:23" s="523" customFormat="1" ht="12" customHeight="1" thickBot="1" x14ac:dyDescent="0.25">
      <c r="A719" s="226" t="s">
        <v>27</v>
      </c>
      <c r="B719" s="479">
        <f t="shared" ref="B719:T719" si="166">B715-B702</f>
        <v>40.5</v>
      </c>
      <c r="C719" s="480">
        <f t="shared" si="166"/>
        <v>-112.91666666666697</v>
      </c>
      <c r="D719" s="480">
        <f t="shared" si="166"/>
        <v>243.05555555555566</v>
      </c>
      <c r="E719" s="480">
        <f t="shared" si="166"/>
        <v>-17.142857142856883</v>
      </c>
      <c r="F719" s="480">
        <f t="shared" si="166"/>
        <v>-95.33333333333303</v>
      </c>
      <c r="G719" s="481">
        <f t="shared" si="166"/>
        <v>-0.625</v>
      </c>
      <c r="H719" s="479">
        <f t="shared" si="166"/>
        <v>96.66666666666697</v>
      </c>
      <c r="I719" s="480">
        <f t="shared" si="166"/>
        <v>-23.476190476189913</v>
      </c>
      <c r="J719" s="480">
        <f t="shared" si="166"/>
        <v>-102.375</v>
      </c>
      <c r="K719" s="480">
        <f t="shared" si="166"/>
        <v>463.57142857142844</v>
      </c>
      <c r="L719" s="480">
        <f t="shared" si="166"/>
        <v>-39.75</v>
      </c>
      <c r="M719" s="481">
        <f t="shared" si="166"/>
        <v>-50</v>
      </c>
      <c r="N719" s="482">
        <f t="shared" si="166"/>
        <v>-214.25641025641016</v>
      </c>
      <c r="O719" s="480">
        <f t="shared" si="166"/>
        <v>177.33333333333303</v>
      </c>
      <c r="P719" s="480">
        <f t="shared" si="166"/>
        <v>-6</v>
      </c>
      <c r="Q719" s="480">
        <f t="shared" si="166"/>
        <v>-95.714285714285325</v>
      </c>
      <c r="R719" s="480">
        <f t="shared" si="166"/>
        <v>-15.714285714285325</v>
      </c>
      <c r="S719" s="480">
        <f t="shared" si="166"/>
        <v>-65.254901960784991</v>
      </c>
      <c r="T719" s="483">
        <f t="shared" si="166"/>
        <v>1.9662031332509287</v>
      </c>
    </row>
    <row r="720" spans="1:23" s="523" customFormat="1" ht="12" customHeight="1" x14ac:dyDescent="0.2">
      <c r="A720" s="308" t="s">
        <v>52</v>
      </c>
      <c r="B720" s="280">
        <v>54</v>
      </c>
      <c r="C720" s="281">
        <v>57</v>
      </c>
      <c r="D720" s="281">
        <v>57</v>
      </c>
      <c r="E720" s="281">
        <v>14</v>
      </c>
      <c r="F720" s="281">
        <v>56</v>
      </c>
      <c r="G720" s="282">
        <v>56</v>
      </c>
      <c r="H720" s="280">
        <v>55</v>
      </c>
      <c r="I720" s="281">
        <v>56</v>
      </c>
      <c r="J720" s="281">
        <v>56</v>
      </c>
      <c r="K720" s="281">
        <v>12</v>
      </c>
      <c r="L720" s="281">
        <v>55</v>
      </c>
      <c r="M720" s="282">
        <v>56</v>
      </c>
      <c r="N720" s="458">
        <v>54</v>
      </c>
      <c r="O720" s="281">
        <v>56</v>
      </c>
      <c r="P720" s="281">
        <v>57</v>
      </c>
      <c r="Q720" s="281">
        <v>15</v>
      </c>
      <c r="R720" s="281">
        <v>56</v>
      </c>
      <c r="S720" s="328">
        <v>57</v>
      </c>
      <c r="T720" s="329">
        <f>SUM(B720:S720)</f>
        <v>879</v>
      </c>
      <c r="U720" s="523" t="s">
        <v>56</v>
      </c>
      <c r="V720" s="330">
        <f>T707-T720</f>
        <v>1</v>
      </c>
      <c r="W720" s="331">
        <f>V720/T707</f>
        <v>1.1363636363636363E-3</v>
      </c>
    </row>
    <row r="721" spans="1:23" s="523" customFormat="1" ht="12" customHeight="1" x14ac:dyDescent="0.2">
      <c r="A721" s="308" t="s">
        <v>28</v>
      </c>
      <c r="B721" s="231">
        <v>146</v>
      </c>
      <c r="C721" s="289">
        <v>145.5</v>
      </c>
      <c r="D721" s="289">
        <v>144.5</v>
      </c>
      <c r="E721" s="289">
        <v>145.5</v>
      </c>
      <c r="F721" s="289">
        <v>144.5</v>
      </c>
      <c r="G721" s="232">
        <v>142.5</v>
      </c>
      <c r="H721" s="231">
        <v>144</v>
      </c>
      <c r="I721" s="289">
        <v>143.5</v>
      </c>
      <c r="J721" s="289">
        <v>142</v>
      </c>
      <c r="K721" s="289">
        <v>145</v>
      </c>
      <c r="L721" s="289">
        <v>142.5</v>
      </c>
      <c r="M721" s="232">
        <v>141.5</v>
      </c>
      <c r="N721" s="459">
        <v>146</v>
      </c>
      <c r="O721" s="289">
        <v>145</v>
      </c>
      <c r="P721" s="289">
        <v>144.5</v>
      </c>
      <c r="Q721" s="289">
        <v>146.5</v>
      </c>
      <c r="R721" s="289">
        <v>142</v>
      </c>
      <c r="S721" s="289">
        <v>142.5</v>
      </c>
      <c r="T721" s="235"/>
      <c r="U721" s="523" t="s">
        <v>57</v>
      </c>
      <c r="V721" s="523">
        <v>143.81</v>
      </c>
    </row>
    <row r="722" spans="1:23" s="523" customFormat="1" ht="12" customHeight="1" thickBot="1" x14ac:dyDescent="0.25">
      <c r="A722" s="311" t="s">
        <v>26</v>
      </c>
      <c r="B722" s="229">
        <f t="shared" ref="B722:S722" si="167">B721-B708</f>
        <v>0</v>
      </c>
      <c r="C722" s="230">
        <f t="shared" si="167"/>
        <v>0</v>
      </c>
      <c r="D722" s="230">
        <f t="shared" si="167"/>
        <v>0</v>
      </c>
      <c r="E722" s="230">
        <f t="shared" si="167"/>
        <v>0</v>
      </c>
      <c r="F722" s="230">
        <f t="shared" si="167"/>
        <v>0</v>
      </c>
      <c r="G722" s="466">
        <f t="shared" si="167"/>
        <v>0</v>
      </c>
      <c r="H722" s="229">
        <f t="shared" si="167"/>
        <v>0</v>
      </c>
      <c r="I722" s="230">
        <f t="shared" si="167"/>
        <v>0</v>
      </c>
      <c r="J722" s="230">
        <f t="shared" si="167"/>
        <v>0</v>
      </c>
      <c r="K722" s="230">
        <f t="shared" si="167"/>
        <v>0</v>
      </c>
      <c r="L722" s="230">
        <f t="shared" si="167"/>
        <v>0</v>
      </c>
      <c r="M722" s="466">
        <f t="shared" si="167"/>
        <v>0</v>
      </c>
      <c r="N722" s="460">
        <f t="shared" si="167"/>
        <v>0</v>
      </c>
      <c r="O722" s="230">
        <f t="shared" si="167"/>
        <v>0</v>
      </c>
      <c r="P722" s="230">
        <f t="shared" si="167"/>
        <v>0</v>
      </c>
      <c r="Q722" s="230">
        <f t="shared" si="167"/>
        <v>0</v>
      </c>
      <c r="R722" s="230">
        <f t="shared" si="167"/>
        <v>0</v>
      </c>
      <c r="S722" s="230">
        <f t="shared" si="167"/>
        <v>0</v>
      </c>
      <c r="T722" s="236"/>
      <c r="U722" s="523" t="s">
        <v>26</v>
      </c>
      <c r="V722" s="523">
        <f>V721-V708</f>
        <v>0</v>
      </c>
    </row>
    <row r="724" spans="1:23" ht="13.5" thickBot="1" x14ac:dyDescent="0.25"/>
    <row r="725" spans="1:23" s="524" customFormat="1" ht="12" customHeight="1" thickBot="1" x14ac:dyDescent="0.25">
      <c r="A725" s="295" t="s">
        <v>182</v>
      </c>
      <c r="B725" s="530" t="s">
        <v>53</v>
      </c>
      <c r="C725" s="531"/>
      <c r="D725" s="531"/>
      <c r="E725" s="531"/>
      <c r="F725" s="531"/>
      <c r="G725" s="532"/>
      <c r="H725" s="530" t="s">
        <v>53</v>
      </c>
      <c r="I725" s="531"/>
      <c r="J725" s="531"/>
      <c r="K725" s="531"/>
      <c r="L725" s="531"/>
      <c r="M725" s="532"/>
      <c r="N725" s="530" t="s">
        <v>53</v>
      </c>
      <c r="O725" s="531"/>
      <c r="P725" s="531"/>
      <c r="Q725" s="531"/>
      <c r="R725" s="531"/>
      <c r="S725" s="532"/>
      <c r="T725" s="313" t="s">
        <v>0</v>
      </c>
    </row>
    <row r="726" spans="1:23" s="524" customFormat="1" ht="12" customHeight="1" x14ac:dyDescent="0.2">
      <c r="A726" s="226" t="s">
        <v>54</v>
      </c>
      <c r="B726" s="315">
        <v>1</v>
      </c>
      <c r="C726" s="451">
        <v>2</v>
      </c>
      <c r="D726" s="451">
        <v>3</v>
      </c>
      <c r="E726" s="451">
        <v>4</v>
      </c>
      <c r="F726" s="451">
        <v>5</v>
      </c>
      <c r="G726" s="461">
        <v>6</v>
      </c>
      <c r="H726" s="315">
        <v>7</v>
      </c>
      <c r="I726" s="451">
        <v>8</v>
      </c>
      <c r="J726" s="451">
        <v>9</v>
      </c>
      <c r="K726" s="451">
        <v>10</v>
      </c>
      <c r="L726" s="451">
        <v>11</v>
      </c>
      <c r="M726" s="461">
        <v>12</v>
      </c>
      <c r="N726" s="451">
        <v>13</v>
      </c>
      <c r="O726" s="451">
        <v>14</v>
      </c>
      <c r="P726" s="451">
        <v>15</v>
      </c>
      <c r="Q726" s="451">
        <v>16</v>
      </c>
      <c r="R726" s="451">
        <v>17</v>
      </c>
      <c r="S726" s="451">
        <v>18</v>
      </c>
      <c r="T726" s="237"/>
    </row>
    <row r="727" spans="1:23" s="524" customFormat="1" ht="12" customHeight="1" x14ac:dyDescent="0.2">
      <c r="A727" s="301" t="s">
        <v>3</v>
      </c>
      <c r="B727" s="253">
        <v>4550</v>
      </c>
      <c r="C727" s="254">
        <v>4550</v>
      </c>
      <c r="D727" s="254">
        <v>4550</v>
      </c>
      <c r="E727" s="254">
        <v>4550</v>
      </c>
      <c r="F727" s="254">
        <v>4550</v>
      </c>
      <c r="G727" s="254">
        <v>4550</v>
      </c>
      <c r="H727" s="253">
        <v>4550</v>
      </c>
      <c r="I727" s="467">
        <v>4550</v>
      </c>
      <c r="J727" s="467">
        <v>4550</v>
      </c>
      <c r="K727" s="254">
        <v>4550</v>
      </c>
      <c r="L727" s="254">
        <v>4550</v>
      </c>
      <c r="M727" s="255">
        <v>4550</v>
      </c>
      <c r="N727" s="253">
        <v>4550</v>
      </c>
      <c r="O727" s="254">
        <v>4550</v>
      </c>
      <c r="P727" s="254">
        <v>4550</v>
      </c>
      <c r="Q727" s="254">
        <v>4550</v>
      </c>
      <c r="R727" s="254">
        <v>4550</v>
      </c>
      <c r="S727" s="254">
        <v>4550</v>
      </c>
      <c r="T727" s="256">
        <v>4550</v>
      </c>
    </row>
    <row r="728" spans="1:23" s="524" customFormat="1" ht="12" customHeight="1" x14ac:dyDescent="0.2">
      <c r="A728" s="303" t="s">
        <v>6</v>
      </c>
      <c r="B728" s="258">
        <v>4757.5</v>
      </c>
      <c r="C728" s="259">
        <v>4757.5</v>
      </c>
      <c r="D728" s="259">
        <v>4636.666666666667</v>
      </c>
      <c r="E728" s="259">
        <v>5025</v>
      </c>
      <c r="F728" s="259">
        <v>4976.666666666667</v>
      </c>
      <c r="G728" s="259">
        <v>5148.125</v>
      </c>
      <c r="H728" s="258">
        <v>4857.333333333333</v>
      </c>
      <c r="I728" s="468">
        <v>4674.8</v>
      </c>
      <c r="J728" s="468">
        <v>4794</v>
      </c>
      <c r="K728" s="259">
        <v>4854.2857142857147</v>
      </c>
      <c r="L728" s="259">
        <v>4792.666666666667</v>
      </c>
      <c r="M728" s="260">
        <v>5266</v>
      </c>
      <c r="N728" s="258">
        <v>4690.666666666667</v>
      </c>
      <c r="O728" s="259">
        <v>4795</v>
      </c>
      <c r="P728" s="259">
        <v>4868.666666666667</v>
      </c>
      <c r="Q728" s="259">
        <v>5564.2857142857147</v>
      </c>
      <c r="R728" s="259">
        <v>4937.8571428571431</v>
      </c>
      <c r="S728" s="259">
        <v>5301.875</v>
      </c>
      <c r="T728" s="261">
        <v>4899.3822393822393</v>
      </c>
    </row>
    <row r="729" spans="1:23" s="524" customFormat="1" ht="12" customHeight="1" x14ac:dyDescent="0.2">
      <c r="A729" s="226" t="s">
        <v>7</v>
      </c>
      <c r="B729" s="262">
        <v>75</v>
      </c>
      <c r="C729" s="263">
        <v>81.25</v>
      </c>
      <c r="D729" s="263">
        <v>86.666666666666671</v>
      </c>
      <c r="E729" s="263">
        <v>75</v>
      </c>
      <c r="F729" s="263">
        <v>80</v>
      </c>
      <c r="G729" s="263">
        <v>81.25</v>
      </c>
      <c r="H729" s="262">
        <v>66.666666666666671</v>
      </c>
      <c r="I729" s="469">
        <v>92</v>
      </c>
      <c r="J729" s="469">
        <v>100</v>
      </c>
      <c r="K729" s="469">
        <v>71.428571428571431</v>
      </c>
      <c r="L729" s="469">
        <v>100</v>
      </c>
      <c r="M729" s="264">
        <v>86.666666666666671</v>
      </c>
      <c r="N729" s="262">
        <v>80</v>
      </c>
      <c r="O729" s="263">
        <v>100</v>
      </c>
      <c r="P729" s="263">
        <v>100</v>
      </c>
      <c r="Q729" s="263">
        <v>100</v>
      </c>
      <c r="R729" s="263">
        <v>85.714285714285708</v>
      </c>
      <c r="S729" s="263">
        <v>68.75</v>
      </c>
      <c r="T729" s="265">
        <v>77.992277992277991</v>
      </c>
    </row>
    <row r="730" spans="1:23" s="524" customFormat="1" ht="12" customHeight="1" x14ac:dyDescent="0.2">
      <c r="A730" s="226" t="s">
        <v>8</v>
      </c>
      <c r="B730" s="266">
        <v>9.0909090909090912E-2</v>
      </c>
      <c r="C730" s="267">
        <v>7.5254669756839671E-2</v>
      </c>
      <c r="D730" s="267">
        <v>7.4858926267779818E-2</v>
      </c>
      <c r="E730" s="267">
        <v>8.1007492286756702E-2</v>
      </c>
      <c r="F730" s="267">
        <v>7.7738630657656155E-2</v>
      </c>
      <c r="G730" s="267">
        <v>7.2881600693036966E-2</v>
      </c>
      <c r="H730" s="266">
        <v>8.5502595316918575E-2</v>
      </c>
      <c r="I730" s="455">
        <v>6.2148584177586806E-2</v>
      </c>
      <c r="J730" s="455">
        <v>4.35277412207676E-2</v>
      </c>
      <c r="K730" s="267">
        <v>8.2547377656309512E-2</v>
      </c>
      <c r="L730" s="267">
        <v>3.6835354763289758E-2</v>
      </c>
      <c r="M730" s="268">
        <v>8.0225176169143125E-2</v>
      </c>
      <c r="N730" s="266">
        <v>5.9349222547164765E-2</v>
      </c>
      <c r="O730" s="267">
        <v>4.7122080045499788E-2</v>
      </c>
      <c r="P730" s="267">
        <v>3.4392614765951006E-2</v>
      </c>
      <c r="Q730" s="267">
        <v>4.6328482388157025E-2</v>
      </c>
      <c r="R730" s="267">
        <v>8.094956234642052E-2</v>
      </c>
      <c r="S730" s="267">
        <v>8.0873374051775984E-2</v>
      </c>
      <c r="T730" s="269">
        <v>8.345786899720567E-2</v>
      </c>
    </row>
    <row r="731" spans="1:23" s="524" customFormat="1" ht="12" customHeight="1" x14ac:dyDescent="0.2">
      <c r="A731" s="303" t="s">
        <v>1</v>
      </c>
      <c r="B731" s="270">
        <f t="shared" ref="B731:T731" si="168">B728/B727*100-100</f>
        <v>4.560439560439562</v>
      </c>
      <c r="C731" s="271">
        <f t="shared" si="168"/>
        <v>4.560439560439562</v>
      </c>
      <c r="D731" s="271">
        <f t="shared" si="168"/>
        <v>1.9047619047619264</v>
      </c>
      <c r="E731" s="271">
        <f t="shared" si="168"/>
        <v>10.439560439560452</v>
      </c>
      <c r="F731" s="271">
        <f t="shared" si="168"/>
        <v>9.3772893772893866</v>
      </c>
      <c r="G731" s="272">
        <f t="shared" si="168"/>
        <v>13.145604395604394</v>
      </c>
      <c r="H731" s="270">
        <f t="shared" si="168"/>
        <v>6.7545787545787448</v>
      </c>
      <c r="I731" s="271">
        <f t="shared" si="168"/>
        <v>2.7428571428571331</v>
      </c>
      <c r="J731" s="271">
        <f t="shared" si="168"/>
        <v>5.3626373626373578</v>
      </c>
      <c r="K731" s="271">
        <f t="shared" si="168"/>
        <v>6.6875981161695393</v>
      </c>
      <c r="L731" s="271">
        <f t="shared" si="168"/>
        <v>5.3333333333333428</v>
      </c>
      <c r="M731" s="272">
        <f t="shared" si="168"/>
        <v>15.736263736263737</v>
      </c>
      <c r="N731" s="456">
        <f t="shared" si="168"/>
        <v>3.0915750915750948</v>
      </c>
      <c r="O731" s="271">
        <f t="shared" si="168"/>
        <v>5.3846153846153868</v>
      </c>
      <c r="P731" s="271">
        <f t="shared" si="168"/>
        <v>7.0036630036630214</v>
      </c>
      <c r="Q731" s="271">
        <f t="shared" si="168"/>
        <v>22.291993720565159</v>
      </c>
      <c r="R731" s="271">
        <f t="shared" si="168"/>
        <v>8.524332810047099</v>
      </c>
      <c r="S731" s="271">
        <f t="shared" si="168"/>
        <v>16.524725274725284</v>
      </c>
      <c r="T731" s="273">
        <f t="shared" si="168"/>
        <v>7.6787305358733988</v>
      </c>
    </row>
    <row r="732" spans="1:23" s="524" customFormat="1" ht="12" customHeight="1" thickBot="1" x14ac:dyDescent="0.25">
      <c r="A732" s="226" t="s">
        <v>27</v>
      </c>
      <c r="B732" s="479">
        <f t="shared" ref="B732:T732" si="169">B728-B715</f>
        <v>75</v>
      </c>
      <c r="C732" s="480">
        <f t="shared" si="169"/>
        <v>94.16666666666697</v>
      </c>
      <c r="D732" s="480">
        <f t="shared" si="169"/>
        <v>-180.83333333333303</v>
      </c>
      <c r="E732" s="480">
        <f t="shared" si="169"/>
        <v>-19.285714285714675</v>
      </c>
      <c r="F732" s="480">
        <f t="shared" si="169"/>
        <v>126</v>
      </c>
      <c r="G732" s="481">
        <f t="shared" si="169"/>
        <v>48.75</v>
      </c>
      <c r="H732" s="479">
        <f t="shared" si="169"/>
        <v>41.33333333333303</v>
      </c>
      <c r="I732" s="480">
        <f t="shared" si="169"/>
        <v>-133.86666666666679</v>
      </c>
      <c r="J732" s="480">
        <f t="shared" si="169"/>
        <v>22</v>
      </c>
      <c r="K732" s="480">
        <f t="shared" si="169"/>
        <v>-454.28571428571377</v>
      </c>
      <c r="L732" s="480">
        <f t="shared" si="169"/>
        <v>-83.58333333333303</v>
      </c>
      <c r="M732" s="481">
        <f t="shared" si="169"/>
        <v>12.66666666666697</v>
      </c>
      <c r="N732" s="482">
        <f t="shared" si="169"/>
        <v>267.5897435897441</v>
      </c>
      <c r="O732" s="480">
        <f t="shared" si="169"/>
        <v>-101</v>
      </c>
      <c r="P732" s="480">
        <f t="shared" si="169"/>
        <v>57.33333333333394</v>
      </c>
      <c r="Q732" s="480">
        <f t="shared" si="169"/>
        <v>334.28571428571468</v>
      </c>
      <c r="R732" s="480">
        <f t="shared" si="169"/>
        <v>7.857142857143117</v>
      </c>
      <c r="S732" s="480">
        <f t="shared" si="169"/>
        <v>36.54166666666697</v>
      </c>
      <c r="T732" s="483">
        <f t="shared" si="169"/>
        <v>4.8073405968143561</v>
      </c>
    </row>
    <row r="733" spans="1:23" s="524" customFormat="1" ht="12" customHeight="1" x14ac:dyDescent="0.2">
      <c r="A733" s="308" t="s">
        <v>52</v>
      </c>
      <c r="B733" s="280">
        <v>54</v>
      </c>
      <c r="C733" s="281">
        <v>56</v>
      </c>
      <c r="D733" s="281">
        <v>57</v>
      </c>
      <c r="E733" s="281">
        <v>14</v>
      </c>
      <c r="F733" s="281">
        <v>56</v>
      </c>
      <c r="G733" s="282">
        <v>56</v>
      </c>
      <c r="H733" s="280">
        <v>55</v>
      </c>
      <c r="I733" s="281">
        <v>56</v>
      </c>
      <c r="J733" s="281">
        <v>56</v>
      </c>
      <c r="K733" s="281">
        <v>12</v>
      </c>
      <c r="L733" s="281">
        <v>55</v>
      </c>
      <c r="M733" s="282">
        <v>56</v>
      </c>
      <c r="N733" s="458">
        <v>54</v>
      </c>
      <c r="O733" s="281">
        <v>56</v>
      </c>
      <c r="P733" s="281">
        <v>57</v>
      </c>
      <c r="Q733" s="281">
        <v>14</v>
      </c>
      <c r="R733" s="281">
        <v>56</v>
      </c>
      <c r="S733" s="328">
        <v>57</v>
      </c>
      <c r="T733" s="329">
        <f>SUM(B733:S733)</f>
        <v>877</v>
      </c>
      <c r="U733" s="524" t="s">
        <v>56</v>
      </c>
      <c r="V733" s="330">
        <f>T720-T733</f>
        <v>2</v>
      </c>
      <c r="W733" s="331">
        <f>V733/T720</f>
        <v>2.2753128555176336E-3</v>
      </c>
    </row>
    <row r="734" spans="1:23" s="524" customFormat="1" ht="12" customHeight="1" x14ac:dyDescent="0.2">
      <c r="A734" s="308" t="s">
        <v>28</v>
      </c>
      <c r="B734" s="231">
        <v>147</v>
      </c>
      <c r="C734" s="289">
        <v>146.5</v>
      </c>
      <c r="D734" s="289">
        <v>145.5</v>
      </c>
      <c r="E734" s="289">
        <v>146.5</v>
      </c>
      <c r="F734" s="289">
        <v>145.5</v>
      </c>
      <c r="G734" s="232">
        <v>143.5</v>
      </c>
      <c r="H734" s="231">
        <v>145</v>
      </c>
      <c r="I734" s="289">
        <v>144.5</v>
      </c>
      <c r="J734" s="289">
        <v>143</v>
      </c>
      <c r="K734" s="289">
        <v>146</v>
      </c>
      <c r="L734" s="289">
        <v>143.5</v>
      </c>
      <c r="M734" s="232">
        <v>142.5</v>
      </c>
      <c r="N734" s="459">
        <v>147</v>
      </c>
      <c r="O734" s="289">
        <v>146</v>
      </c>
      <c r="P734" s="289">
        <v>145.5</v>
      </c>
      <c r="Q734" s="289">
        <v>147.5</v>
      </c>
      <c r="R734" s="289">
        <v>143</v>
      </c>
      <c r="S734" s="289">
        <v>143.5</v>
      </c>
      <c r="T734" s="235"/>
      <c r="U734" s="524" t="s">
        <v>57</v>
      </c>
      <c r="V734" s="524">
        <v>143.82</v>
      </c>
    </row>
    <row r="735" spans="1:23" s="524" customFormat="1" ht="12" customHeight="1" thickBot="1" x14ac:dyDescent="0.25">
      <c r="A735" s="311" t="s">
        <v>26</v>
      </c>
      <c r="B735" s="229">
        <f t="shared" ref="B735:S735" si="170">B734-B721</f>
        <v>1</v>
      </c>
      <c r="C735" s="230">
        <f t="shared" si="170"/>
        <v>1</v>
      </c>
      <c r="D735" s="230">
        <f t="shared" si="170"/>
        <v>1</v>
      </c>
      <c r="E735" s="230">
        <f t="shared" si="170"/>
        <v>1</v>
      </c>
      <c r="F735" s="230">
        <f t="shared" si="170"/>
        <v>1</v>
      </c>
      <c r="G735" s="466">
        <f t="shared" si="170"/>
        <v>1</v>
      </c>
      <c r="H735" s="229">
        <f t="shared" si="170"/>
        <v>1</v>
      </c>
      <c r="I735" s="230">
        <f t="shared" si="170"/>
        <v>1</v>
      </c>
      <c r="J735" s="230">
        <f t="shared" si="170"/>
        <v>1</v>
      </c>
      <c r="K735" s="230">
        <f t="shared" si="170"/>
        <v>1</v>
      </c>
      <c r="L735" s="230">
        <f t="shared" si="170"/>
        <v>1</v>
      </c>
      <c r="M735" s="466">
        <f t="shared" si="170"/>
        <v>1</v>
      </c>
      <c r="N735" s="460">
        <f t="shared" si="170"/>
        <v>1</v>
      </c>
      <c r="O735" s="230">
        <f t="shared" si="170"/>
        <v>1</v>
      </c>
      <c r="P735" s="230">
        <f t="shared" si="170"/>
        <v>1</v>
      </c>
      <c r="Q735" s="230">
        <f t="shared" si="170"/>
        <v>1</v>
      </c>
      <c r="R735" s="230">
        <f t="shared" si="170"/>
        <v>1</v>
      </c>
      <c r="S735" s="230">
        <f t="shared" si="170"/>
        <v>1</v>
      </c>
      <c r="T735" s="236"/>
      <c r="U735" s="524" t="s">
        <v>26</v>
      </c>
      <c r="V735" s="524">
        <f>V734-V721</f>
        <v>9.9999999999909051E-3</v>
      </c>
    </row>
    <row r="736" spans="1:23" x14ac:dyDescent="0.2">
      <c r="C736" s="524"/>
      <c r="D736" s="524"/>
      <c r="E736" s="524"/>
      <c r="F736" s="524"/>
      <c r="G736" s="524"/>
      <c r="H736" s="524"/>
      <c r="I736" s="524"/>
      <c r="J736" s="524"/>
      <c r="K736" s="524"/>
      <c r="L736" s="524"/>
      <c r="M736" s="524"/>
      <c r="N736" s="524"/>
      <c r="O736" s="524"/>
      <c r="P736" s="524"/>
      <c r="Q736" s="524"/>
      <c r="R736" s="524"/>
      <c r="S736" s="524"/>
    </row>
  </sheetData>
  <mergeCells count="124">
    <mergeCell ref="B699:G699"/>
    <mergeCell ref="H699:M699"/>
    <mergeCell ref="N699:S699"/>
    <mergeCell ref="B686:G686"/>
    <mergeCell ref="H686:M686"/>
    <mergeCell ref="N686:S686"/>
    <mergeCell ref="B673:G673"/>
    <mergeCell ref="H673:M673"/>
    <mergeCell ref="N673:S673"/>
    <mergeCell ref="B621:G621"/>
    <mergeCell ref="H621:M621"/>
    <mergeCell ref="N621:S621"/>
    <mergeCell ref="B660:G660"/>
    <mergeCell ref="H660:M660"/>
    <mergeCell ref="N660:S660"/>
    <mergeCell ref="B608:G608"/>
    <mergeCell ref="H608:M608"/>
    <mergeCell ref="N608:S608"/>
    <mergeCell ref="B647:G647"/>
    <mergeCell ref="H647:M647"/>
    <mergeCell ref="N647:S647"/>
    <mergeCell ref="B634:G634"/>
    <mergeCell ref="H634:M634"/>
    <mergeCell ref="N634:S634"/>
    <mergeCell ref="B296:G296"/>
    <mergeCell ref="H296:M296"/>
    <mergeCell ref="B309:G309"/>
    <mergeCell ref="H309:M309"/>
    <mergeCell ref="N296:S296"/>
    <mergeCell ref="N491:S491"/>
    <mergeCell ref="B478:G478"/>
    <mergeCell ref="H478:M478"/>
    <mergeCell ref="N478:S478"/>
    <mergeCell ref="H400:M400"/>
    <mergeCell ref="B439:G439"/>
    <mergeCell ref="H439:M439"/>
    <mergeCell ref="H452:M452"/>
    <mergeCell ref="N452:S452"/>
    <mergeCell ref="N426:S426"/>
    <mergeCell ref="B426:G426"/>
    <mergeCell ref="B413:G413"/>
    <mergeCell ref="H413:M413"/>
    <mergeCell ref="N413:S413"/>
    <mergeCell ref="B452:G452"/>
    <mergeCell ref="N374:S374"/>
    <mergeCell ref="B387:G387"/>
    <mergeCell ref="H387:M387"/>
    <mergeCell ref="N387:S387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217:F217"/>
    <mergeCell ref="B204:F204"/>
    <mergeCell ref="N309:S309"/>
    <mergeCell ref="B361:G361"/>
    <mergeCell ref="H361:M361"/>
    <mergeCell ref="N361:S361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B191:F191"/>
    <mergeCell ref="B256:F256"/>
    <mergeCell ref="B243:F243"/>
    <mergeCell ref="B282:F282"/>
    <mergeCell ref="B269:F269"/>
    <mergeCell ref="H569:M569"/>
    <mergeCell ref="N569:S569"/>
    <mergeCell ref="B556:G556"/>
    <mergeCell ref="B491:G491"/>
    <mergeCell ref="H491:M491"/>
    <mergeCell ref="B374:G374"/>
    <mergeCell ref="H374:M374"/>
    <mergeCell ref="B400:G400"/>
    <mergeCell ref="N400:S400"/>
    <mergeCell ref="N439:S439"/>
    <mergeCell ref="H426:M426"/>
    <mergeCell ref="B465:G465"/>
    <mergeCell ref="H465:M465"/>
    <mergeCell ref="N465:S465"/>
    <mergeCell ref="H556:M556"/>
    <mergeCell ref="N556:S556"/>
    <mergeCell ref="B543:G543"/>
    <mergeCell ref="B725:G725"/>
    <mergeCell ref="H725:M725"/>
    <mergeCell ref="N725:S725"/>
    <mergeCell ref="B712:G712"/>
    <mergeCell ref="H712:M712"/>
    <mergeCell ref="N712:S712"/>
    <mergeCell ref="B504:G504"/>
    <mergeCell ref="H504:M504"/>
    <mergeCell ref="N504:S504"/>
    <mergeCell ref="B517:G517"/>
    <mergeCell ref="H517:M517"/>
    <mergeCell ref="N517:S517"/>
    <mergeCell ref="B530:G530"/>
    <mergeCell ref="H530:M530"/>
    <mergeCell ref="N530:S530"/>
    <mergeCell ref="H543:M543"/>
    <mergeCell ref="N543:S543"/>
    <mergeCell ref="B582:G582"/>
    <mergeCell ref="H582:M582"/>
    <mergeCell ref="N582:S582"/>
    <mergeCell ref="B595:G595"/>
    <mergeCell ref="H595:M595"/>
    <mergeCell ref="N595:S595"/>
    <mergeCell ref="B569:G569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684"/>
  <sheetViews>
    <sheetView showGridLines="0" topLeftCell="A656" zoomScale="73" zoomScaleNormal="73" workbookViewId="0">
      <selection activeCell="I676" sqref="I676:I678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30" t="s">
        <v>50</v>
      </c>
      <c r="C9" s="531"/>
      <c r="D9" s="531"/>
      <c r="E9" s="531"/>
      <c r="F9" s="531"/>
      <c r="G9" s="532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30" t="s">
        <v>50</v>
      </c>
      <c r="C23" s="531"/>
      <c r="D23" s="531"/>
      <c r="E23" s="531"/>
      <c r="F23" s="531"/>
      <c r="G23" s="532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30" t="s">
        <v>50</v>
      </c>
      <c r="C38" s="531"/>
      <c r="D38" s="531"/>
      <c r="E38" s="531"/>
      <c r="F38" s="531"/>
      <c r="G38" s="532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30" t="s">
        <v>50</v>
      </c>
      <c r="C54" s="531"/>
      <c r="D54" s="531"/>
      <c r="E54" s="531"/>
      <c r="F54" s="531"/>
      <c r="G54" s="531"/>
      <c r="H54" s="532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30" t="s">
        <v>50</v>
      </c>
      <c r="C69" s="531"/>
      <c r="D69" s="531"/>
      <c r="E69" s="531"/>
      <c r="F69" s="531"/>
      <c r="G69" s="531"/>
      <c r="H69" s="532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30" t="s">
        <v>50</v>
      </c>
      <c r="C83" s="531"/>
      <c r="D83" s="531"/>
      <c r="E83" s="531"/>
      <c r="F83" s="531"/>
      <c r="G83" s="531"/>
      <c r="H83" s="532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30" t="s">
        <v>50</v>
      </c>
      <c r="C98" s="531"/>
      <c r="D98" s="531"/>
      <c r="E98" s="531"/>
      <c r="F98" s="531"/>
      <c r="G98" s="531"/>
      <c r="H98" s="532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30" t="s">
        <v>50</v>
      </c>
      <c r="C112" s="531"/>
      <c r="D112" s="531"/>
      <c r="E112" s="531"/>
      <c r="F112" s="531"/>
      <c r="G112" s="531"/>
      <c r="H112" s="532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30" t="s">
        <v>50</v>
      </c>
      <c r="C126" s="531"/>
      <c r="D126" s="531"/>
      <c r="E126" s="531"/>
      <c r="F126" s="531"/>
      <c r="G126" s="531"/>
      <c r="H126" s="532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30" t="s">
        <v>50</v>
      </c>
      <c r="C140" s="531"/>
      <c r="D140" s="531"/>
      <c r="E140" s="531"/>
      <c r="F140" s="531"/>
      <c r="G140" s="531"/>
      <c r="H140" s="532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30" t="s">
        <v>50</v>
      </c>
      <c r="C154" s="531"/>
      <c r="D154" s="531"/>
      <c r="E154" s="531"/>
      <c r="F154" s="531"/>
      <c r="G154" s="531"/>
      <c r="H154" s="532"/>
      <c r="I154" s="312" t="s">
        <v>0</v>
      </c>
      <c r="M154" s="560" t="s">
        <v>88</v>
      </c>
      <c r="N154" s="560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30" t="s">
        <v>50</v>
      </c>
      <c r="C169" s="531"/>
      <c r="D169" s="531"/>
      <c r="E169" s="531"/>
      <c r="F169" s="531"/>
      <c r="G169" s="531"/>
      <c r="H169" s="531"/>
      <c r="I169" s="532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30" t="s">
        <v>50</v>
      </c>
      <c r="C183" s="531"/>
      <c r="D183" s="531"/>
      <c r="E183" s="531"/>
      <c r="F183" s="531"/>
      <c r="G183" s="531"/>
      <c r="H183" s="531"/>
      <c r="I183" s="532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30" t="s">
        <v>50</v>
      </c>
      <c r="C197" s="531"/>
      <c r="D197" s="531"/>
      <c r="E197" s="531"/>
      <c r="F197" s="531"/>
      <c r="G197" s="531"/>
      <c r="H197" s="531"/>
      <c r="I197" s="532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30" t="s">
        <v>50</v>
      </c>
      <c r="C211" s="531"/>
      <c r="D211" s="531"/>
      <c r="E211" s="531"/>
      <c r="F211" s="531"/>
      <c r="G211" s="531"/>
      <c r="H211" s="531"/>
      <c r="I211" s="532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30" t="s">
        <v>50</v>
      </c>
      <c r="C226" s="531"/>
      <c r="D226" s="531"/>
      <c r="E226" s="531"/>
      <c r="F226" s="531"/>
      <c r="G226" s="532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30" t="s">
        <v>50</v>
      </c>
      <c r="C240" s="531"/>
      <c r="D240" s="531"/>
      <c r="E240" s="531"/>
      <c r="F240" s="531"/>
      <c r="G240" s="532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30" t="s">
        <v>50</v>
      </c>
      <c r="C254" s="531"/>
      <c r="D254" s="531"/>
      <c r="E254" s="531"/>
      <c r="F254" s="531"/>
      <c r="G254" s="532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30" t="s">
        <v>50</v>
      </c>
      <c r="C268" s="531"/>
      <c r="D268" s="531"/>
      <c r="E268" s="531"/>
      <c r="F268" s="531"/>
      <c r="G268" s="532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30" t="s">
        <v>50</v>
      </c>
      <c r="C282" s="531"/>
      <c r="D282" s="531"/>
      <c r="E282" s="531"/>
      <c r="F282" s="531"/>
      <c r="G282" s="532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30" t="s">
        <v>50</v>
      </c>
      <c r="C297" s="531"/>
      <c r="D297" s="531"/>
      <c r="E297" s="531"/>
      <c r="F297" s="531"/>
      <c r="G297" s="531"/>
      <c r="H297" s="532"/>
      <c r="I297" s="312" t="s">
        <v>0</v>
      </c>
      <c r="J297" s="421"/>
      <c r="K297" s="421"/>
      <c r="L297" s="421"/>
      <c r="M297" s="561" t="s">
        <v>111</v>
      </c>
      <c r="N297" s="561"/>
      <c r="O297" s="561"/>
      <c r="P297" s="561"/>
      <c r="Q297" s="561"/>
      <c r="R297" s="561"/>
      <c r="S297" s="561"/>
      <c r="T297" s="561"/>
      <c r="U297" s="561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61"/>
      <c r="N298" s="561"/>
      <c r="O298" s="561"/>
      <c r="P298" s="561"/>
      <c r="Q298" s="561"/>
      <c r="R298" s="561"/>
      <c r="S298" s="561"/>
      <c r="T298" s="561"/>
      <c r="U298" s="561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61"/>
      <c r="N299" s="561"/>
      <c r="O299" s="561"/>
      <c r="P299" s="561"/>
      <c r="Q299" s="561"/>
      <c r="R299" s="561"/>
      <c r="S299" s="561"/>
      <c r="T299" s="561"/>
      <c r="U299" s="561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62" t="s">
        <v>114</v>
      </c>
      <c r="N300" s="562"/>
      <c r="O300" s="562"/>
      <c r="P300" s="562"/>
      <c r="Q300" s="562"/>
      <c r="R300" s="562"/>
      <c r="S300" s="562"/>
      <c r="T300" s="562"/>
      <c r="U300" s="562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62"/>
      <c r="N301" s="562"/>
      <c r="O301" s="562"/>
      <c r="P301" s="562"/>
      <c r="Q301" s="562"/>
      <c r="R301" s="562"/>
      <c r="S301" s="562"/>
      <c r="T301" s="562"/>
      <c r="U301" s="562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30" t="s">
        <v>50</v>
      </c>
      <c r="C311" s="531"/>
      <c r="D311" s="531"/>
      <c r="E311" s="531"/>
      <c r="F311" s="531"/>
      <c r="G311" s="531"/>
      <c r="H311" s="532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47" t="s">
        <v>53</v>
      </c>
      <c r="B325" s="548"/>
      <c r="C325" s="548"/>
      <c r="D325" s="548"/>
      <c r="E325" s="548"/>
      <c r="F325" s="548"/>
      <c r="G325" s="548"/>
      <c r="H325" s="548"/>
      <c r="I325" s="548"/>
      <c r="J325" s="549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33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36">
        <v>674</v>
      </c>
      <c r="G327" s="536">
        <v>111.5</v>
      </c>
      <c r="H327" s="536">
        <v>57</v>
      </c>
      <c r="I327" s="536">
        <v>1</v>
      </c>
      <c r="J327" s="539"/>
    </row>
    <row r="328" spans="1:12" ht="15" x14ac:dyDescent="0.2">
      <c r="A328" s="542"/>
      <c r="B328" s="442">
        <v>4</v>
      </c>
      <c r="C328" s="442">
        <v>156</v>
      </c>
      <c r="D328" s="442">
        <v>110.5</v>
      </c>
      <c r="E328" s="442" t="s">
        <v>128</v>
      </c>
      <c r="F328" s="543"/>
      <c r="G328" s="543"/>
      <c r="H328" s="543"/>
      <c r="I328" s="543"/>
      <c r="J328" s="546"/>
    </row>
    <row r="329" spans="1:12" ht="15" x14ac:dyDescent="0.2">
      <c r="A329" s="533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36">
        <v>674</v>
      </c>
      <c r="G329" s="536">
        <v>110.5</v>
      </c>
      <c r="H329" s="536">
        <v>57</v>
      </c>
      <c r="I329" s="559" t="s">
        <v>126</v>
      </c>
      <c r="J329" s="539"/>
    </row>
    <row r="330" spans="1:12" ht="15" x14ac:dyDescent="0.2">
      <c r="A330" s="534"/>
      <c r="B330" s="442">
        <v>5</v>
      </c>
      <c r="C330" s="442">
        <v>41</v>
      </c>
      <c r="D330" s="442">
        <v>110</v>
      </c>
      <c r="E330" s="442" t="s">
        <v>125</v>
      </c>
      <c r="F330" s="537"/>
      <c r="G330" s="537"/>
      <c r="H330" s="537"/>
      <c r="I330" s="537"/>
      <c r="J330" s="540"/>
    </row>
    <row r="331" spans="1:12" ht="15" x14ac:dyDescent="0.2">
      <c r="A331" s="533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36">
        <v>675</v>
      </c>
      <c r="G331" s="536">
        <v>110</v>
      </c>
      <c r="H331" s="536">
        <v>57</v>
      </c>
      <c r="I331" s="536">
        <v>2</v>
      </c>
      <c r="J331" s="539"/>
    </row>
    <row r="332" spans="1:12" ht="15" x14ac:dyDescent="0.2">
      <c r="A332" s="542"/>
      <c r="B332" s="442">
        <v>6</v>
      </c>
      <c r="C332" s="442">
        <v>83</v>
      </c>
      <c r="D332" s="442">
        <v>109.5</v>
      </c>
      <c r="E332" s="431" t="s">
        <v>128</v>
      </c>
      <c r="F332" s="543"/>
      <c r="G332" s="543"/>
      <c r="H332" s="543"/>
      <c r="I332" s="543"/>
      <c r="J332" s="546"/>
    </row>
    <row r="333" spans="1:12" s="443" customFormat="1" ht="15" x14ac:dyDescent="0.2">
      <c r="A333" s="533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36">
        <v>220</v>
      </c>
      <c r="G333" s="536">
        <v>114.5</v>
      </c>
      <c r="H333" s="536">
        <v>18</v>
      </c>
      <c r="I333" s="536">
        <v>1</v>
      </c>
      <c r="J333" s="539"/>
    </row>
    <row r="334" spans="1:12" ht="15" x14ac:dyDescent="0.2">
      <c r="A334" s="542"/>
      <c r="B334" s="442">
        <v>3</v>
      </c>
      <c r="C334" s="442">
        <v>63</v>
      </c>
      <c r="D334" s="442">
        <v>111.5</v>
      </c>
      <c r="E334" s="442" t="s">
        <v>128</v>
      </c>
      <c r="F334" s="543"/>
      <c r="G334" s="543"/>
      <c r="H334" s="543"/>
      <c r="I334" s="543"/>
      <c r="J334" s="546"/>
    </row>
    <row r="335" spans="1:12" ht="15" x14ac:dyDescent="0.2">
      <c r="A335" s="533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36">
        <v>675</v>
      </c>
      <c r="G335" s="536">
        <v>111.5</v>
      </c>
      <c r="H335" s="536">
        <v>57</v>
      </c>
      <c r="I335" s="536" t="s">
        <v>135</v>
      </c>
      <c r="J335" s="539"/>
    </row>
    <row r="336" spans="1:12" ht="15" x14ac:dyDescent="0.2">
      <c r="A336" s="542"/>
      <c r="B336" s="442">
        <v>2</v>
      </c>
      <c r="C336" s="442">
        <v>344</v>
      </c>
      <c r="D336" s="442">
        <v>112.5</v>
      </c>
      <c r="E336" s="431" t="s">
        <v>128</v>
      </c>
      <c r="F336" s="543"/>
      <c r="G336" s="543"/>
      <c r="H336" s="543"/>
      <c r="I336" s="543"/>
      <c r="J336" s="546"/>
    </row>
    <row r="337" spans="1:12" ht="15" x14ac:dyDescent="0.2">
      <c r="A337" s="533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36">
        <v>675</v>
      </c>
      <c r="G337" s="536">
        <v>111.5</v>
      </c>
      <c r="H337" s="536">
        <v>57</v>
      </c>
      <c r="I337" s="536">
        <v>3</v>
      </c>
      <c r="J337" s="539"/>
    </row>
    <row r="338" spans="1:12" ht="15.75" thickBot="1" x14ac:dyDescent="0.25">
      <c r="A338" s="535"/>
      <c r="B338" s="438">
        <v>7</v>
      </c>
      <c r="C338" s="438">
        <v>455</v>
      </c>
      <c r="D338" s="438">
        <v>109</v>
      </c>
      <c r="E338" s="439" t="s">
        <v>127</v>
      </c>
      <c r="F338" s="538"/>
      <c r="G338" s="538"/>
      <c r="H338" s="538"/>
      <c r="I338" s="538"/>
      <c r="J338" s="541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30" t="s">
        <v>50</v>
      </c>
      <c r="C343" s="531"/>
      <c r="D343" s="531"/>
      <c r="E343" s="531"/>
      <c r="F343" s="531"/>
      <c r="G343" s="531"/>
      <c r="H343" s="532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30" t="s">
        <v>50</v>
      </c>
      <c r="C357" s="531"/>
      <c r="D357" s="531"/>
      <c r="E357" s="531"/>
      <c r="F357" s="531"/>
      <c r="G357" s="531"/>
      <c r="H357" s="532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30" t="s">
        <v>50</v>
      </c>
      <c r="C372" s="531"/>
      <c r="D372" s="531"/>
      <c r="E372" s="531"/>
      <c r="F372" s="531"/>
      <c r="G372" s="531"/>
      <c r="H372" s="532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30" t="s">
        <v>50</v>
      </c>
      <c r="C386" s="531"/>
      <c r="D386" s="531"/>
      <c r="E386" s="531"/>
      <c r="F386" s="531"/>
      <c r="G386" s="531"/>
      <c r="H386" s="532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30" t="s">
        <v>50</v>
      </c>
      <c r="C400" s="531"/>
      <c r="D400" s="531"/>
      <c r="E400" s="531"/>
      <c r="F400" s="531"/>
      <c r="G400" s="531"/>
      <c r="H400" s="532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30" t="s">
        <v>50</v>
      </c>
      <c r="C414" s="531"/>
      <c r="D414" s="531"/>
      <c r="E414" s="531"/>
      <c r="F414" s="531"/>
      <c r="G414" s="531"/>
      <c r="H414" s="532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30" t="s">
        <v>50</v>
      </c>
      <c r="C427" s="531"/>
      <c r="D427" s="531"/>
      <c r="E427" s="531"/>
      <c r="F427" s="531"/>
      <c r="G427" s="531"/>
      <c r="H427" s="532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30" t="s">
        <v>50</v>
      </c>
      <c r="C440" s="531"/>
      <c r="D440" s="531"/>
      <c r="E440" s="531"/>
      <c r="F440" s="531"/>
      <c r="G440" s="531"/>
      <c r="H440" s="532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30" t="s">
        <v>50</v>
      </c>
      <c r="C453" s="531"/>
      <c r="D453" s="531"/>
      <c r="E453" s="531"/>
      <c r="F453" s="531"/>
      <c r="G453" s="531"/>
      <c r="H453" s="532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30" t="s">
        <v>50</v>
      </c>
      <c r="C466" s="531"/>
      <c r="D466" s="531"/>
      <c r="E466" s="531"/>
      <c r="F466" s="531"/>
      <c r="G466" s="531"/>
      <c r="H466" s="532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30" t="s">
        <v>50</v>
      </c>
      <c r="C479" s="531"/>
      <c r="D479" s="531"/>
      <c r="E479" s="531"/>
      <c r="F479" s="531"/>
      <c r="G479" s="531"/>
      <c r="H479" s="532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30" t="s">
        <v>50</v>
      </c>
      <c r="C492" s="531"/>
      <c r="D492" s="531"/>
      <c r="E492" s="531"/>
      <c r="F492" s="531"/>
      <c r="G492" s="531"/>
      <c r="H492" s="532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30" t="s">
        <v>50</v>
      </c>
      <c r="C505" s="531"/>
      <c r="D505" s="531"/>
      <c r="E505" s="531"/>
      <c r="F505" s="531"/>
      <c r="G505" s="531"/>
      <c r="H505" s="532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30" t="s">
        <v>50</v>
      </c>
      <c r="C518" s="531"/>
      <c r="D518" s="531"/>
      <c r="E518" s="531"/>
      <c r="F518" s="531"/>
      <c r="G518" s="531"/>
      <c r="H518" s="532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30" t="s">
        <v>50</v>
      </c>
      <c r="C531" s="531"/>
      <c r="D531" s="531"/>
      <c r="E531" s="531"/>
      <c r="F531" s="531"/>
      <c r="G531" s="531"/>
      <c r="H531" s="532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30" t="s">
        <v>50</v>
      </c>
      <c r="C544" s="531"/>
      <c r="D544" s="531"/>
      <c r="E544" s="531"/>
      <c r="F544" s="531"/>
      <c r="G544" s="531"/>
      <c r="H544" s="532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  <row r="556" spans="1:12" ht="13.5" thickBot="1" x14ac:dyDescent="0.25"/>
    <row r="557" spans="1:12" s="504" customFormat="1" ht="12.75" customHeight="1" thickBot="1" x14ac:dyDescent="0.25">
      <c r="A557" s="295" t="s">
        <v>164</v>
      </c>
      <c r="B557" s="530" t="s">
        <v>50</v>
      </c>
      <c r="C557" s="531"/>
      <c r="D557" s="531"/>
      <c r="E557" s="531"/>
      <c r="F557" s="531"/>
      <c r="G557" s="531"/>
      <c r="H557" s="532"/>
      <c r="I557" s="312" t="s">
        <v>0</v>
      </c>
    </row>
    <row r="558" spans="1:12" s="504" customFormat="1" ht="12.75" customHeight="1" x14ac:dyDescent="0.2">
      <c r="A558" s="226" t="s">
        <v>54</v>
      </c>
      <c r="B558" s="392">
        <v>1</v>
      </c>
      <c r="C558" s="393">
        <v>2</v>
      </c>
      <c r="D558" s="394">
        <v>3</v>
      </c>
      <c r="E558" s="393">
        <v>4</v>
      </c>
      <c r="F558" s="393">
        <v>5</v>
      </c>
      <c r="G558" s="394">
        <v>6</v>
      </c>
      <c r="H558" s="250">
        <v>7</v>
      </c>
      <c r="I558" s="299"/>
    </row>
    <row r="559" spans="1:12" s="504" customFormat="1" ht="12.75" customHeight="1" x14ac:dyDescent="0.2">
      <c r="A559" s="301" t="s">
        <v>3</v>
      </c>
      <c r="B559" s="253">
        <v>4045</v>
      </c>
      <c r="C559" s="254">
        <v>4045</v>
      </c>
      <c r="D559" s="254">
        <v>4045</v>
      </c>
      <c r="E559" s="254">
        <v>4045</v>
      </c>
      <c r="F559" s="254">
        <v>4045</v>
      </c>
      <c r="G559" s="254">
        <v>4045</v>
      </c>
      <c r="H559" s="364">
        <v>4045</v>
      </c>
      <c r="I559" s="302">
        <v>4045</v>
      </c>
      <c r="K559" s="300"/>
    </row>
    <row r="560" spans="1:12" s="504" customFormat="1" ht="12.75" customHeight="1" x14ac:dyDescent="0.2">
      <c r="A560" s="303" t="s">
        <v>6</v>
      </c>
      <c r="B560" s="258">
        <v>4404.166666666667</v>
      </c>
      <c r="C560" s="259">
        <v>4823.2558139534885</v>
      </c>
      <c r="D560" s="259">
        <v>4488.2051282051279</v>
      </c>
      <c r="E560" s="259">
        <v>4432.5</v>
      </c>
      <c r="F560" s="341">
        <v>4677.6595744680853</v>
      </c>
      <c r="G560" s="341">
        <v>4583.333333333333</v>
      </c>
      <c r="H560" s="341"/>
      <c r="I560" s="342">
        <v>4603.8388625592415</v>
      </c>
      <c r="K560" s="300"/>
    </row>
    <row r="561" spans="1:12" s="504" customFormat="1" ht="12.75" customHeight="1" x14ac:dyDescent="0.2">
      <c r="A561" s="226" t="s">
        <v>7</v>
      </c>
      <c r="B561" s="262">
        <v>87.5</v>
      </c>
      <c r="C561" s="263">
        <v>55.813953488372093</v>
      </c>
      <c r="D561" s="263">
        <v>76.92307692307692</v>
      </c>
      <c r="E561" s="263">
        <v>93.75</v>
      </c>
      <c r="F561" s="343">
        <v>65.957446808510639</v>
      </c>
      <c r="G561" s="343">
        <v>66.666666666666671</v>
      </c>
      <c r="H561" s="343"/>
      <c r="I561" s="344">
        <v>73.459715639810426</v>
      </c>
      <c r="K561" s="300"/>
    </row>
    <row r="562" spans="1:12" s="504" customFormat="1" ht="12.75" customHeight="1" x14ac:dyDescent="0.2">
      <c r="A562" s="226" t="s">
        <v>8</v>
      </c>
      <c r="B562" s="266">
        <v>8.623191466437656E-2</v>
      </c>
      <c r="C562" s="267">
        <v>0.10074949122275248</v>
      </c>
      <c r="D562" s="267">
        <v>7.2093143331746282E-2</v>
      </c>
      <c r="E562" s="267">
        <v>6.0497102670283333E-2</v>
      </c>
      <c r="F562" s="345">
        <v>0.10561826959858751</v>
      </c>
      <c r="G562" s="345">
        <v>8.7538124600425787E-2</v>
      </c>
      <c r="H562" s="345"/>
      <c r="I562" s="346">
        <v>9.6183895672179512E-2</v>
      </c>
      <c r="K562" s="304"/>
      <c r="L562" s="305"/>
    </row>
    <row r="563" spans="1:12" s="504" customFormat="1" ht="12.75" customHeight="1" x14ac:dyDescent="0.2">
      <c r="A563" s="303" t="s">
        <v>1</v>
      </c>
      <c r="B563" s="270">
        <f t="shared" ref="B563:I563" si="119">B560/B559*100-100</f>
        <v>8.8792748248867071</v>
      </c>
      <c r="C563" s="271">
        <f t="shared" si="119"/>
        <v>19.23994595682295</v>
      </c>
      <c r="D563" s="271">
        <f t="shared" si="119"/>
        <v>10.95686349085608</v>
      </c>
      <c r="E563" s="271">
        <f t="shared" si="119"/>
        <v>9.5797280593325098</v>
      </c>
      <c r="F563" s="271">
        <f t="shared" si="119"/>
        <v>15.640533361386531</v>
      </c>
      <c r="G563" s="271">
        <f t="shared" si="119"/>
        <v>13.308611454470537</v>
      </c>
      <c r="H563" s="271">
        <f t="shared" si="119"/>
        <v>-100</v>
      </c>
      <c r="I563" s="273">
        <f t="shared" si="119"/>
        <v>13.815546664010924</v>
      </c>
      <c r="J563" s="408"/>
      <c r="K563" s="304"/>
      <c r="L563" s="227"/>
    </row>
    <row r="564" spans="1:12" s="504" customFormat="1" ht="12.75" customHeight="1" thickBot="1" x14ac:dyDescent="0.25">
      <c r="A564" s="226" t="s">
        <v>27</v>
      </c>
      <c r="B564" s="275">
        <f t="shared" ref="B564:I564" si="120">B560-B547</f>
        <v>-122.19696969696906</v>
      </c>
      <c r="C564" s="276">
        <f t="shared" si="120"/>
        <v>-68.619186046511459</v>
      </c>
      <c r="D564" s="276">
        <f t="shared" si="120"/>
        <v>173.06999306999296</v>
      </c>
      <c r="E564" s="276">
        <f t="shared" si="120"/>
        <v>-420</v>
      </c>
      <c r="F564" s="276">
        <f t="shared" si="120"/>
        <v>69.238521836506152</v>
      </c>
      <c r="G564" s="276">
        <f t="shared" si="120"/>
        <v>20.151515151515014</v>
      </c>
      <c r="H564" s="276">
        <f t="shared" si="120"/>
        <v>0</v>
      </c>
      <c r="I564" s="306">
        <f t="shared" si="120"/>
        <v>16.930649998855188</v>
      </c>
      <c r="J564" s="307"/>
      <c r="K564" s="304"/>
      <c r="L564" s="227"/>
    </row>
    <row r="565" spans="1:12" s="504" customFormat="1" ht="12.75" customHeight="1" x14ac:dyDescent="0.2">
      <c r="A565" s="286" t="s">
        <v>51</v>
      </c>
      <c r="B565" s="280">
        <v>636</v>
      </c>
      <c r="C565" s="281">
        <v>596</v>
      </c>
      <c r="D565" s="281">
        <v>625</v>
      </c>
      <c r="E565" s="281">
        <v>155</v>
      </c>
      <c r="F565" s="281">
        <v>629</v>
      </c>
      <c r="G565" s="281">
        <v>622</v>
      </c>
      <c r="H565" s="282"/>
      <c r="I565" s="472">
        <f>SUM(B565:H565)</f>
        <v>3263</v>
      </c>
      <c r="J565" s="309" t="s">
        <v>56</v>
      </c>
      <c r="K565" s="310">
        <f>I552-I565</f>
        <v>23</v>
      </c>
      <c r="L565" s="285">
        <f>K565/I552</f>
        <v>6.9993913572732802E-3</v>
      </c>
    </row>
    <row r="566" spans="1:12" s="504" customFormat="1" ht="12.75" customHeight="1" x14ac:dyDescent="0.2">
      <c r="A566" s="286" t="s">
        <v>28</v>
      </c>
      <c r="B566" s="231"/>
      <c r="C566" s="289"/>
      <c r="D566" s="289"/>
      <c r="E566" s="289"/>
      <c r="F566" s="289"/>
      <c r="G566" s="289"/>
      <c r="H566" s="232"/>
      <c r="I566" s="473"/>
      <c r="J566" s="227" t="s">
        <v>57</v>
      </c>
      <c r="K566" s="504">
        <v>157.99</v>
      </c>
    </row>
    <row r="567" spans="1:12" s="504" customFormat="1" ht="12.75" customHeight="1" thickBot="1" x14ac:dyDescent="0.25">
      <c r="A567" s="287" t="s">
        <v>26</v>
      </c>
      <c r="B567" s="233">
        <f t="shared" ref="B567:H567" si="121">B566-B553</f>
        <v>0</v>
      </c>
      <c r="C567" s="234">
        <f t="shared" si="121"/>
        <v>0</v>
      </c>
      <c r="D567" s="234">
        <f t="shared" si="121"/>
        <v>0</v>
      </c>
      <c r="E567" s="234">
        <f t="shared" si="121"/>
        <v>0</v>
      </c>
      <c r="F567" s="234">
        <f t="shared" si="121"/>
        <v>0</v>
      </c>
      <c r="G567" s="234">
        <f t="shared" si="121"/>
        <v>0</v>
      </c>
      <c r="H567" s="240">
        <f t="shared" si="121"/>
        <v>0</v>
      </c>
      <c r="I567" s="471"/>
      <c r="J567" s="504" t="s">
        <v>26</v>
      </c>
      <c r="K567" s="504">
        <f>K566-K553</f>
        <v>-0.32999999999998408</v>
      </c>
    </row>
    <row r="569" spans="1:12" ht="13.5" thickBot="1" x14ac:dyDescent="0.25"/>
    <row r="570" spans="1:12" s="505" customFormat="1" ht="12.75" customHeight="1" thickBot="1" x14ac:dyDescent="0.25">
      <c r="A570" s="295" t="s">
        <v>165</v>
      </c>
      <c r="B570" s="530" t="s">
        <v>50</v>
      </c>
      <c r="C570" s="531"/>
      <c r="D570" s="531"/>
      <c r="E570" s="531"/>
      <c r="F570" s="531"/>
      <c r="G570" s="531"/>
      <c r="H570" s="532"/>
      <c r="I570" s="312" t="s">
        <v>0</v>
      </c>
    </row>
    <row r="571" spans="1:12" s="505" customFormat="1" ht="12.75" customHeight="1" x14ac:dyDescent="0.2">
      <c r="A571" s="226" t="s">
        <v>54</v>
      </c>
      <c r="B571" s="392">
        <v>1</v>
      </c>
      <c r="C571" s="393">
        <v>2</v>
      </c>
      <c r="D571" s="394">
        <v>3</v>
      </c>
      <c r="E571" s="393">
        <v>4</v>
      </c>
      <c r="F571" s="393">
        <v>5</v>
      </c>
      <c r="G571" s="394">
        <v>6</v>
      </c>
      <c r="H571" s="250">
        <v>7</v>
      </c>
      <c r="I571" s="299"/>
    </row>
    <row r="572" spans="1:12" s="505" customFormat="1" ht="12.75" customHeight="1" x14ac:dyDescent="0.2">
      <c r="A572" s="301" t="s">
        <v>3</v>
      </c>
      <c r="B572" s="253">
        <v>4065</v>
      </c>
      <c r="C572" s="254">
        <v>4065</v>
      </c>
      <c r="D572" s="254">
        <v>4065</v>
      </c>
      <c r="E572" s="254">
        <v>4065</v>
      </c>
      <c r="F572" s="254">
        <v>4065</v>
      </c>
      <c r="G572" s="254">
        <v>4065</v>
      </c>
      <c r="H572" s="364"/>
      <c r="I572" s="302">
        <v>4065</v>
      </c>
      <c r="K572" s="300"/>
    </row>
    <row r="573" spans="1:12" s="505" customFormat="1" ht="12.75" customHeight="1" x14ac:dyDescent="0.2">
      <c r="A573" s="303" t="s">
        <v>6</v>
      </c>
      <c r="B573" s="258">
        <v>4853.0555555555557</v>
      </c>
      <c r="C573" s="259">
        <v>4978.8571428571431</v>
      </c>
      <c r="D573" s="259">
        <v>4691.7142857142853</v>
      </c>
      <c r="E573" s="259">
        <v>4819.333333333333</v>
      </c>
      <c r="F573" s="341">
        <v>4723.5</v>
      </c>
      <c r="G573" s="341">
        <v>4744.1860465116279</v>
      </c>
      <c r="H573" s="341"/>
      <c r="I573" s="342">
        <v>4796.1274509803925</v>
      </c>
      <c r="K573" s="300"/>
    </row>
    <row r="574" spans="1:12" s="505" customFormat="1" ht="12.75" customHeight="1" x14ac:dyDescent="0.2">
      <c r="A574" s="226" t="s">
        <v>7</v>
      </c>
      <c r="B574" s="262">
        <v>88.888888888888886</v>
      </c>
      <c r="C574" s="263">
        <v>85.714285714285708</v>
      </c>
      <c r="D574" s="263">
        <v>91.428571428571431</v>
      </c>
      <c r="E574" s="263">
        <v>100</v>
      </c>
      <c r="F574" s="343">
        <v>92.5</v>
      </c>
      <c r="G574" s="343">
        <v>76.744186046511629</v>
      </c>
      <c r="H574" s="343"/>
      <c r="I574" s="344">
        <v>84.803921568627445</v>
      </c>
      <c r="K574" s="300"/>
    </row>
    <row r="575" spans="1:12" s="505" customFormat="1" ht="12.75" customHeight="1" x14ac:dyDescent="0.2">
      <c r="A575" s="226" t="s">
        <v>8</v>
      </c>
      <c r="B575" s="266">
        <v>6.5459997011602461E-2</v>
      </c>
      <c r="C575" s="267">
        <v>6.962885233575522E-2</v>
      </c>
      <c r="D575" s="267">
        <v>4.9544031180233351E-2</v>
      </c>
      <c r="E575" s="267">
        <v>2.8140901623905833E-2</v>
      </c>
      <c r="F575" s="345">
        <v>5.3052777060209035E-2</v>
      </c>
      <c r="G575" s="345">
        <v>7.8641599382276967E-2</v>
      </c>
      <c r="H575" s="345"/>
      <c r="I575" s="346">
        <v>6.6104799199627182E-2</v>
      </c>
      <c r="K575" s="304"/>
      <c r="L575" s="305"/>
    </row>
    <row r="576" spans="1:12" s="505" customFormat="1" ht="12.75" customHeight="1" x14ac:dyDescent="0.2">
      <c r="A576" s="303" t="s">
        <v>1</v>
      </c>
      <c r="B576" s="270">
        <f t="shared" ref="B576:I576" si="122">B573/B572*100-100</f>
        <v>19.386360530271958</v>
      </c>
      <c r="C576" s="271">
        <f t="shared" si="122"/>
        <v>22.481110525390974</v>
      </c>
      <c r="D576" s="271">
        <f t="shared" si="122"/>
        <v>15.417325601827443</v>
      </c>
      <c r="E576" s="271">
        <f t="shared" si="122"/>
        <v>18.55678556785567</v>
      </c>
      <c r="F576" s="271">
        <f t="shared" si="122"/>
        <v>16.199261992619924</v>
      </c>
      <c r="G576" s="271">
        <f t="shared" si="122"/>
        <v>16.708143825624305</v>
      </c>
      <c r="H576" s="271" t="e">
        <f t="shared" si="122"/>
        <v>#DIV/0!</v>
      </c>
      <c r="I576" s="273">
        <f t="shared" si="122"/>
        <v>17.98591515326919</v>
      </c>
      <c r="J576" s="408"/>
      <c r="K576" s="304"/>
      <c r="L576" s="227"/>
    </row>
    <row r="577" spans="1:12" s="505" customFormat="1" ht="12.75" customHeight="1" thickBot="1" x14ac:dyDescent="0.25">
      <c r="A577" s="226" t="s">
        <v>27</v>
      </c>
      <c r="B577" s="275">
        <f t="shared" ref="B577:I577" si="123">B573-B560</f>
        <v>448.88888888888869</v>
      </c>
      <c r="C577" s="276">
        <f t="shared" si="123"/>
        <v>155.60132890365458</v>
      </c>
      <c r="D577" s="276">
        <f t="shared" si="123"/>
        <v>203.50915750915738</v>
      </c>
      <c r="E577" s="276">
        <f t="shared" si="123"/>
        <v>386.83333333333303</v>
      </c>
      <c r="F577" s="276">
        <f t="shared" si="123"/>
        <v>45.840425531914661</v>
      </c>
      <c r="G577" s="276">
        <f t="shared" si="123"/>
        <v>160.85271317829483</v>
      </c>
      <c r="H577" s="276">
        <f t="shared" si="123"/>
        <v>0</v>
      </c>
      <c r="I577" s="306">
        <f t="shared" si="123"/>
        <v>192.28858842115096</v>
      </c>
      <c r="J577" s="307"/>
      <c r="K577" s="304"/>
      <c r="L577" s="227"/>
    </row>
    <row r="578" spans="1:12" s="505" customFormat="1" ht="12.75" customHeight="1" x14ac:dyDescent="0.2">
      <c r="A578" s="286" t="s">
        <v>51</v>
      </c>
      <c r="B578" s="280">
        <v>633</v>
      </c>
      <c r="C578" s="281">
        <v>592</v>
      </c>
      <c r="D578" s="281">
        <v>621</v>
      </c>
      <c r="E578" s="281">
        <v>146</v>
      </c>
      <c r="F578" s="281">
        <v>629</v>
      </c>
      <c r="G578" s="281">
        <v>619</v>
      </c>
      <c r="H578" s="282"/>
      <c r="I578" s="472">
        <f>SUM(B578:H578)</f>
        <v>3240</v>
      </c>
      <c r="J578" s="309" t="s">
        <v>56</v>
      </c>
      <c r="K578" s="310">
        <f>I565-I578</f>
        <v>23</v>
      </c>
      <c r="L578" s="285">
        <f>K578/I565</f>
        <v>7.0487281642660129E-3</v>
      </c>
    </row>
    <row r="579" spans="1:12" s="505" customFormat="1" ht="12.75" customHeight="1" x14ac:dyDescent="0.2">
      <c r="A579" s="286" t="s">
        <v>28</v>
      </c>
      <c r="B579" s="231"/>
      <c r="C579" s="289"/>
      <c r="D579" s="289"/>
      <c r="E579" s="289"/>
      <c r="F579" s="289"/>
      <c r="G579" s="289"/>
      <c r="H579" s="232"/>
      <c r="I579" s="473"/>
      <c r="J579" s="227" t="s">
        <v>57</v>
      </c>
      <c r="K579" s="505">
        <v>157.77000000000001</v>
      </c>
    </row>
    <row r="580" spans="1:12" s="505" customFormat="1" ht="12.75" customHeight="1" thickBot="1" x14ac:dyDescent="0.25">
      <c r="A580" s="287" t="s">
        <v>26</v>
      </c>
      <c r="B580" s="233">
        <f t="shared" ref="B580:H580" si="124">B579-B566</f>
        <v>0</v>
      </c>
      <c r="C580" s="234">
        <f t="shared" si="124"/>
        <v>0</v>
      </c>
      <c r="D580" s="234">
        <f t="shared" si="124"/>
        <v>0</v>
      </c>
      <c r="E580" s="234">
        <f t="shared" si="124"/>
        <v>0</v>
      </c>
      <c r="F580" s="234">
        <f t="shared" si="124"/>
        <v>0</v>
      </c>
      <c r="G580" s="234">
        <f t="shared" si="124"/>
        <v>0</v>
      </c>
      <c r="H580" s="240">
        <f t="shared" si="124"/>
        <v>0</v>
      </c>
      <c r="I580" s="471"/>
      <c r="J580" s="505" t="s">
        <v>26</v>
      </c>
      <c r="K580" s="505">
        <f>K579-K566</f>
        <v>-0.21999999999999886</v>
      </c>
    </row>
    <row r="582" spans="1:12" ht="13.5" thickBot="1" x14ac:dyDescent="0.25"/>
    <row r="583" spans="1:12" s="509" customFormat="1" ht="12.75" customHeight="1" thickBot="1" x14ac:dyDescent="0.25">
      <c r="A583" s="295" t="s">
        <v>168</v>
      </c>
      <c r="B583" s="530" t="s">
        <v>50</v>
      </c>
      <c r="C583" s="531"/>
      <c r="D583" s="531"/>
      <c r="E583" s="531"/>
      <c r="F583" s="531"/>
      <c r="G583" s="531"/>
      <c r="H583" s="532"/>
      <c r="I583" s="312" t="s">
        <v>0</v>
      </c>
    </row>
    <row r="584" spans="1:12" s="509" customFormat="1" ht="12.75" customHeight="1" x14ac:dyDescent="0.2">
      <c r="A584" s="226" t="s">
        <v>54</v>
      </c>
      <c r="B584" s="392">
        <v>1</v>
      </c>
      <c r="C584" s="393">
        <v>2</v>
      </c>
      <c r="D584" s="394">
        <v>3</v>
      </c>
      <c r="E584" s="393">
        <v>4</v>
      </c>
      <c r="F584" s="393">
        <v>5</v>
      </c>
      <c r="G584" s="394">
        <v>6</v>
      </c>
      <c r="H584" s="250">
        <v>7</v>
      </c>
      <c r="I584" s="299"/>
    </row>
    <row r="585" spans="1:12" s="509" customFormat="1" ht="12.75" customHeight="1" x14ac:dyDescent="0.2">
      <c r="A585" s="301" t="s">
        <v>3</v>
      </c>
      <c r="B585" s="253">
        <v>4105</v>
      </c>
      <c r="C585" s="254">
        <v>4105</v>
      </c>
      <c r="D585" s="254">
        <v>4105</v>
      </c>
      <c r="E585" s="254">
        <v>4105</v>
      </c>
      <c r="F585" s="254">
        <v>4105</v>
      </c>
      <c r="G585" s="254">
        <v>4105</v>
      </c>
      <c r="H585" s="364">
        <v>4105</v>
      </c>
      <c r="I585" s="302">
        <v>4105</v>
      </c>
      <c r="K585" s="300"/>
    </row>
    <row r="586" spans="1:12" s="509" customFormat="1" ht="12.75" customHeight="1" x14ac:dyDescent="0.2">
      <c r="A586" s="303" t="s">
        <v>6</v>
      </c>
      <c r="B586" s="258">
        <v>4592.8571428571431</v>
      </c>
      <c r="C586" s="259">
        <v>4698.75</v>
      </c>
      <c r="D586" s="259">
        <v>4665.2380952380954</v>
      </c>
      <c r="E586" s="259">
        <v>4579.4736842105267</v>
      </c>
      <c r="F586" s="341">
        <v>4717.5</v>
      </c>
      <c r="G586" s="341">
        <v>4664.8888888888887</v>
      </c>
      <c r="H586" s="341"/>
      <c r="I586" s="342">
        <v>4658.7053571428569</v>
      </c>
      <c r="K586" s="300"/>
    </row>
    <row r="587" spans="1:12" s="509" customFormat="1" ht="12.75" customHeight="1" x14ac:dyDescent="0.2">
      <c r="A587" s="226" t="s">
        <v>7</v>
      </c>
      <c r="B587" s="262">
        <v>71.428571428571431</v>
      </c>
      <c r="C587" s="263">
        <v>77.5</v>
      </c>
      <c r="D587" s="263">
        <v>83.333333333333329</v>
      </c>
      <c r="E587" s="263">
        <v>84.21052631578948</v>
      </c>
      <c r="F587" s="343">
        <v>77.777777777777771</v>
      </c>
      <c r="G587" s="343">
        <v>73.333333333333329</v>
      </c>
      <c r="H587" s="343"/>
      <c r="I587" s="344">
        <v>75.892857142857139</v>
      </c>
      <c r="K587" s="300"/>
    </row>
    <row r="588" spans="1:12" s="509" customFormat="1" ht="12.75" customHeight="1" x14ac:dyDescent="0.2">
      <c r="A588" s="226" t="s">
        <v>8</v>
      </c>
      <c r="B588" s="266">
        <v>9.1287335790696464E-2</v>
      </c>
      <c r="C588" s="267">
        <v>9.4951050721572311E-2</v>
      </c>
      <c r="D588" s="267">
        <v>7.6025667961416396E-2</v>
      </c>
      <c r="E588" s="267">
        <v>7.8001030640995783E-2</v>
      </c>
      <c r="F588" s="345">
        <v>8.2544552161495963E-2</v>
      </c>
      <c r="G588" s="345">
        <v>8.1454115445914452E-2</v>
      </c>
      <c r="H588" s="345"/>
      <c r="I588" s="346">
        <v>8.5455327261777153E-2</v>
      </c>
      <c r="K588" s="304"/>
      <c r="L588" s="305"/>
    </row>
    <row r="589" spans="1:12" s="509" customFormat="1" ht="12.75" customHeight="1" x14ac:dyDescent="0.2">
      <c r="A589" s="303" t="s">
        <v>1</v>
      </c>
      <c r="B589" s="270">
        <f t="shared" ref="B589:I589" si="125">B586/B585*100-100</f>
        <v>11.884461458152089</v>
      </c>
      <c r="C589" s="271">
        <f t="shared" si="125"/>
        <v>14.46406820950061</v>
      </c>
      <c r="D589" s="271">
        <f t="shared" si="125"/>
        <v>13.647700249405489</v>
      </c>
      <c r="E589" s="271">
        <f t="shared" si="125"/>
        <v>11.55843323289956</v>
      </c>
      <c r="F589" s="271">
        <f t="shared" si="125"/>
        <v>14.920828258221675</v>
      </c>
      <c r="G589" s="271">
        <f t="shared" si="125"/>
        <v>13.639193395588038</v>
      </c>
      <c r="H589" s="271">
        <f t="shared" si="125"/>
        <v>-100</v>
      </c>
      <c r="I589" s="273">
        <f t="shared" si="125"/>
        <v>13.48855924830346</v>
      </c>
      <c r="J589" s="408"/>
      <c r="K589" s="304"/>
      <c r="L589" s="227"/>
    </row>
    <row r="590" spans="1:12" s="509" customFormat="1" ht="12.75" customHeight="1" thickBot="1" x14ac:dyDescent="0.25">
      <c r="A590" s="226" t="s">
        <v>27</v>
      </c>
      <c r="B590" s="275">
        <f t="shared" ref="B590:I590" si="126">B586-B573</f>
        <v>-260.19841269841254</v>
      </c>
      <c r="C590" s="276">
        <f t="shared" si="126"/>
        <v>-280.10714285714312</v>
      </c>
      <c r="D590" s="276">
        <f t="shared" si="126"/>
        <v>-26.476190476189913</v>
      </c>
      <c r="E590" s="276">
        <f t="shared" si="126"/>
        <v>-239.85964912280633</v>
      </c>
      <c r="F590" s="276">
        <f t="shared" si="126"/>
        <v>-6</v>
      </c>
      <c r="G590" s="276">
        <f t="shared" si="126"/>
        <v>-79.297157622739178</v>
      </c>
      <c r="H590" s="276">
        <f t="shared" si="126"/>
        <v>0</v>
      </c>
      <c r="I590" s="306">
        <f t="shared" si="126"/>
        <v>-137.42209383753561</v>
      </c>
      <c r="J590" s="307"/>
      <c r="K590" s="304"/>
      <c r="L590" s="227"/>
    </row>
    <row r="591" spans="1:12" s="509" customFormat="1" ht="12.75" customHeight="1" x14ac:dyDescent="0.2">
      <c r="A591" s="286" t="s">
        <v>51</v>
      </c>
      <c r="B591" s="280">
        <v>628</v>
      </c>
      <c r="C591" s="281">
        <v>582</v>
      </c>
      <c r="D591" s="281">
        <v>618</v>
      </c>
      <c r="E591" s="281">
        <v>143</v>
      </c>
      <c r="F591" s="281">
        <v>626</v>
      </c>
      <c r="G591" s="281">
        <v>614</v>
      </c>
      <c r="H591" s="282"/>
      <c r="I591" s="472">
        <f>SUM(B591:H591)</f>
        <v>3211</v>
      </c>
      <c r="J591" s="309" t="s">
        <v>56</v>
      </c>
      <c r="K591" s="310">
        <f>I578-I591</f>
        <v>29</v>
      </c>
      <c r="L591" s="285">
        <f>K591/I578</f>
        <v>8.9506172839506175E-3</v>
      </c>
    </row>
    <row r="592" spans="1:12" s="509" customFormat="1" ht="12.75" customHeight="1" x14ac:dyDescent="0.2">
      <c r="A592" s="286" t="s">
        <v>28</v>
      </c>
      <c r="B592" s="231"/>
      <c r="C592" s="289"/>
      <c r="D592" s="289"/>
      <c r="E592" s="289"/>
      <c r="F592" s="289"/>
      <c r="G592" s="289"/>
      <c r="H592" s="232"/>
      <c r="I592" s="473"/>
      <c r="J592" s="227" t="s">
        <v>57</v>
      </c>
      <c r="K592" s="509">
        <v>156.85</v>
      </c>
    </row>
    <row r="593" spans="1:12" s="509" customFormat="1" ht="12.75" customHeight="1" thickBot="1" x14ac:dyDescent="0.25">
      <c r="A593" s="287" t="s">
        <v>26</v>
      </c>
      <c r="B593" s="233">
        <f t="shared" ref="B593:H593" si="127">B592-B579</f>
        <v>0</v>
      </c>
      <c r="C593" s="234">
        <f t="shared" si="127"/>
        <v>0</v>
      </c>
      <c r="D593" s="234">
        <f t="shared" si="127"/>
        <v>0</v>
      </c>
      <c r="E593" s="234">
        <f t="shared" si="127"/>
        <v>0</v>
      </c>
      <c r="F593" s="234">
        <f t="shared" si="127"/>
        <v>0</v>
      </c>
      <c r="G593" s="234">
        <f t="shared" si="127"/>
        <v>0</v>
      </c>
      <c r="H593" s="240">
        <f t="shared" si="127"/>
        <v>0</v>
      </c>
      <c r="I593" s="471"/>
      <c r="J593" s="509" t="s">
        <v>26</v>
      </c>
      <c r="K593" s="509">
        <f>K592-K579</f>
        <v>-0.92000000000001592</v>
      </c>
    </row>
    <row r="595" spans="1:12" ht="13.5" thickBot="1" x14ac:dyDescent="0.25"/>
    <row r="596" spans="1:12" s="511" customFormat="1" ht="12.75" customHeight="1" thickBot="1" x14ac:dyDescent="0.25">
      <c r="A596" s="295" t="s">
        <v>170</v>
      </c>
      <c r="B596" s="530" t="s">
        <v>50</v>
      </c>
      <c r="C596" s="531"/>
      <c r="D596" s="531"/>
      <c r="E596" s="531"/>
      <c r="F596" s="531"/>
      <c r="G596" s="531"/>
      <c r="H596" s="532"/>
      <c r="I596" s="312" t="s">
        <v>0</v>
      </c>
    </row>
    <row r="597" spans="1:12" s="511" customFormat="1" ht="12.75" customHeight="1" x14ac:dyDescent="0.2">
      <c r="A597" s="226" t="s">
        <v>54</v>
      </c>
      <c r="B597" s="392">
        <v>1</v>
      </c>
      <c r="C597" s="393">
        <v>2</v>
      </c>
      <c r="D597" s="394">
        <v>3</v>
      </c>
      <c r="E597" s="393">
        <v>4</v>
      </c>
      <c r="F597" s="393">
        <v>5</v>
      </c>
      <c r="G597" s="394">
        <v>6</v>
      </c>
      <c r="H597" s="250">
        <v>7</v>
      </c>
      <c r="I597" s="299"/>
    </row>
    <row r="598" spans="1:12" s="511" customFormat="1" ht="12.75" customHeight="1" x14ac:dyDescent="0.2">
      <c r="A598" s="301" t="s">
        <v>3</v>
      </c>
      <c r="B598" s="253">
        <v>4145</v>
      </c>
      <c r="C598" s="254">
        <v>4145</v>
      </c>
      <c r="D598" s="254">
        <v>4145</v>
      </c>
      <c r="E598" s="254">
        <v>4145</v>
      </c>
      <c r="F598" s="254">
        <v>4145</v>
      </c>
      <c r="G598" s="254">
        <v>4145</v>
      </c>
      <c r="H598" s="364">
        <v>4145</v>
      </c>
      <c r="I598" s="302">
        <v>4145</v>
      </c>
      <c r="K598" s="300"/>
    </row>
    <row r="599" spans="1:12" s="511" customFormat="1" ht="12.75" customHeight="1" x14ac:dyDescent="0.2">
      <c r="A599" s="303" t="s">
        <v>6</v>
      </c>
      <c r="B599" s="258">
        <v>4673.5135135135133</v>
      </c>
      <c r="C599" s="259">
        <v>4962.0512820512822</v>
      </c>
      <c r="D599" s="259">
        <v>4564.3589743589746</v>
      </c>
      <c r="E599" s="259">
        <v>4636.818181818182</v>
      </c>
      <c r="F599" s="341">
        <v>4754.2105263157891</v>
      </c>
      <c r="G599" s="341">
        <v>4691.590909090909</v>
      </c>
      <c r="H599" s="341"/>
      <c r="I599" s="342">
        <v>4719.4063926940644</v>
      </c>
      <c r="K599" s="300"/>
    </row>
    <row r="600" spans="1:12" s="511" customFormat="1" ht="12.75" customHeight="1" x14ac:dyDescent="0.2">
      <c r="A600" s="226" t="s">
        <v>7</v>
      </c>
      <c r="B600" s="262">
        <v>67.567567567567565</v>
      </c>
      <c r="C600" s="263">
        <v>71.794871794871796</v>
      </c>
      <c r="D600" s="263">
        <v>74.358974358974365</v>
      </c>
      <c r="E600" s="263">
        <v>68.181818181818187</v>
      </c>
      <c r="F600" s="343">
        <v>73.684210526315795</v>
      </c>
      <c r="G600" s="343">
        <v>68.181818181818187</v>
      </c>
      <c r="H600" s="343"/>
      <c r="I600" s="344">
        <v>70.319634703196343</v>
      </c>
      <c r="K600" s="300"/>
    </row>
    <row r="601" spans="1:12" s="511" customFormat="1" ht="12.75" customHeight="1" x14ac:dyDescent="0.2">
      <c r="A601" s="226" t="s">
        <v>8</v>
      </c>
      <c r="B601" s="266">
        <v>0.10638068030199363</v>
      </c>
      <c r="C601" s="267">
        <v>9.0872624549579589E-2</v>
      </c>
      <c r="D601" s="267">
        <v>8.4788590638589442E-2</v>
      </c>
      <c r="E601" s="267">
        <v>8.6203257126355515E-2</v>
      </c>
      <c r="F601" s="345">
        <v>8.7477418685586908E-2</v>
      </c>
      <c r="G601" s="345">
        <v>8.711104488971104E-2</v>
      </c>
      <c r="H601" s="345"/>
      <c r="I601" s="346">
        <v>9.4863078947668822E-2</v>
      </c>
      <c r="K601" s="304"/>
      <c r="L601" s="305"/>
    </row>
    <row r="602" spans="1:12" s="511" customFormat="1" ht="12.75" customHeight="1" x14ac:dyDescent="0.2">
      <c r="A602" s="303" t="s">
        <v>1</v>
      </c>
      <c r="B602" s="270">
        <f t="shared" ref="B602:I602" si="128">B599/B598*100-100</f>
        <v>12.750627587780784</v>
      </c>
      <c r="C602" s="271">
        <f t="shared" si="128"/>
        <v>19.711731774457945</v>
      </c>
      <c r="D602" s="271">
        <f t="shared" si="128"/>
        <v>10.117224954378145</v>
      </c>
      <c r="E602" s="271">
        <f t="shared" si="128"/>
        <v>11.865336111415729</v>
      </c>
      <c r="F602" s="271">
        <f t="shared" si="128"/>
        <v>14.697479525109514</v>
      </c>
      <c r="G602" s="271">
        <f t="shared" si="128"/>
        <v>13.18675293343567</v>
      </c>
      <c r="H602" s="271">
        <f t="shared" si="128"/>
        <v>-100</v>
      </c>
      <c r="I602" s="273">
        <f t="shared" si="128"/>
        <v>13.857814057757878</v>
      </c>
      <c r="J602" s="408"/>
      <c r="K602" s="304"/>
      <c r="L602" s="227"/>
    </row>
    <row r="603" spans="1:12" s="511" customFormat="1" ht="12.75" customHeight="1" thickBot="1" x14ac:dyDescent="0.25">
      <c r="A603" s="226" t="s">
        <v>27</v>
      </c>
      <c r="B603" s="275">
        <f t="shared" ref="B603:I603" si="129">B599-B586</f>
        <v>80.6563706563702</v>
      </c>
      <c r="C603" s="276">
        <f t="shared" si="129"/>
        <v>263.30128205128221</v>
      </c>
      <c r="D603" s="276">
        <f t="shared" si="129"/>
        <v>-100.87912087912082</v>
      </c>
      <c r="E603" s="276">
        <f t="shared" si="129"/>
        <v>57.344497607655285</v>
      </c>
      <c r="F603" s="276">
        <f t="shared" si="129"/>
        <v>36.710526315789139</v>
      </c>
      <c r="G603" s="276">
        <f t="shared" si="129"/>
        <v>26.702020202020321</v>
      </c>
      <c r="H603" s="276">
        <f t="shared" si="129"/>
        <v>0</v>
      </c>
      <c r="I603" s="306">
        <f t="shared" si="129"/>
        <v>60.701035551207497</v>
      </c>
      <c r="J603" s="307"/>
      <c r="K603" s="304"/>
      <c r="L603" s="227"/>
    </row>
    <row r="604" spans="1:12" s="511" customFormat="1" ht="12.75" customHeight="1" x14ac:dyDescent="0.2">
      <c r="A604" s="286" t="s">
        <v>51</v>
      </c>
      <c r="B604" s="280">
        <v>624</v>
      </c>
      <c r="C604" s="281">
        <v>579</v>
      </c>
      <c r="D604" s="281">
        <v>610</v>
      </c>
      <c r="E604" s="281">
        <v>129</v>
      </c>
      <c r="F604" s="281">
        <v>620</v>
      </c>
      <c r="G604" s="281">
        <v>610</v>
      </c>
      <c r="H604" s="282"/>
      <c r="I604" s="472">
        <f>SUM(B604:H604)</f>
        <v>3172</v>
      </c>
      <c r="J604" s="309" t="s">
        <v>56</v>
      </c>
      <c r="K604" s="310">
        <f>I591-I604</f>
        <v>39</v>
      </c>
      <c r="L604" s="285">
        <f>K604/I591</f>
        <v>1.2145748987854251E-2</v>
      </c>
    </row>
    <row r="605" spans="1:12" s="511" customFormat="1" ht="12.75" customHeight="1" x14ac:dyDescent="0.2">
      <c r="A605" s="286" t="s">
        <v>28</v>
      </c>
      <c r="B605" s="231"/>
      <c r="C605" s="289"/>
      <c r="D605" s="289"/>
      <c r="E605" s="289"/>
      <c r="F605" s="289"/>
      <c r="G605" s="289"/>
      <c r="H605" s="232"/>
      <c r="I605" s="473"/>
      <c r="J605" s="227" t="s">
        <v>57</v>
      </c>
      <c r="K605" s="511">
        <v>156.91999999999999</v>
      </c>
    </row>
    <row r="606" spans="1:12" s="511" customFormat="1" ht="12.75" customHeight="1" thickBot="1" x14ac:dyDescent="0.25">
      <c r="A606" s="287" t="s">
        <v>26</v>
      </c>
      <c r="B606" s="233">
        <f t="shared" ref="B606:H606" si="130">B605-B592</f>
        <v>0</v>
      </c>
      <c r="C606" s="234">
        <f t="shared" si="130"/>
        <v>0</v>
      </c>
      <c r="D606" s="234">
        <f t="shared" si="130"/>
        <v>0</v>
      </c>
      <c r="E606" s="234">
        <f t="shared" si="130"/>
        <v>0</v>
      </c>
      <c r="F606" s="234">
        <f t="shared" si="130"/>
        <v>0</v>
      </c>
      <c r="G606" s="234">
        <f t="shared" si="130"/>
        <v>0</v>
      </c>
      <c r="H606" s="240">
        <f t="shared" si="130"/>
        <v>0</v>
      </c>
      <c r="I606" s="471"/>
      <c r="J606" s="511" t="s">
        <v>26</v>
      </c>
      <c r="K606" s="511">
        <f>K605-K592</f>
        <v>6.9999999999993179E-2</v>
      </c>
    </row>
    <row r="608" spans="1:12" ht="13.5" thickBot="1" x14ac:dyDescent="0.25"/>
    <row r="609" spans="1:12" s="513" customFormat="1" ht="12.75" customHeight="1" thickBot="1" x14ac:dyDescent="0.25">
      <c r="A609" s="295" t="s">
        <v>172</v>
      </c>
      <c r="B609" s="530" t="s">
        <v>50</v>
      </c>
      <c r="C609" s="531"/>
      <c r="D609" s="531"/>
      <c r="E609" s="531"/>
      <c r="F609" s="531"/>
      <c r="G609" s="531"/>
      <c r="H609" s="532"/>
      <c r="I609" s="312" t="s">
        <v>0</v>
      </c>
    </row>
    <row r="610" spans="1:12" s="513" customFormat="1" ht="12.75" customHeight="1" x14ac:dyDescent="0.2">
      <c r="A610" s="226" t="s">
        <v>54</v>
      </c>
      <c r="B610" s="392">
        <v>1</v>
      </c>
      <c r="C610" s="393">
        <v>2</v>
      </c>
      <c r="D610" s="394">
        <v>3</v>
      </c>
      <c r="E610" s="393">
        <v>4</v>
      </c>
      <c r="F610" s="393">
        <v>5</v>
      </c>
      <c r="G610" s="394">
        <v>6</v>
      </c>
      <c r="H610" s="250">
        <v>7</v>
      </c>
      <c r="I610" s="299"/>
    </row>
    <row r="611" spans="1:12" s="513" customFormat="1" ht="12.75" customHeight="1" x14ac:dyDescent="0.2">
      <c r="A611" s="301" t="s">
        <v>3</v>
      </c>
      <c r="B611" s="253">
        <v>4185</v>
      </c>
      <c r="C611" s="254">
        <v>4185</v>
      </c>
      <c r="D611" s="254">
        <v>4185</v>
      </c>
      <c r="E611" s="254">
        <v>4185</v>
      </c>
      <c r="F611" s="254">
        <v>4185</v>
      </c>
      <c r="G611" s="254">
        <v>4185</v>
      </c>
      <c r="H611" s="364">
        <v>4185</v>
      </c>
      <c r="I611" s="302">
        <v>4185</v>
      </c>
      <c r="K611" s="300"/>
    </row>
    <row r="612" spans="1:12" s="513" customFormat="1" ht="12.75" customHeight="1" x14ac:dyDescent="0.2">
      <c r="A612" s="303" t="s">
        <v>6</v>
      </c>
      <c r="B612" s="258">
        <v>4506.25</v>
      </c>
      <c r="C612" s="259">
        <v>4819.7142857142853</v>
      </c>
      <c r="D612" s="259">
        <v>5343.75</v>
      </c>
      <c r="E612" s="259">
        <v>4184.2857142857147</v>
      </c>
      <c r="F612" s="341">
        <v>4820.666666666667</v>
      </c>
      <c r="G612" s="341">
        <v>5330.625</v>
      </c>
      <c r="H612" s="341"/>
      <c r="I612" s="342">
        <v>4900.971428571429</v>
      </c>
      <c r="K612" s="300"/>
    </row>
    <row r="613" spans="1:12" s="513" customFormat="1" ht="12.75" customHeight="1" x14ac:dyDescent="0.2">
      <c r="A613" s="226" t="s">
        <v>7</v>
      </c>
      <c r="B613" s="262">
        <v>87.5</v>
      </c>
      <c r="C613" s="263">
        <v>100</v>
      </c>
      <c r="D613" s="263">
        <v>87.5</v>
      </c>
      <c r="E613" s="263">
        <v>85.714285714285708</v>
      </c>
      <c r="F613" s="343">
        <v>93.333333333333329</v>
      </c>
      <c r="G613" s="343">
        <v>78.125</v>
      </c>
      <c r="H613" s="343"/>
      <c r="I613" s="344">
        <v>67.428571428571431</v>
      </c>
      <c r="K613" s="300"/>
    </row>
    <row r="614" spans="1:12" s="513" customFormat="1" ht="12.75" customHeight="1" x14ac:dyDescent="0.2">
      <c r="A614" s="226" t="s">
        <v>8</v>
      </c>
      <c r="B614" s="266">
        <v>6.6105027303103692E-2</v>
      </c>
      <c r="C614" s="267">
        <v>4.299700531432895E-2</v>
      </c>
      <c r="D614" s="267">
        <v>6.6991718077906603E-2</v>
      </c>
      <c r="E614" s="267">
        <v>7.4299599911153216E-2</v>
      </c>
      <c r="F614" s="345">
        <v>6.3746234413283684E-2</v>
      </c>
      <c r="G614" s="345">
        <v>6.5266804878535131E-2</v>
      </c>
      <c r="H614" s="345"/>
      <c r="I614" s="346">
        <v>9.9105261243680395E-2</v>
      </c>
      <c r="K614" s="304"/>
      <c r="L614" s="305"/>
    </row>
    <row r="615" spans="1:12" s="513" customFormat="1" ht="12.75" customHeight="1" x14ac:dyDescent="0.2">
      <c r="A615" s="303" t="s">
        <v>1</v>
      </c>
      <c r="B615" s="270">
        <f t="shared" ref="B615:I615" si="131">B612/B611*100-100</f>
        <v>7.6762246117084914</v>
      </c>
      <c r="C615" s="271">
        <f t="shared" si="131"/>
        <v>15.16641065028162</v>
      </c>
      <c r="D615" s="271">
        <f t="shared" si="131"/>
        <v>27.688172043010752</v>
      </c>
      <c r="E615" s="271">
        <f t="shared" si="131"/>
        <v>-1.7067759003225547E-2</v>
      </c>
      <c r="F615" s="271">
        <f t="shared" si="131"/>
        <v>15.189167662285953</v>
      </c>
      <c r="G615" s="271">
        <f t="shared" si="131"/>
        <v>27.37455197132617</v>
      </c>
      <c r="H615" s="271">
        <f t="shared" si="131"/>
        <v>-100</v>
      </c>
      <c r="I615" s="273">
        <f t="shared" si="131"/>
        <v>17.108038914490535</v>
      </c>
      <c r="J615" s="408"/>
      <c r="K615" s="304"/>
      <c r="L615" s="227"/>
    </row>
    <row r="616" spans="1:12" s="513" customFormat="1" ht="12.75" customHeight="1" thickBot="1" x14ac:dyDescent="0.25">
      <c r="A616" s="226" t="s">
        <v>27</v>
      </c>
      <c r="B616" s="275">
        <f t="shared" ref="B616:I616" si="132">B612-B599</f>
        <v>-167.26351351351332</v>
      </c>
      <c r="C616" s="276">
        <f t="shared" si="132"/>
        <v>-142.33699633699689</v>
      </c>
      <c r="D616" s="276">
        <f t="shared" si="132"/>
        <v>779.39102564102541</v>
      </c>
      <c r="E616" s="276">
        <f t="shared" si="132"/>
        <v>-452.53246753246731</v>
      </c>
      <c r="F616" s="276">
        <f t="shared" si="132"/>
        <v>66.456140350877831</v>
      </c>
      <c r="G616" s="276">
        <f t="shared" si="132"/>
        <v>639.03409090909099</v>
      </c>
      <c r="H616" s="276">
        <f t="shared" si="132"/>
        <v>0</v>
      </c>
      <c r="I616" s="306">
        <f t="shared" si="132"/>
        <v>181.56503587736461</v>
      </c>
      <c r="J616" s="307"/>
      <c r="K616" s="304"/>
      <c r="L616" s="227"/>
    </row>
    <row r="617" spans="1:12" s="513" customFormat="1" ht="12.75" customHeight="1" x14ac:dyDescent="0.2">
      <c r="A617" s="286" t="s">
        <v>51</v>
      </c>
      <c r="B617" s="280">
        <v>590</v>
      </c>
      <c r="C617" s="281">
        <v>543</v>
      </c>
      <c r="D617" s="281">
        <v>565</v>
      </c>
      <c r="E617" s="281">
        <v>190</v>
      </c>
      <c r="F617" s="281">
        <v>613</v>
      </c>
      <c r="G617" s="281">
        <v>606</v>
      </c>
      <c r="H617" s="282"/>
      <c r="I617" s="472">
        <f>SUM(B617:H617)</f>
        <v>3107</v>
      </c>
      <c r="J617" s="309" t="s">
        <v>56</v>
      </c>
      <c r="K617" s="310">
        <f>I604-I617</f>
        <v>65</v>
      </c>
      <c r="L617" s="285">
        <f>K617/I604</f>
        <v>2.0491803278688523E-2</v>
      </c>
    </row>
    <row r="618" spans="1:12" s="513" customFormat="1" ht="12.75" customHeight="1" x14ac:dyDescent="0.2">
      <c r="A618" s="286" t="s">
        <v>28</v>
      </c>
      <c r="B618" s="231"/>
      <c r="C618" s="289"/>
      <c r="D618" s="289"/>
      <c r="E618" s="289"/>
      <c r="F618" s="289"/>
      <c r="G618" s="289"/>
      <c r="H618" s="232"/>
      <c r="I618" s="473"/>
      <c r="J618" s="227" t="s">
        <v>57</v>
      </c>
      <c r="K618" s="513">
        <v>156.21</v>
      </c>
    </row>
    <row r="619" spans="1:12" s="513" customFormat="1" ht="12.75" customHeight="1" thickBot="1" x14ac:dyDescent="0.25">
      <c r="A619" s="287" t="s">
        <v>26</v>
      </c>
      <c r="B619" s="233">
        <f t="shared" ref="B619:H619" si="133">B618-B605</f>
        <v>0</v>
      </c>
      <c r="C619" s="234">
        <f t="shared" si="133"/>
        <v>0</v>
      </c>
      <c r="D619" s="234">
        <f t="shared" si="133"/>
        <v>0</v>
      </c>
      <c r="E619" s="234">
        <f t="shared" si="133"/>
        <v>0</v>
      </c>
      <c r="F619" s="234">
        <f t="shared" si="133"/>
        <v>0</v>
      </c>
      <c r="G619" s="234">
        <f t="shared" si="133"/>
        <v>0</v>
      </c>
      <c r="H619" s="240">
        <f t="shared" si="133"/>
        <v>0</v>
      </c>
      <c r="I619" s="471"/>
      <c r="J619" s="513" t="s">
        <v>26</v>
      </c>
      <c r="K619" s="513">
        <f>K618-K605</f>
        <v>-0.70999999999997954</v>
      </c>
    </row>
    <row r="621" spans="1:12" ht="13.5" thickBot="1" x14ac:dyDescent="0.25"/>
    <row r="622" spans="1:12" s="515" customFormat="1" ht="12.75" customHeight="1" thickBot="1" x14ac:dyDescent="0.25">
      <c r="A622" s="295" t="s">
        <v>174</v>
      </c>
      <c r="B622" s="530" t="s">
        <v>50</v>
      </c>
      <c r="C622" s="531"/>
      <c r="D622" s="531"/>
      <c r="E622" s="531"/>
      <c r="F622" s="531"/>
      <c r="G622" s="531"/>
      <c r="H622" s="532"/>
      <c r="I622" s="312" t="s">
        <v>0</v>
      </c>
    </row>
    <row r="623" spans="1:12" s="515" customFormat="1" ht="12.75" customHeight="1" x14ac:dyDescent="0.2">
      <c r="A623" s="226" t="s">
        <v>54</v>
      </c>
      <c r="B623" s="392">
        <v>1</v>
      </c>
      <c r="C623" s="393">
        <v>2</v>
      </c>
      <c r="D623" s="394">
        <v>3</v>
      </c>
      <c r="E623" s="393">
        <v>4</v>
      </c>
      <c r="F623" s="393">
        <v>5</v>
      </c>
      <c r="G623" s="394">
        <v>6</v>
      </c>
      <c r="H623" s="250">
        <v>7</v>
      </c>
      <c r="I623" s="299"/>
    </row>
    <row r="624" spans="1:12" s="515" customFormat="1" ht="12.75" customHeight="1" x14ac:dyDescent="0.2">
      <c r="A624" s="301" t="s">
        <v>3</v>
      </c>
      <c r="B624" s="253">
        <v>4225</v>
      </c>
      <c r="C624" s="254">
        <v>4225</v>
      </c>
      <c r="D624" s="254">
        <v>4225</v>
      </c>
      <c r="E624" s="254">
        <v>4225</v>
      </c>
      <c r="F624" s="254">
        <v>4225</v>
      </c>
      <c r="G624" s="254">
        <v>4225</v>
      </c>
      <c r="H624" s="364">
        <v>4225</v>
      </c>
      <c r="I624" s="302">
        <v>4225</v>
      </c>
      <c r="K624" s="300"/>
    </row>
    <row r="625" spans="1:12" s="515" customFormat="1" ht="12.75" customHeight="1" x14ac:dyDescent="0.2">
      <c r="A625" s="303" t="s">
        <v>6</v>
      </c>
      <c r="B625" s="258">
        <v>4614.25</v>
      </c>
      <c r="C625" s="259">
        <v>4906.8421052631575</v>
      </c>
      <c r="D625" s="259">
        <v>5125.5102040816328</v>
      </c>
      <c r="E625" s="259">
        <v>4776</v>
      </c>
      <c r="F625" s="341">
        <v>4820.25</v>
      </c>
      <c r="G625" s="341">
        <v>5366.739130434783</v>
      </c>
      <c r="H625" s="341"/>
      <c r="I625" s="342">
        <v>4967.2961373390553</v>
      </c>
      <c r="K625" s="300"/>
    </row>
    <row r="626" spans="1:12" s="515" customFormat="1" ht="12.75" customHeight="1" x14ac:dyDescent="0.2">
      <c r="A626" s="226" t="s">
        <v>7</v>
      </c>
      <c r="B626" s="262">
        <v>85</v>
      </c>
      <c r="C626" s="263">
        <v>86.84210526315789</v>
      </c>
      <c r="D626" s="263">
        <v>85.714285714285708</v>
      </c>
      <c r="E626" s="263">
        <v>80</v>
      </c>
      <c r="F626" s="343">
        <v>90</v>
      </c>
      <c r="G626" s="343">
        <v>95.652173913043484</v>
      </c>
      <c r="H626" s="343"/>
      <c r="I626" s="344">
        <v>74.678111587982826</v>
      </c>
      <c r="K626" s="300"/>
    </row>
    <row r="627" spans="1:12" s="515" customFormat="1" ht="12.75" customHeight="1" x14ac:dyDescent="0.2">
      <c r="A627" s="226" t="s">
        <v>8</v>
      </c>
      <c r="B627" s="266">
        <v>7.5424903935713605E-2</v>
      </c>
      <c r="C627" s="267">
        <v>6.8951197616854823E-2</v>
      </c>
      <c r="D627" s="267">
        <v>7.3424114559198173E-2</v>
      </c>
      <c r="E627" s="267">
        <v>9.0466800432099786E-2</v>
      </c>
      <c r="F627" s="345">
        <v>6.8413207547629709E-2</v>
      </c>
      <c r="G627" s="345">
        <v>5.5389924147796359E-2</v>
      </c>
      <c r="H627" s="345"/>
      <c r="I627" s="346">
        <v>8.7055806570326133E-2</v>
      </c>
      <c r="K627" s="304"/>
      <c r="L627" s="305"/>
    </row>
    <row r="628" spans="1:12" s="515" customFormat="1" ht="12.75" customHeight="1" x14ac:dyDescent="0.2">
      <c r="A628" s="303" t="s">
        <v>1</v>
      </c>
      <c r="B628" s="270">
        <f t="shared" ref="B628:I628" si="134">B625/B624*100-100</f>
        <v>9.2130177514792848</v>
      </c>
      <c r="C628" s="271">
        <f t="shared" si="134"/>
        <v>16.138274680784789</v>
      </c>
      <c r="D628" s="271">
        <f t="shared" si="134"/>
        <v>21.313850984180661</v>
      </c>
      <c r="E628" s="271">
        <f t="shared" si="134"/>
        <v>13.041420118343197</v>
      </c>
      <c r="F628" s="271">
        <f t="shared" si="134"/>
        <v>14.088757396449708</v>
      </c>
      <c r="G628" s="271">
        <f t="shared" si="134"/>
        <v>27.023411371237472</v>
      </c>
      <c r="H628" s="271">
        <f t="shared" si="134"/>
        <v>-100</v>
      </c>
      <c r="I628" s="273">
        <f t="shared" si="134"/>
        <v>17.569139345303086</v>
      </c>
      <c r="J628" s="408"/>
      <c r="K628" s="304"/>
      <c r="L628" s="227"/>
    </row>
    <row r="629" spans="1:12" s="515" customFormat="1" ht="12.75" customHeight="1" thickBot="1" x14ac:dyDescent="0.25">
      <c r="A629" s="226" t="s">
        <v>27</v>
      </c>
      <c r="B629" s="275">
        <f t="shared" ref="B629:I629" si="135">B625-B612</f>
        <v>108</v>
      </c>
      <c r="C629" s="276">
        <f t="shared" si="135"/>
        <v>87.127819548872139</v>
      </c>
      <c r="D629" s="276">
        <f t="shared" si="135"/>
        <v>-218.23979591836724</v>
      </c>
      <c r="E629" s="276">
        <f t="shared" si="135"/>
        <v>591.71428571428532</v>
      </c>
      <c r="F629" s="276">
        <f t="shared" si="135"/>
        <v>-0.41666666666696983</v>
      </c>
      <c r="G629" s="276">
        <f t="shared" si="135"/>
        <v>36.114130434782965</v>
      </c>
      <c r="H629" s="276">
        <f t="shared" si="135"/>
        <v>0</v>
      </c>
      <c r="I629" s="306">
        <f t="shared" si="135"/>
        <v>66.324708767626362</v>
      </c>
      <c r="J629" s="307"/>
      <c r="K629" s="304"/>
      <c r="L629" s="227"/>
    </row>
    <row r="630" spans="1:12" s="515" customFormat="1" ht="12.75" customHeight="1" x14ac:dyDescent="0.2">
      <c r="A630" s="286" t="s">
        <v>51</v>
      </c>
      <c r="B630" s="280">
        <v>585</v>
      </c>
      <c r="C630" s="281">
        <v>535</v>
      </c>
      <c r="D630" s="281">
        <v>556</v>
      </c>
      <c r="E630" s="281">
        <v>179</v>
      </c>
      <c r="F630" s="281">
        <v>607</v>
      </c>
      <c r="G630" s="281">
        <v>600</v>
      </c>
      <c r="H630" s="282"/>
      <c r="I630" s="472">
        <f>SUM(B630:H630)</f>
        <v>3062</v>
      </c>
      <c r="J630" s="309" t="s">
        <v>56</v>
      </c>
      <c r="K630" s="310">
        <f>I617-I630</f>
        <v>45</v>
      </c>
      <c r="L630" s="285">
        <f>K630/I617</f>
        <v>1.4483424525265529E-2</v>
      </c>
    </row>
    <row r="631" spans="1:12" s="515" customFormat="1" ht="12.75" customHeight="1" x14ac:dyDescent="0.2">
      <c r="A631" s="286" t="s">
        <v>28</v>
      </c>
      <c r="B631" s="231"/>
      <c r="C631" s="289"/>
      <c r="D631" s="289"/>
      <c r="E631" s="289"/>
      <c r="F631" s="289"/>
      <c r="G631" s="289"/>
      <c r="H631" s="232"/>
      <c r="I631" s="473"/>
      <c r="J631" s="227" t="s">
        <v>57</v>
      </c>
      <c r="K631" s="515">
        <v>155.52000000000001</v>
      </c>
    </row>
    <row r="632" spans="1:12" s="515" customFormat="1" ht="12.75" customHeight="1" thickBot="1" x14ac:dyDescent="0.25">
      <c r="A632" s="287" t="s">
        <v>26</v>
      </c>
      <c r="B632" s="233">
        <f t="shared" ref="B632:H632" si="136">B631-B618</f>
        <v>0</v>
      </c>
      <c r="C632" s="234">
        <f t="shared" si="136"/>
        <v>0</v>
      </c>
      <c r="D632" s="234">
        <f t="shared" si="136"/>
        <v>0</v>
      </c>
      <c r="E632" s="234">
        <f t="shared" si="136"/>
        <v>0</v>
      </c>
      <c r="F632" s="234">
        <f t="shared" si="136"/>
        <v>0</v>
      </c>
      <c r="G632" s="234">
        <f t="shared" si="136"/>
        <v>0</v>
      </c>
      <c r="H632" s="240">
        <f t="shared" si="136"/>
        <v>0</v>
      </c>
      <c r="I632" s="471"/>
      <c r="J632" s="515" t="s">
        <v>26</v>
      </c>
      <c r="K632" s="515">
        <f>K631-K618</f>
        <v>-0.68999999999999773</v>
      </c>
    </row>
    <row r="634" spans="1:12" ht="13.5" thickBot="1" x14ac:dyDescent="0.25"/>
    <row r="635" spans="1:12" s="517" customFormat="1" ht="12.75" customHeight="1" thickBot="1" x14ac:dyDescent="0.25">
      <c r="A635" s="295" t="s">
        <v>176</v>
      </c>
      <c r="B635" s="530" t="s">
        <v>50</v>
      </c>
      <c r="C635" s="531"/>
      <c r="D635" s="531"/>
      <c r="E635" s="531"/>
      <c r="F635" s="531"/>
      <c r="G635" s="531"/>
      <c r="H635" s="532"/>
      <c r="I635" s="312" t="s">
        <v>0</v>
      </c>
    </row>
    <row r="636" spans="1:12" s="517" customFormat="1" ht="12.75" customHeight="1" x14ac:dyDescent="0.2">
      <c r="A636" s="226" t="s">
        <v>54</v>
      </c>
      <c r="B636" s="392">
        <v>1</v>
      </c>
      <c r="C636" s="393">
        <v>2</v>
      </c>
      <c r="D636" s="394">
        <v>3</v>
      </c>
      <c r="E636" s="393">
        <v>4</v>
      </c>
      <c r="F636" s="393">
        <v>5</v>
      </c>
      <c r="G636" s="394">
        <v>6</v>
      </c>
      <c r="H636" s="250">
        <v>7</v>
      </c>
      <c r="I636" s="299"/>
    </row>
    <row r="637" spans="1:12" s="517" customFormat="1" ht="12.75" customHeight="1" x14ac:dyDescent="0.2">
      <c r="A637" s="301" t="s">
        <v>3</v>
      </c>
      <c r="B637" s="253">
        <v>4265</v>
      </c>
      <c r="C637" s="254">
        <v>4265</v>
      </c>
      <c r="D637" s="254">
        <v>4265</v>
      </c>
      <c r="E637" s="254">
        <v>4265</v>
      </c>
      <c r="F637" s="254">
        <v>4265</v>
      </c>
      <c r="G637" s="254">
        <v>4265</v>
      </c>
      <c r="H637" s="364">
        <v>4265</v>
      </c>
      <c r="I637" s="302">
        <v>4265</v>
      </c>
      <c r="K637" s="300"/>
    </row>
    <row r="638" spans="1:12" s="517" customFormat="1" ht="12.75" customHeight="1" x14ac:dyDescent="0.2">
      <c r="A638" s="303" t="s">
        <v>6</v>
      </c>
      <c r="B638" s="258">
        <v>4743.8461538461543</v>
      </c>
      <c r="C638" s="259">
        <v>5022.4324324324325</v>
      </c>
      <c r="D638" s="259">
        <v>5335.3488372093025</v>
      </c>
      <c r="E638" s="259">
        <v>4873.6842105263158</v>
      </c>
      <c r="F638" s="341">
        <v>4925.8139534883721</v>
      </c>
      <c r="G638" s="341">
        <v>5173.2</v>
      </c>
      <c r="H638" s="341"/>
      <c r="I638" s="342">
        <v>5036.060606060606</v>
      </c>
      <c r="K638" s="300"/>
    </row>
    <row r="639" spans="1:12" s="517" customFormat="1" ht="12.75" customHeight="1" x14ac:dyDescent="0.2">
      <c r="A639" s="226" t="s">
        <v>7</v>
      </c>
      <c r="B639" s="262">
        <v>94.871794871794876</v>
      </c>
      <c r="C639" s="263">
        <v>94.594594594594597</v>
      </c>
      <c r="D639" s="263">
        <v>88.372093023255815</v>
      </c>
      <c r="E639" s="263">
        <v>84.21052631578948</v>
      </c>
      <c r="F639" s="343">
        <v>83.720930232558146</v>
      </c>
      <c r="G639" s="343">
        <v>82</v>
      </c>
      <c r="H639" s="343"/>
      <c r="I639" s="344">
        <v>80.519480519480524</v>
      </c>
      <c r="K639" s="300"/>
    </row>
    <row r="640" spans="1:12" s="517" customFormat="1" ht="12.75" customHeight="1" x14ac:dyDescent="0.2">
      <c r="A640" s="226" t="s">
        <v>8</v>
      </c>
      <c r="B640" s="266">
        <v>5.4112445630914163E-2</v>
      </c>
      <c r="C640" s="267">
        <v>5.2164449315658522E-2</v>
      </c>
      <c r="D640" s="267">
        <v>6.2762709441375505E-2</v>
      </c>
      <c r="E640" s="267">
        <v>7.6466729607459399E-2</v>
      </c>
      <c r="F640" s="345">
        <v>6.9229653928354895E-2</v>
      </c>
      <c r="G640" s="345">
        <v>7.1315735438880562E-2</v>
      </c>
      <c r="H640" s="345"/>
      <c r="I640" s="346">
        <v>7.5650450345847706E-2</v>
      </c>
      <c r="K640" s="304"/>
      <c r="L640" s="305"/>
    </row>
    <row r="641" spans="1:12" s="517" customFormat="1" ht="12.75" customHeight="1" x14ac:dyDescent="0.2">
      <c r="A641" s="303" t="s">
        <v>1</v>
      </c>
      <c r="B641" s="270">
        <f t="shared" ref="B641:I641" si="137">B638/B637*100-100</f>
        <v>11.227342411398695</v>
      </c>
      <c r="C641" s="271">
        <f t="shared" si="137"/>
        <v>17.759259846012469</v>
      </c>
      <c r="D641" s="271">
        <f t="shared" si="137"/>
        <v>25.096104037732772</v>
      </c>
      <c r="E641" s="271">
        <f t="shared" si="137"/>
        <v>14.271611032270016</v>
      </c>
      <c r="F641" s="271">
        <f t="shared" si="137"/>
        <v>15.493879331497595</v>
      </c>
      <c r="G641" s="271">
        <f t="shared" si="137"/>
        <v>21.294255568581463</v>
      </c>
      <c r="H641" s="271">
        <f t="shared" si="137"/>
        <v>-100</v>
      </c>
      <c r="I641" s="273">
        <f t="shared" si="137"/>
        <v>18.078794983836019</v>
      </c>
      <c r="J641" s="408"/>
      <c r="K641" s="304"/>
      <c r="L641" s="227"/>
    </row>
    <row r="642" spans="1:12" s="517" customFormat="1" ht="12.75" customHeight="1" thickBot="1" x14ac:dyDescent="0.25">
      <c r="A642" s="226" t="s">
        <v>27</v>
      </c>
      <c r="B642" s="275">
        <f t="shared" ref="B642:I642" si="138">B638-B625</f>
        <v>129.59615384615427</v>
      </c>
      <c r="C642" s="276">
        <f t="shared" si="138"/>
        <v>115.59032716927504</v>
      </c>
      <c r="D642" s="276">
        <f t="shared" si="138"/>
        <v>209.83863312766971</v>
      </c>
      <c r="E642" s="276">
        <f t="shared" si="138"/>
        <v>97.684210526315837</v>
      </c>
      <c r="F642" s="276">
        <f t="shared" si="138"/>
        <v>105.56395348837214</v>
      </c>
      <c r="G642" s="276">
        <f t="shared" si="138"/>
        <v>-193.53913043478315</v>
      </c>
      <c r="H642" s="276">
        <f t="shared" si="138"/>
        <v>0</v>
      </c>
      <c r="I642" s="306">
        <f t="shared" si="138"/>
        <v>68.764468721550656</v>
      </c>
      <c r="J642" s="307"/>
      <c r="K642" s="304"/>
      <c r="L642" s="227"/>
    </row>
    <row r="643" spans="1:12" s="517" customFormat="1" ht="12.75" customHeight="1" x14ac:dyDescent="0.2">
      <c r="A643" s="286" t="s">
        <v>51</v>
      </c>
      <c r="B643" s="280">
        <v>582</v>
      </c>
      <c r="C643" s="281">
        <v>535</v>
      </c>
      <c r="D643" s="281">
        <v>552</v>
      </c>
      <c r="E643" s="281">
        <v>169</v>
      </c>
      <c r="F643" s="281">
        <v>606</v>
      </c>
      <c r="G643" s="281">
        <v>595</v>
      </c>
      <c r="H643" s="282"/>
      <c r="I643" s="472">
        <f>SUM(B643:H643)</f>
        <v>3039</v>
      </c>
      <c r="J643" s="309" t="s">
        <v>56</v>
      </c>
      <c r="K643" s="310">
        <f>I630-I643</f>
        <v>23</v>
      </c>
      <c r="L643" s="285">
        <f>K643/I630</f>
        <v>7.511430437622469E-3</v>
      </c>
    </row>
    <row r="644" spans="1:12" s="517" customFormat="1" ht="12.75" customHeight="1" x14ac:dyDescent="0.2">
      <c r="A644" s="286" t="s">
        <v>28</v>
      </c>
      <c r="B644" s="231"/>
      <c r="C644" s="289"/>
      <c r="D644" s="289"/>
      <c r="E644" s="289"/>
      <c r="F644" s="289"/>
      <c r="G644" s="289"/>
      <c r="H644" s="232"/>
      <c r="I644" s="473"/>
      <c r="J644" s="227" t="s">
        <v>57</v>
      </c>
      <c r="K644" s="517">
        <v>154.94</v>
      </c>
    </row>
    <row r="645" spans="1:12" s="517" customFormat="1" ht="12.75" customHeight="1" thickBot="1" x14ac:dyDescent="0.25">
      <c r="A645" s="287" t="s">
        <v>26</v>
      </c>
      <c r="B645" s="233">
        <f t="shared" ref="B645:H645" si="139">B644-B631</f>
        <v>0</v>
      </c>
      <c r="C645" s="234">
        <f t="shared" si="139"/>
        <v>0</v>
      </c>
      <c r="D645" s="234">
        <f t="shared" si="139"/>
        <v>0</v>
      </c>
      <c r="E645" s="234">
        <f t="shared" si="139"/>
        <v>0</v>
      </c>
      <c r="F645" s="234">
        <f t="shared" si="139"/>
        <v>0</v>
      </c>
      <c r="G645" s="234">
        <f t="shared" si="139"/>
        <v>0</v>
      </c>
      <c r="H645" s="240">
        <f t="shared" si="139"/>
        <v>0</v>
      </c>
      <c r="I645" s="471"/>
      <c r="J645" s="517" t="s">
        <v>26</v>
      </c>
      <c r="K645" s="517">
        <f>K644-K631</f>
        <v>-0.58000000000001251</v>
      </c>
    </row>
    <row r="647" spans="1:12" ht="13.5" thickBot="1" x14ac:dyDescent="0.25"/>
    <row r="648" spans="1:12" s="520" customFormat="1" ht="12.75" customHeight="1" thickBot="1" x14ac:dyDescent="0.25">
      <c r="A648" s="295" t="s">
        <v>178</v>
      </c>
      <c r="B648" s="530" t="s">
        <v>50</v>
      </c>
      <c r="C648" s="531"/>
      <c r="D648" s="531"/>
      <c r="E648" s="531"/>
      <c r="F648" s="531"/>
      <c r="G648" s="531"/>
      <c r="H648" s="532"/>
      <c r="I648" s="312" t="s">
        <v>0</v>
      </c>
    </row>
    <row r="649" spans="1:12" s="520" customFormat="1" ht="12.75" customHeight="1" x14ac:dyDescent="0.2">
      <c r="A649" s="226" t="s">
        <v>54</v>
      </c>
      <c r="B649" s="392">
        <v>1</v>
      </c>
      <c r="C649" s="393">
        <v>2</v>
      </c>
      <c r="D649" s="394">
        <v>3</v>
      </c>
      <c r="E649" s="393">
        <v>4</v>
      </c>
      <c r="F649" s="393">
        <v>5</v>
      </c>
      <c r="G649" s="394">
        <v>6</v>
      </c>
      <c r="H649" s="250">
        <v>7</v>
      </c>
      <c r="I649" s="299"/>
    </row>
    <row r="650" spans="1:12" s="520" customFormat="1" ht="12.75" customHeight="1" x14ac:dyDescent="0.2">
      <c r="A650" s="301" t="s">
        <v>3</v>
      </c>
      <c r="B650" s="253">
        <v>4305</v>
      </c>
      <c r="C650" s="254">
        <v>4305</v>
      </c>
      <c r="D650" s="254">
        <v>4305</v>
      </c>
      <c r="E650" s="254">
        <v>4305</v>
      </c>
      <c r="F650" s="254">
        <v>4305</v>
      </c>
      <c r="G650" s="254">
        <v>4305</v>
      </c>
      <c r="H650" s="364">
        <v>4305</v>
      </c>
      <c r="I650" s="302">
        <v>4305</v>
      </c>
      <c r="K650" s="300"/>
    </row>
    <row r="651" spans="1:12" s="520" customFormat="1" ht="12.75" customHeight="1" x14ac:dyDescent="0.2">
      <c r="A651" s="303" t="s">
        <v>6</v>
      </c>
      <c r="B651" s="258">
        <v>4766.2857142857147</v>
      </c>
      <c r="C651" s="259">
        <v>4938.2352941176468</v>
      </c>
      <c r="D651" s="259">
        <v>5011.1764705882351</v>
      </c>
      <c r="E651" s="259">
        <v>4891.7647058823532</v>
      </c>
      <c r="F651" s="341">
        <v>4821.818181818182</v>
      </c>
      <c r="G651" s="341">
        <v>5084.375</v>
      </c>
      <c r="H651" s="341"/>
      <c r="I651" s="342">
        <v>4919.3513513513517</v>
      </c>
      <c r="K651" s="300"/>
    </row>
    <row r="652" spans="1:12" s="520" customFormat="1" ht="12.75" customHeight="1" x14ac:dyDescent="0.2">
      <c r="A652" s="226" t="s">
        <v>7</v>
      </c>
      <c r="B652" s="262">
        <v>85.714285714285708</v>
      </c>
      <c r="C652" s="263">
        <v>91.17647058823529</v>
      </c>
      <c r="D652" s="263">
        <v>73.529411764705884</v>
      </c>
      <c r="E652" s="263">
        <v>88.235294117647058</v>
      </c>
      <c r="F652" s="343">
        <v>84.848484848484844</v>
      </c>
      <c r="G652" s="343">
        <v>62.5</v>
      </c>
      <c r="H652" s="343"/>
      <c r="I652" s="344">
        <v>80.540540540540547</v>
      </c>
      <c r="K652" s="300"/>
    </row>
    <row r="653" spans="1:12" s="520" customFormat="1" ht="12.75" customHeight="1" x14ac:dyDescent="0.2">
      <c r="A653" s="226" t="s">
        <v>8</v>
      </c>
      <c r="B653" s="266">
        <v>6.8741507649003053E-2</v>
      </c>
      <c r="C653" s="267">
        <v>6.2043943542449242E-2</v>
      </c>
      <c r="D653" s="267">
        <v>8.9678891420757162E-2</v>
      </c>
      <c r="E653" s="267">
        <v>5.988045482007584E-2</v>
      </c>
      <c r="F653" s="345">
        <v>7.6053728672319465E-2</v>
      </c>
      <c r="G653" s="345">
        <v>0.10014682498343683</v>
      </c>
      <c r="H653" s="345"/>
      <c r="I653" s="346">
        <v>8.2302280599152025E-2</v>
      </c>
      <c r="K653" s="304"/>
      <c r="L653" s="305"/>
    </row>
    <row r="654" spans="1:12" s="520" customFormat="1" ht="12.75" customHeight="1" x14ac:dyDescent="0.2">
      <c r="A654" s="303" t="s">
        <v>1</v>
      </c>
      <c r="B654" s="270">
        <f t="shared" ref="B654:I654" si="140">B651/B650*100-100</f>
        <v>10.715115314418469</v>
      </c>
      <c r="C654" s="271">
        <f t="shared" si="140"/>
        <v>14.709298353487725</v>
      </c>
      <c r="D654" s="271">
        <f t="shared" si="140"/>
        <v>16.403634624581542</v>
      </c>
      <c r="E654" s="271">
        <f t="shared" si="140"/>
        <v>13.629842180774759</v>
      </c>
      <c r="F654" s="271">
        <f t="shared" si="140"/>
        <v>12.005068102629096</v>
      </c>
      <c r="G654" s="271">
        <f t="shared" si="140"/>
        <v>18.103948896631834</v>
      </c>
      <c r="H654" s="271">
        <f t="shared" si="140"/>
        <v>-100</v>
      </c>
      <c r="I654" s="273">
        <f t="shared" si="140"/>
        <v>14.270646953573788</v>
      </c>
      <c r="J654" s="408"/>
      <c r="K654" s="304"/>
      <c r="L654" s="227"/>
    </row>
    <row r="655" spans="1:12" s="520" customFormat="1" ht="12.75" customHeight="1" thickBot="1" x14ac:dyDescent="0.25">
      <c r="A655" s="226" t="s">
        <v>27</v>
      </c>
      <c r="B655" s="275">
        <f t="shared" ref="B655:I655" si="141">B651-B638</f>
        <v>22.43956043956041</v>
      </c>
      <c r="C655" s="276">
        <f t="shared" si="141"/>
        <v>-84.197138314785661</v>
      </c>
      <c r="D655" s="276">
        <f t="shared" si="141"/>
        <v>-324.17236662106734</v>
      </c>
      <c r="E655" s="276">
        <f t="shared" si="141"/>
        <v>18.080495356037318</v>
      </c>
      <c r="F655" s="276">
        <f t="shared" si="141"/>
        <v>-103.99577167019015</v>
      </c>
      <c r="G655" s="276">
        <f t="shared" si="141"/>
        <v>-88.824999999999818</v>
      </c>
      <c r="H655" s="276">
        <f t="shared" si="141"/>
        <v>0</v>
      </c>
      <c r="I655" s="306">
        <f t="shared" si="141"/>
        <v>-116.70925470925431</v>
      </c>
      <c r="J655" s="307"/>
      <c r="K655" s="304"/>
      <c r="L655" s="227"/>
    </row>
    <row r="656" spans="1:12" s="520" customFormat="1" ht="12.75" customHeight="1" x14ac:dyDescent="0.2">
      <c r="A656" s="286" t="s">
        <v>51</v>
      </c>
      <c r="B656" s="280">
        <v>576</v>
      </c>
      <c r="C656" s="281">
        <v>534</v>
      </c>
      <c r="D656" s="281">
        <v>545</v>
      </c>
      <c r="E656" s="281">
        <v>165</v>
      </c>
      <c r="F656" s="281">
        <v>604</v>
      </c>
      <c r="G656" s="281">
        <v>587</v>
      </c>
      <c r="H656" s="282"/>
      <c r="I656" s="472">
        <f>SUM(B656:H656)</f>
        <v>3011</v>
      </c>
      <c r="J656" s="309" t="s">
        <v>56</v>
      </c>
      <c r="K656" s="310">
        <f>I643-I656</f>
        <v>28</v>
      </c>
      <c r="L656" s="285">
        <f>K656/I643</f>
        <v>9.2135570911484038E-3</v>
      </c>
    </row>
    <row r="657" spans="1:12" s="520" customFormat="1" ht="12.75" customHeight="1" x14ac:dyDescent="0.2">
      <c r="A657" s="286" t="s">
        <v>28</v>
      </c>
      <c r="B657" s="231"/>
      <c r="C657" s="289"/>
      <c r="D657" s="289"/>
      <c r="E657" s="289"/>
      <c r="F657" s="289"/>
      <c r="G657" s="289"/>
      <c r="H657" s="232"/>
      <c r="I657" s="473"/>
      <c r="J657" s="227" t="s">
        <v>57</v>
      </c>
      <c r="K657" s="520">
        <v>153.69999999999999</v>
      </c>
    </row>
    <row r="658" spans="1:12" s="520" customFormat="1" ht="12.75" customHeight="1" thickBot="1" x14ac:dyDescent="0.25">
      <c r="A658" s="287" t="s">
        <v>26</v>
      </c>
      <c r="B658" s="233">
        <f t="shared" ref="B658:H658" si="142">B657-B644</f>
        <v>0</v>
      </c>
      <c r="C658" s="234">
        <f t="shared" si="142"/>
        <v>0</v>
      </c>
      <c r="D658" s="234">
        <f t="shared" si="142"/>
        <v>0</v>
      </c>
      <c r="E658" s="234">
        <f t="shared" si="142"/>
        <v>0</v>
      </c>
      <c r="F658" s="234">
        <f t="shared" si="142"/>
        <v>0</v>
      </c>
      <c r="G658" s="234">
        <f t="shared" si="142"/>
        <v>0</v>
      </c>
      <c r="H658" s="240">
        <f t="shared" si="142"/>
        <v>0</v>
      </c>
      <c r="I658" s="471"/>
      <c r="J658" s="520" t="s">
        <v>26</v>
      </c>
      <c r="K658" s="520">
        <f>K657-K644</f>
        <v>-1.2400000000000091</v>
      </c>
    </row>
    <row r="660" spans="1:12" ht="13.5" thickBot="1" x14ac:dyDescent="0.25"/>
    <row r="661" spans="1:12" s="522" customFormat="1" ht="12.75" customHeight="1" thickBot="1" x14ac:dyDescent="0.25">
      <c r="A661" s="295" t="s">
        <v>180</v>
      </c>
      <c r="B661" s="530" t="s">
        <v>50</v>
      </c>
      <c r="C661" s="531"/>
      <c r="D661" s="531"/>
      <c r="E661" s="531"/>
      <c r="F661" s="531"/>
      <c r="G661" s="531"/>
      <c r="H661" s="532"/>
      <c r="I661" s="312" t="s">
        <v>0</v>
      </c>
    </row>
    <row r="662" spans="1:12" s="522" customFormat="1" ht="12.75" customHeight="1" x14ac:dyDescent="0.2">
      <c r="A662" s="226" t="s">
        <v>54</v>
      </c>
      <c r="B662" s="392">
        <v>1</v>
      </c>
      <c r="C662" s="393">
        <v>2</v>
      </c>
      <c r="D662" s="394">
        <v>3</v>
      </c>
      <c r="E662" s="393">
        <v>4</v>
      </c>
      <c r="F662" s="393">
        <v>5</v>
      </c>
      <c r="G662" s="394">
        <v>6</v>
      </c>
      <c r="H662" s="250">
        <v>7</v>
      </c>
      <c r="I662" s="299"/>
    </row>
    <row r="663" spans="1:12" s="522" customFormat="1" ht="12.75" customHeight="1" x14ac:dyDescent="0.2">
      <c r="A663" s="301" t="s">
        <v>3</v>
      </c>
      <c r="B663" s="253">
        <v>4345</v>
      </c>
      <c r="C663" s="254">
        <v>4345</v>
      </c>
      <c r="D663" s="254">
        <v>4345</v>
      </c>
      <c r="E663" s="254">
        <v>4345</v>
      </c>
      <c r="F663" s="254">
        <v>4345</v>
      </c>
      <c r="G663" s="254">
        <v>4345</v>
      </c>
      <c r="H663" s="364">
        <v>4345</v>
      </c>
      <c r="I663" s="302">
        <v>4345</v>
      </c>
      <c r="K663" s="300"/>
    </row>
    <row r="664" spans="1:12" s="522" customFormat="1" ht="12.75" customHeight="1" x14ac:dyDescent="0.2">
      <c r="A664" s="303" t="s">
        <v>6</v>
      </c>
      <c r="B664" s="258">
        <v>4720.6451612903229</v>
      </c>
      <c r="C664" s="259">
        <v>5077.8125</v>
      </c>
      <c r="D664" s="259">
        <v>5390.9375</v>
      </c>
      <c r="E664" s="259">
        <v>4551.333333333333</v>
      </c>
      <c r="F664" s="341">
        <v>4931.1428571428569</v>
      </c>
      <c r="G664" s="341">
        <v>5391.5625</v>
      </c>
      <c r="H664" s="341"/>
      <c r="I664" s="342">
        <v>5054.9717514124295</v>
      </c>
      <c r="K664" s="300"/>
    </row>
    <row r="665" spans="1:12" s="522" customFormat="1" ht="12.75" customHeight="1" x14ac:dyDescent="0.2">
      <c r="A665" s="226" t="s">
        <v>7</v>
      </c>
      <c r="B665" s="262">
        <v>93.548387096774192</v>
      </c>
      <c r="C665" s="263">
        <v>81.25</v>
      </c>
      <c r="D665" s="263">
        <v>65.625</v>
      </c>
      <c r="E665" s="263">
        <v>86.666666666666671</v>
      </c>
      <c r="F665" s="343">
        <v>74.285714285714292</v>
      </c>
      <c r="G665" s="343">
        <v>81.25</v>
      </c>
      <c r="H665" s="343"/>
      <c r="I665" s="344">
        <v>69.491525423728817</v>
      </c>
      <c r="K665" s="300"/>
    </row>
    <row r="666" spans="1:12" s="522" customFormat="1" ht="12.75" customHeight="1" x14ac:dyDescent="0.2">
      <c r="A666" s="226" t="s">
        <v>8</v>
      </c>
      <c r="B666" s="266">
        <v>5.5006039634923114E-2</v>
      </c>
      <c r="C666" s="267">
        <v>8.0265792263634839E-2</v>
      </c>
      <c r="D666" s="267">
        <v>9.1011930588873718E-2</v>
      </c>
      <c r="E666" s="267">
        <v>7.7165279796763589E-2</v>
      </c>
      <c r="F666" s="345">
        <v>8.2118752547480203E-2</v>
      </c>
      <c r="G666" s="345">
        <v>7.2952511056685279E-2</v>
      </c>
      <c r="H666" s="345"/>
      <c r="I666" s="346">
        <v>9.717566297172385E-2</v>
      </c>
      <c r="K666" s="304"/>
      <c r="L666" s="305"/>
    </row>
    <row r="667" spans="1:12" s="522" customFormat="1" ht="12.75" customHeight="1" x14ac:dyDescent="0.2">
      <c r="A667" s="303" t="s">
        <v>1</v>
      </c>
      <c r="B667" s="270">
        <f t="shared" ref="B667:I667" si="143">B664/B663*100-100</f>
        <v>8.6454582575448313</v>
      </c>
      <c r="C667" s="271">
        <f t="shared" si="143"/>
        <v>16.865650172612192</v>
      </c>
      <c r="D667" s="271">
        <f t="shared" si="143"/>
        <v>24.072209436133491</v>
      </c>
      <c r="E667" s="271">
        <f t="shared" si="143"/>
        <v>4.7487533563482742</v>
      </c>
      <c r="F667" s="271">
        <f t="shared" si="143"/>
        <v>13.490054249547924</v>
      </c>
      <c r="G667" s="271">
        <f t="shared" si="143"/>
        <v>24.086593785960872</v>
      </c>
      <c r="H667" s="271">
        <f t="shared" si="143"/>
        <v>-100</v>
      </c>
      <c r="I667" s="273">
        <f t="shared" si="143"/>
        <v>16.339971263807357</v>
      </c>
      <c r="J667" s="408"/>
      <c r="K667" s="304"/>
      <c r="L667" s="227"/>
    </row>
    <row r="668" spans="1:12" s="522" customFormat="1" ht="12.75" customHeight="1" thickBot="1" x14ac:dyDescent="0.25">
      <c r="A668" s="226" t="s">
        <v>27</v>
      </c>
      <c r="B668" s="275">
        <f t="shared" ref="B668:I668" si="144">B664-B651</f>
        <v>-45.640552995391772</v>
      </c>
      <c r="C668" s="276">
        <f t="shared" si="144"/>
        <v>139.57720588235316</v>
      </c>
      <c r="D668" s="276">
        <f t="shared" si="144"/>
        <v>379.76102941176487</v>
      </c>
      <c r="E668" s="276">
        <f t="shared" si="144"/>
        <v>-340.43137254902013</v>
      </c>
      <c r="F668" s="276">
        <f t="shared" si="144"/>
        <v>109.3246753246749</v>
      </c>
      <c r="G668" s="276">
        <f t="shared" si="144"/>
        <v>307.1875</v>
      </c>
      <c r="H668" s="276">
        <f t="shared" si="144"/>
        <v>0</v>
      </c>
      <c r="I668" s="306">
        <f t="shared" si="144"/>
        <v>135.62040006107782</v>
      </c>
      <c r="J668" s="307"/>
      <c r="K668" s="304"/>
      <c r="L668" s="227"/>
    </row>
    <row r="669" spans="1:12" s="522" customFormat="1" ht="12.75" customHeight="1" x14ac:dyDescent="0.2">
      <c r="A669" s="286" t="s">
        <v>51</v>
      </c>
      <c r="B669" s="280">
        <v>571</v>
      </c>
      <c r="C669" s="281">
        <v>530</v>
      </c>
      <c r="D669" s="281">
        <v>543</v>
      </c>
      <c r="E669" s="281">
        <v>159</v>
      </c>
      <c r="F669" s="281">
        <v>598</v>
      </c>
      <c r="G669" s="281">
        <v>586</v>
      </c>
      <c r="H669" s="282"/>
      <c r="I669" s="472">
        <f>SUM(B669:H669)</f>
        <v>2987</v>
      </c>
      <c r="J669" s="309" t="s">
        <v>56</v>
      </c>
      <c r="K669" s="310">
        <f>I656-I669</f>
        <v>24</v>
      </c>
      <c r="L669" s="285">
        <f>K669/I656</f>
        <v>7.9707738292925934E-3</v>
      </c>
    </row>
    <row r="670" spans="1:12" s="522" customFormat="1" ht="12.75" customHeight="1" x14ac:dyDescent="0.2">
      <c r="A670" s="286" t="s">
        <v>28</v>
      </c>
      <c r="B670" s="231"/>
      <c r="C670" s="289"/>
      <c r="D670" s="289"/>
      <c r="E670" s="289"/>
      <c r="F670" s="289"/>
      <c r="G670" s="289"/>
      <c r="H670" s="232"/>
      <c r="I670" s="473"/>
      <c r="J670" s="227" t="s">
        <v>57</v>
      </c>
      <c r="K670" s="522">
        <v>152.26</v>
      </c>
    </row>
    <row r="671" spans="1:12" s="522" customFormat="1" ht="12.75" customHeight="1" thickBot="1" x14ac:dyDescent="0.25">
      <c r="A671" s="287" t="s">
        <v>26</v>
      </c>
      <c r="B671" s="233">
        <f t="shared" ref="B671:H671" si="145">B670-B657</f>
        <v>0</v>
      </c>
      <c r="C671" s="234">
        <f t="shared" si="145"/>
        <v>0</v>
      </c>
      <c r="D671" s="234">
        <f t="shared" si="145"/>
        <v>0</v>
      </c>
      <c r="E671" s="234">
        <f t="shared" si="145"/>
        <v>0</v>
      </c>
      <c r="F671" s="234">
        <f t="shared" si="145"/>
        <v>0</v>
      </c>
      <c r="G671" s="234">
        <f t="shared" si="145"/>
        <v>0</v>
      </c>
      <c r="H671" s="240">
        <f t="shared" si="145"/>
        <v>0</v>
      </c>
      <c r="I671" s="471"/>
      <c r="J671" s="522" t="s">
        <v>26</v>
      </c>
      <c r="K671" s="522">
        <f>K670-K657</f>
        <v>-1.4399999999999977</v>
      </c>
    </row>
    <row r="673" spans="1:12" ht="13.5" thickBot="1" x14ac:dyDescent="0.25"/>
    <row r="674" spans="1:12" s="524" customFormat="1" ht="12.75" customHeight="1" thickBot="1" x14ac:dyDescent="0.25">
      <c r="A674" s="295" t="s">
        <v>181</v>
      </c>
      <c r="B674" s="530" t="s">
        <v>50</v>
      </c>
      <c r="C674" s="531"/>
      <c r="D674" s="531"/>
      <c r="E674" s="531"/>
      <c r="F674" s="531"/>
      <c r="G674" s="531"/>
      <c r="H674" s="532"/>
      <c r="I674" s="312" t="s">
        <v>0</v>
      </c>
    </row>
    <row r="675" spans="1:12" s="524" customFormat="1" ht="12.75" customHeight="1" x14ac:dyDescent="0.2">
      <c r="A675" s="226" t="s">
        <v>54</v>
      </c>
      <c r="B675" s="392">
        <v>1</v>
      </c>
      <c r="C675" s="393">
        <v>2</v>
      </c>
      <c r="D675" s="394">
        <v>3</v>
      </c>
      <c r="E675" s="393">
        <v>4</v>
      </c>
      <c r="F675" s="393">
        <v>5</v>
      </c>
      <c r="G675" s="394">
        <v>6</v>
      </c>
      <c r="H675" s="250">
        <v>7</v>
      </c>
      <c r="I675" s="299"/>
    </row>
    <row r="676" spans="1:12" s="524" customFormat="1" ht="12.75" customHeight="1" x14ac:dyDescent="0.2">
      <c r="A676" s="301" t="s">
        <v>3</v>
      </c>
      <c r="B676" s="253">
        <v>4385</v>
      </c>
      <c r="C676" s="254">
        <v>4385</v>
      </c>
      <c r="D676" s="254">
        <v>4385</v>
      </c>
      <c r="E676" s="254">
        <v>4385</v>
      </c>
      <c r="F676" s="254">
        <v>4385</v>
      </c>
      <c r="G676" s="254">
        <v>4385</v>
      </c>
      <c r="H676" s="364">
        <v>4385</v>
      </c>
      <c r="I676" s="302">
        <v>4385</v>
      </c>
      <c r="K676" s="300"/>
    </row>
    <row r="677" spans="1:12" s="524" customFormat="1" ht="12.75" customHeight="1" x14ac:dyDescent="0.2">
      <c r="A677" s="303" t="s">
        <v>6</v>
      </c>
      <c r="B677" s="258">
        <v>4829.7435897435898</v>
      </c>
      <c r="C677" s="259">
        <v>5019.4871794871797</v>
      </c>
      <c r="D677" s="259">
        <v>5322.5</v>
      </c>
      <c r="E677" s="259">
        <v>4860</v>
      </c>
      <c r="F677" s="341">
        <v>4889.4285714285716</v>
      </c>
      <c r="G677" s="341">
        <v>5179.7142857142853</v>
      </c>
      <c r="H677" s="341"/>
      <c r="I677" s="342">
        <v>5018.712871287129</v>
      </c>
      <c r="K677" s="300"/>
    </row>
    <row r="678" spans="1:12" s="524" customFormat="1" ht="12.75" customHeight="1" x14ac:dyDescent="0.2">
      <c r="A678" s="226" t="s">
        <v>7</v>
      </c>
      <c r="B678" s="262">
        <v>87.179487179487182</v>
      </c>
      <c r="C678" s="263">
        <v>76.92307692307692</v>
      </c>
      <c r="D678" s="263">
        <v>78.125</v>
      </c>
      <c r="E678" s="263">
        <v>77.272727272727266</v>
      </c>
      <c r="F678" s="343">
        <v>57.142857142857146</v>
      </c>
      <c r="G678" s="343">
        <v>51.428571428571431</v>
      </c>
      <c r="H678" s="343"/>
      <c r="I678" s="344">
        <v>65.346534653465341</v>
      </c>
      <c r="K678" s="300"/>
    </row>
    <row r="679" spans="1:12" s="524" customFormat="1" ht="12.75" customHeight="1" x14ac:dyDescent="0.2">
      <c r="A679" s="226" t="s">
        <v>8</v>
      </c>
      <c r="B679" s="266">
        <v>7.7585257380954981E-2</v>
      </c>
      <c r="C679" s="267">
        <v>8.5953662418699214E-2</v>
      </c>
      <c r="D679" s="267">
        <v>8.177169081178258E-2</v>
      </c>
      <c r="E679" s="267">
        <v>8.1673129943238498E-2</v>
      </c>
      <c r="F679" s="345">
        <v>0.10289982802853861</v>
      </c>
      <c r="G679" s="345">
        <v>0.10482483522352605</v>
      </c>
      <c r="H679" s="345"/>
      <c r="I679" s="346">
        <v>9.6961381791658086E-2</v>
      </c>
      <c r="K679" s="304"/>
      <c r="L679" s="305"/>
    </row>
    <row r="680" spans="1:12" s="524" customFormat="1" ht="12.75" customHeight="1" x14ac:dyDescent="0.2">
      <c r="A680" s="303" t="s">
        <v>1</v>
      </c>
      <c r="B680" s="270">
        <f t="shared" ref="B680:I680" si="146">B677/B676*100-100</f>
        <v>10.142385170891458</v>
      </c>
      <c r="C680" s="271">
        <f t="shared" si="146"/>
        <v>14.469490980323371</v>
      </c>
      <c r="D680" s="271">
        <f t="shared" si="146"/>
        <v>21.379703534777647</v>
      </c>
      <c r="E680" s="271">
        <f t="shared" si="146"/>
        <v>10.832383124287333</v>
      </c>
      <c r="F680" s="271">
        <f t="shared" si="146"/>
        <v>11.50350219905522</v>
      </c>
      <c r="G680" s="271">
        <f t="shared" si="146"/>
        <v>18.123472878318921</v>
      </c>
      <c r="H680" s="271">
        <f t="shared" si="146"/>
        <v>-100</v>
      </c>
      <c r="I680" s="273">
        <f t="shared" si="146"/>
        <v>14.451832868577625</v>
      </c>
      <c r="J680" s="408"/>
      <c r="K680" s="304"/>
      <c r="L680" s="227"/>
    </row>
    <row r="681" spans="1:12" s="524" customFormat="1" ht="12.75" customHeight="1" thickBot="1" x14ac:dyDescent="0.25">
      <c r="A681" s="226" t="s">
        <v>27</v>
      </c>
      <c r="B681" s="275">
        <f t="shared" ref="B681:I681" si="147">B677-B664</f>
        <v>109.09842845326693</v>
      </c>
      <c r="C681" s="276">
        <f t="shared" si="147"/>
        <v>-58.325320512820326</v>
      </c>
      <c r="D681" s="276">
        <f t="shared" si="147"/>
        <v>-68.4375</v>
      </c>
      <c r="E681" s="276">
        <f t="shared" si="147"/>
        <v>308.66666666666697</v>
      </c>
      <c r="F681" s="276">
        <f t="shared" si="147"/>
        <v>-41.714285714285325</v>
      </c>
      <c r="G681" s="276">
        <f t="shared" si="147"/>
        <v>-211.84821428571468</v>
      </c>
      <c r="H681" s="276">
        <f t="shared" si="147"/>
        <v>0</v>
      </c>
      <c r="I681" s="306">
        <f t="shared" si="147"/>
        <v>-36.258880125300493</v>
      </c>
      <c r="J681" s="307"/>
      <c r="K681" s="304"/>
      <c r="L681" s="227"/>
    </row>
    <row r="682" spans="1:12" s="524" customFormat="1" ht="12.75" customHeight="1" x14ac:dyDescent="0.2">
      <c r="A682" s="286" t="s">
        <v>51</v>
      </c>
      <c r="B682" s="280">
        <v>568</v>
      </c>
      <c r="C682" s="281">
        <v>528</v>
      </c>
      <c r="D682" s="281">
        <v>540</v>
      </c>
      <c r="E682" s="281">
        <v>127</v>
      </c>
      <c r="F682" s="281">
        <v>594</v>
      </c>
      <c r="G682" s="281">
        <v>584</v>
      </c>
      <c r="H682" s="282"/>
      <c r="I682" s="472">
        <f>SUM(B682:H682)</f>
        <v>2941</v>
      </c>
      <c r="J682" s="309" t="s">
        <v>56</v>
      </c>
      <c r="K682" s="310">
        <f>I669-I682</f>
        <v>46</v>
      </c>
      <c r="L682" s="285">
        <f>K682/I669</f>
        <v>1.5400066956812855E-2</v>
      </c>
    </row>
    <row r="683" spans="1:12" s="524" customFormat="1" ht="12.75" customHeight="1" x14ac:dyDescent="0.2">
      <c r="A683" s="286" t="s">
        <v>28</v>
      </c>
      <c r="B683" s="231"/>
      <c r="C683" s="289"/>
      <c r="D683" s="289"/>
      <c r="E683" s="289"/>
      <c r="F683" s="289"/>
      <c r="G683" s="289"/>
      <c r="H683" s="232"/>
      <c r="I683" s="473"/>
      <c r="J683" s="227" t="s">
        <v>57</v>
      </c>
      <c r="K683" s="524">
        <v>152.09</v>
      </c>
    </row>
    <row r="684" spans="1:12" s="524" customFormat="1" ht="12.75" customHeight="1" thickBot="1" x14ac:dyDescent="0.25">
      <c r="A684" s="287" t="s">
        <v>26</v>
      </c>
      <c r="B684" s="233">
        <f t="shared" ref="B684:H684" si="148">B683-B670</f>
        <v>0</v>
      </c>
      <c r="C684" s="234">
        <f t="shared" si="148"/>
        <v>0</v>
      </c>
      <c r="D684" s="234">
        <f t="shared" si="148"/>
        <v>0</v>
      </c>
      <c r="E684" s="234">
        <f t="shared" si="148"/>
        <v>0</v>
      </c>
      <c r="F684" s="234">
        <f t="shared" si="148"/>
        <v>0</v>
      </c>
      <c r="G684" s="234">
        <f t="shared" si="148"/>
        <v>0</v>
      </c>
      <c r="H684" s="240">
        <f t="shared" si="148"/>
        <v>0</v>
      </c>
      <c r="I684" s="471"/>
      <c r="J684" s="524" t="s">
        <v>26</v>
      </c>
      <c r="K684" s="524">
        <f>K683-K670</f>
        <v>-0.16999999999998749</v>
      </c>
    </row>
  </sheetData>
  <mergeCells count="88">
    <mergeCell ref="B609:H609"/>
    <mergeCell ref="B596:H596"/>
    <mergeCell ref="B583:H583"/>
    <mergeCell ref="B570:H570"/>
    <mergeCell ref="B635:H635"/>
    <mergeCell ref="B622:H622"/>
    <mergeCell ref="A337:A338"/>
    <mergeCell ref="F337:F338"/>
    <mergeCell ref="G337:G338"/>
    <mergeCell ref="B505:H505"/>
    <mergeCell ref="B479:H479"/>
    <mergeCell ref="A333:A334"/>
    <mergeCell ref="F333:F334"/>
    <mergeCell ref="G333:G334"/>
    <mergeCell ref="H333:H334"/>
    <mergeCell ref="B492:H492"/>
    <mergeCell ref="B440:H440"/>
    <mergeCell ref="B427:H427"/>
    <mergeCell ref="B414:H414"/>
    <mergeCell ref="H337:H338"/>
    <mergeCell ref="A335:A336"/>
    <mergeCell ref="B400:H400"/>
    <mergeCell ref="B386:H386"/>
    <mergeCell ref="B357:H357"/>
    <mergeCell ref="G335:G336"/>
    <mergeCell ref="H335:H336"/>
    <mergeCell ref="F335:F336"/>
    <mergeCell ref="A329:A330"/>
    <mergeCell ref="A331:A332"/>
    <mergeCell ref="F331:F332"/>
    <mergeCell ref="G331:G332"/>
    <mergeCell ref="H331:H332"/>
    <mergeCell ref="B169:I169"/>
    <mergeCell ref="B466:H466"/>
    <mergeCell ref="B453:H453"/>
    <mergeCell ref="M297:U299"/>
    <mergeCell ref="M300:U301"/>
    <mergeCell ref="B282:G282"/>
    <mergeCell ref="B297:H297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I333:I334"/>
    <mergeCell ref="B211:I211"/>
    <mergeCell ref="B197:I197"/>
    <mergeCell ref="B183:I183"/>
    <mergeCell ref="B268:G268"/>
    <mergeCell ref="B254:G254"/>
    <mergeCell ref="B240:G240"/>
    <mergeCell ref="B226:G226"/>
    <mergeCell ref="M154:N154"/>
    <mergeCell ref="B154:H154"/>
    <mergeCell ref="B83:H83"/>
    <mergeCell ref="B9:G9"/>
    <mergeCell ref="B23:G23"/>
    <mergeCell ref="B38:G38"/>
    <mergeCell ref="B54:H54"/>
    <mergeCell ref="B69:H69"/>
    <mergeCell ref="B98:H98"/>
    <mergeCell ref="B126:H126"/>
    <mergeCell ref="B112:H112"/>
    <mergeCell ref="B140:H140"/>
    <mergeCell ref="J329:J330"/>
    <mergeCell ref="I329:I330"/>
    <mergeCell ref="F329:F330"/>
    <mergeCell ref="G329:G330"/>
    <mergeCell ref="H329:H330"/>
    <mergeCell ref="B674:H674"/>
    <mergeCell ref="J331:J332"/>
    <mergeCell ref="J333:J334"/>
    <mergeCell ref="I331:I332"/>
    <mergeCell ref="J335:J336"/>
    <mergeCell ref="J337:J338"/>
    <mergeCell ref="I335:I336"/>
    <mergeCell ref="I337:I338"/>
    <mergeCell ref="B518:H518"/>
    <mergeCell ref="B372:H372"/>
    <mergeCell ref="B343:H343"/>
    <mergeCell ref="B661:H661"/>
    <mergeCell ref="B648:H648"/>
    <mergeCell ref="B557:H557"/>
    <mergeCell ref="B544:H544"/>
    <mergeCell ref="B531:H53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737"/>
  <sheetViews>
    <sheetView showGridLines="0" tabSelected="1" topLeftCell="A704" zoomScale="73" zoomScaleNormal="73" workbookViewId="0">
      <selection activeCell="H728" sqref="H728:H730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30" t="s">
        <v>53</v>
      </c>
      <c r="C9" s="531"/>
      <c r="D9" s="531"/>
      <c r="E9" s="531"/>
      <c r="F9" s="532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30" t="s">
        <v>53</v>
      </c>
      <c r="C22" s="531"/>
      <c r="D22" s="531"/>
      <c r="E22" s="531"/>
      <c r="F22" s="532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30" t="s">
        <v>53</v>
      </c>
      <c r="C35" s="531"/>
      <c r="D35" s="531"/>
      <c r="E35" s="531"/>
      <c r="F35" s="532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30" t="s">
        <v>53</v>
      </c>
      <c r="C48" s="531"/>
      <c r="D48" s="531"/>
      <c r="E48" s="531"/>
      <c r="F48" s="532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30" t="s">
        <v>53</v>
      </c>
      <c r="C61" s="531"/>
      <c r="D61" s="531"/>
      <c r="E61" s="531"/>
      <c r="F61" s="532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30" t="s">
        <v>53</v>
      </c>
      <c r="C74" s="531"/>
      <c r="D74" s="531"/>
      <c r="E74" s="531"/>
      <c r="F74" s="532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30" t="s">
        <v>53</v>
      </c>
      <c r="C87" s="531"/>
      <c r="D87" s="531"/>
      <c r="E87" s="531"/>
      <c r="F87" s="532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30" t="s">
        <v>53</v>
      </c>
      <c r="C100" s="531"/>
      <c r="D100" s="531"/>
      <c r="E100" s="531"/>
      <c r="F100" s="532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30" t="s">
        <v>53</v>
      </c>
      <c r="C113" s="531"/>
      <c r="D113" s="531"/>
      <c r="E113" s="531"/>
      <c r="F113" s="532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30" t="s">
        <v>53</v>
      </c>
      <c r="C126" s="531"/>
      <c r="D126" s="531"/>
      <c r="E126" s="531"/>
      <c r="F126" s="532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30" t="s">
        <v>53</v>
      </c>
      <c r="C139" s="531"/>
      <c r="D139" s="531"/>
      <c r="E139" s="531"/>
      <c r="F139" s="532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30" t="s">
        <v>53</v>
      </c>
      <c r="C152" s="531"/>
      <c r="D152" s="531"/>
      <c r="E152" s="531"/>
      <c r="F152" s="532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30" t="s">
        <v>53</v>
      </c>
      <c r="C165" s="531"/>
      <c r="D165" s="531"/>
      <c r="E165" s="531"/>
      <c r="F165" s="532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30" t="s">
        <v>53</v>
      </c>
      <c r="C178" s="531"/>
      <c r="D178" s="531"/>
      <c r="E178" s="531"/>
      <c r="F178" s="532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30" t="s">
        <v>53</v>
      </c>
      <c r="C191" s="531"/>
      <c r="D191" s="531"/>
      <c r="E191" s="531"/>
      <c r="F191" s="532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30" t="s">
        <v>53</v>
      </c>
      <c r="C204" s="531"/>
      <c r="D204" s="531"/>
      <c r="E204" s="531"/>
      <c r="F204" s="532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30" t="s">
        <v>53</v>
      </c>
      <c r="C217" s="531"/>
      <c r="D217" s="531"/>
      <c r="E217" s="531"/>
      <c r="F217" s="532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30" t="s">
        <v>53</v>
      </c>
      <c r="C230" s="531"/>
      <c r="D230" s="531"/>
      <c r="E230" s="531"/>
      <c r="F230" s="532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30" t="s">
        <v>53</v>
      </c>
      <c r="C243" s="531"/>
      <c r="D243" s="531"/>
      <c r="E243" s="531"/>
      <c r="F243" s="532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30" t="s">
        <v>53</v>
      </c>
      <c r="C256" s="531"/>
      <c r="D256" s="531"/>
      <c r="E256" s="531"/>
      <c r="F256" s="532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45" t="s">
        <v>109</v>
      </c>
      <c r="L264" s="545"/>
      <c r="M264" s="545"/>
      <c r="N264" s="545"/>
      <c r="O264" s="545"/>
      <c r="P264" s="545"/>
      <c r="Q264" s="545"/>
      <c r="R264" s="545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45"/>
      <c r="L265" s="545"/>
      <c r="M265" s="545"/>
      <c r="N265" s="545"/>
      <c r="O265" s="545"/>
      <c r="P265" s="545"/>
      <c r="Q265" s="545"/>
      <c r="R265" s="545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45"/>
      <c r="L266" s="545"/>
      <c r="M266" s="545"/>
      <c r="N266" s="545"/>
      <c r="O266" s="545"/>
      <c r="P266" s="545"/>
      <c r="Q266" s="545"/>
      <c r="R266" s="545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30" t="s">
        <v>53</v>
      </c>
      <c r="C269" s="531"/>
      <c r="D269" s="531"/>
      <c r="E269" s="531"/>
      <c r="F269" s="532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30" t="s">
        <v>53</v>
      </c>
      <c r="C282" s="531"/>
      <c r="D282" s="531"/>
      <c r="E282" s="531"/>
      <c r="F282" s="532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45" t="s">
        <v>117</v>
      </c>
      <c r="L290" s="545"/>
      <c r="M290" s="545"/>
      <c r="N290" s="545"/>
      <c r="O290" s="545"/>
      <c r="P290" s="545"/>
      <c r="Q290" s="545"/>
      <c r="R290" s="545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45"/>
      <c r="L291" s="545"/>
      <c r="M291" s="545"/>
      <c r="N291" s="545"/>
      <c r="O291" s="545"/>
      <c r="P291" s="545"/>
      <c r="Q291" s="545"/>
      <c r="R291" s="545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45"/>
      <c r="L292" s="545"/>
      <c r="M292" s="545"/>
      <c r="N292" s="545"/>
      <c r="O292" s="545"/>
      <c r="P292" s="545"/>
      <c r="Q292" s="545"/>
      <c r="R292" s="545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30" t="s">
        <v>53</v>
      </c>
      <c r="C297" s="531"/>
      <c r="D297" s="531"/>
      <c r="E297" s="531"/>
      <c r="F297" s="531"/>
      <c r="G297" s="532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30" t="s">
        <v>53</v>
      </c>
      <c r="C310" s="531"/>
      <c r="D310" s="531"/>
      <c r="E310" s="531"/>
      <c r="F310" s="531"/>
      <c r="G310" s="532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30" t="s">
        <v>53</v>
      </c>
      <c r="C323" s="531"/>
      <c r="D323" s="531"/>
      <c r="E323" s="531"/>
      <c r="F323" s="531"/>
      <c r="G323" s="532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30" t="s">
        <v>53</v>
      </c>
      <c r="C336" s="531"/>
      <c r="D336" s="531"/>
      <c r="E336" s="531"/>
      <c r="F336" s="531"/>
      <c r="G336" s="532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30" t="s">
        <v>53</v>
      </c>
      <c r="C349" s="531"/>
      <c r="D349" s="531"/>
      <c r="E349" s="531"/>
      <c r="F349" s="531"/>
      <c r="G349" s="532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30" t="s">
        <v>53</v>
      </c>
      <c r="C362" s="531"/>
      <c r="D362" s="531"/>
      <c r="E362" s="531"/>
      <c r="F362" s="531"/>
      <c r="G362" s="532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30" t="s">
        <v>53</v>
      </c>
      <c r="C375" s="531"/>
      <c r="D375" s="531"/>
      <c r="E375" s="531"/>
      <c r="F375" s="531"/>
      <c r="G375" s="532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30" t="s">
        <v>53</v>
      </c>
      <c r="C388" s="531"/>
      <c r="D388" s="531"/>
      <c r="E388" s="531"/>
      <c r="F388" s="531"/>
      <c r="G388" s="532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30" t="s">
        <v>53</v>
      </c>
      <c r="C401" s="531"/>
      <c r="D401" s="531"/>
      <c r="E401" s="531"/>
      <c r="F401" s="531"/>
      <c r="G401" s="532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30" t="s">
        <v>53</v>
      </c>
      <c r="C414" s="531"/>
      <c r="D414" s="531"/>
      <c r="E414" s="531"/>
      <c r="F414" s="531"/>
      <c r="G414" s="532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30" t="s">
        <v>53</v>
      </c>
      <c r="C427" s="531"/>
      <c r="D427" s="531"/>
      <c r="E427" s="531"/>
      <c r="F427" s="531"/>
      <c r="G427" s="532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30" t="s">
        <v>53</v>
      </c>
      <c r="C440" s="531"/>
      <c r="D440" s="531"/>
      <c r="E440" s="531"/>
      <c r="F440" s="531"/>
      <c r="G440" s="532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30" t="s">
        <v>53</v>
      </c>
      <c r="C453" s="531"/>
      <c r="D453" s="531"/>
      <c r="E453" s="531"/>
      <c r="F453" s="531"/>
      <c r="G453" s="532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30" t="s">
        <v>53</v>
      </c>
      <c r="C466" s="531"/>
      <c r="D466" s="531"/>
      <c r="E466" s="531"/>
      <c r="F466" s="531"/>
      <c r="G466" s="532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30" t="s">
        <v>53</v>
      </c>
      <c r="C479" s="531"/>
      <c r="D479" s="531"/>
      <c r="E479" s="531"/>
      <c r="F479" s="531"/>
      <c r="G479" s="532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30" t="s">
        <v>53</v>
      </c>
      <c r="C492" s="531"/>
      <c r="D492" s="531"/>
      <c r="E492" s="531"/>
      <c r="F492" s="531"/>
      <c r="G492" s="532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  <row r="504" spans="1:11" ht="13.5" thickBot="1" x14ac:dyDescent="0.25"/>
    <row r="505" spans="1:11" s="504" customFormat="1" ht="13.5" thickBot="1" x14ac:dyDescent="0.25">
      <c r="A505" s="295" t="s">
        <v>164</v>
      </c>
      <c r="B505" s="530" t="s">
        <v>53</v>
      </c>
      <c r="C505" s="531"/>
      <c r="D505" s="531"/>
      <c r="E505" s="531"/>
      <c r="F505" s="531"/>
      <c r="G505" s="532"/>
      <c r="H505" s="313" t="s">
        <v>0</v>
      </c>
    </row>
    <row r="506" spans="1:11" s="504" customFormat="1" x14ac:dyDescent="0.2">
      <c r="A506" s="226" t="s">
        <v>2</v>
      </c>
      <c r="B506" s="315">
        <v>1</v>
      </c>
      <c r="C506" s="238">
        <v>2</v>
      </c>
      <c r="D506" s="238">
        <v>3</v>
      </c>
      <c r="E506" s="238">
        <v>4</v>
      </c>
      <c r="F506" s="238">
        <v>5</v>
      </c>
      <c r="G506" s="238">
        <v>6</v>
      </c>
      <c r="H506" s="237"/>
    </row>
    <row r="507" spans="1:11" s="504" customFormat="1" x14ac:dyDescent="0.2">
      <c r="A507" s="301" t="s">
        <v>3</v>
      </c>
      <c r="B507" s="316">
        <v>4440</v>
      </c>
      <c r="C507" s="317">
        <v>4440</v>
      </c>
      <c r="D507" s="318">
        <v>4440</v>
      </c>
      <c r="E507" s="318">
        <v>4440</v>
      </c>
      <c r="F507" s="318">
        <v>4440</v>
      </c>
      <c r="G507" s="318">
        <v>4440</v>
      </c>
      <c r="H507" s="319">
        <v>4440</v>
      </c>
    </row>
    <row r="508" spans="1:11" s="504" customFormat="1" x14ac:dyDescent="0.2">
      <c r="A508" s="303" t="s">
        <v>6</v>
      </c>
      <c r="B508" s="320">
        <v>4710.625</v>
      </c>
      <c r="C508" s="321">
        <v>4860.666666666667</v>
      </c>
      <c r="D508" s="321">
        <v>4836.25</v>
      </c>
      <c r="E508" s="321">
        <v>4647.1428571428569</v>
      </c>
      <c r="F508" s="321">
        <v>4815.8823529411766</v>
      </c>
      <c r="G508" s="321">
        <v>5035.8823529411766</v>
      </c>
      <c r="H508" s="261">
        <v>4837.159090909091</v>
      </c>
    </row>
    <row r="509" spans="1:11" s="504" customFormat="1" x14ac:dyDescent="0.2">
      <c r="A509" s="226" t="s">
        <v>7</v>
      </c>
      <c r="B509" s="322">
        <v>93.75</v>
      </c>
      <c r="C509" s="323">
        <v>93.333333333333329</v>
      </c>
      <c r="D509" s="324">
        <v>81.25</v>
      </c>
      <c r="E509" s="324">
        <v>85.714285714285708</v>
      </c>
      <c r="F509" s="324">
        <v>82.352941176470594</v>
      </c>
      <c r="G509" s="324">
        <v>82.352941176470594</v>
      </c>
      <c r="H509" s="325">
        <v>84.090909090909093</v>
      </c>
    </row>
    <row r="510" spans="1:11" s="504" customFormat="1" x14ac:dyDescent="0.2">
      <c r="A510" s="226" t="s">
        <v>8</v>
      </c>
      <c r="B510" s="266">
        <v>5.2540631202298592E-2</v>
      </c>
      <c r="C510" s="267">
        <v>7.5742073382111016E-2</v>
      </c>
      <c r="D510" s="326">
        <v>6.4605323461206302E-2</v>
      </c>
      <c r="E510" s="326">
        <v>7.4264458690035076E-2</v>
      </c>
      <c r="F510" s="326">
        <v>7.5545981120420325E-2</v>
      </c>
      <c r="G510" s="326">
        <v>6.5005741240916307E-2</v>
      </c>
      <c r="H510" s="327">
        <v>7.2010657042368559E-2</v>
      </c>
    </row>
    <row r="511" spans="1:11" s="504" customFormat="1" x14ac:dyDescent="0.2">
      <c r="A511" s="303" t="s">
        <v>1</v>
      </c>
      <c r="B511" s="270">
        <f t="shared" ref="B511:H511" si="118">B508/B507*100-100</f>
        <v>6.0951576576576656</v>
      </c>
      <c r="C511" s="271">
        <f t="shared" si="118"/>
        <v>9.4744744744744764</v>
      </c>
      <c r="D511" s="271">
        <f t="shared" si="118"/>
        <v>8.9245495495495533</v>
      </c>
      <c r="E511" s="271">
        <f t="shared" si="118"/>
        <v>4.6653796653796604</v>
      </c>
      <c r="F511" s="271">
        <f t="shared" si="118"/>
        <v>8.4658187599364112</v>
      </c>
      <c r="G511" s="271">
        <f t="shared" si="118"/>
        <v>13.420773714891368</v>
      </c>
      <c r="H511" s="273">
        <f t="shared" si="118"/>
        <v>8.9450245700245716</v>
      </c>
    </row>
    <row r="512" spans="1:11" s="504" customFormat="1" ht="13.5" thickBot="1" x14ac:dyDescent="0.25">
      <c r="A512" s="226" t="s">
        <v>27</v>
      </c>
      <c r="B512" s="275">
        <f>B508-B495</f>
        <v>245.33088235294144</v>
      </c>
      <c r="C512" s="276">
        <f t="shared" ref="C512:H512" si="119">C508-C495</f>
        <v>35.33333333333394</v>
      </c>
      <c r="D512" s="276">
        <f t="shared" si="119"/>
        <v>94.107142857143117</v>
      </c>
      <c r="E512" s="276">
        <f t="shared" si="119"/>
        <v>-151.42857142857156</v>
      </c>
      <c r="F512" s="276">
        <f t="shared" si="119"/>
        <v>111.21568627450961</v>
      </c>
      <c r="G512" s="276">
        <f t="shared" si="119"/>
        <v>-48.784313725490392</v>
      </c>
      <c r="H512" s="278">
        <f t="shared" si="119"/>
        <v>76.797645125958297</v>
      </c>
    </row>
    <row r="513" spans="1:12" s="504" customFormat="1" x14ac:dyDescent="0.2">
      <c r="A513" s="308" t="s">
        <v>52</v>
      </c>
      <c r="B513" s="280">
        <v>47</v>
      </c>
      <c r="C513" s="281">
        <v>47</v>
      </c>
      <c r="D513" s="281">
        <v>48</v>
      </c>
      <c r="E513" s="281">
        <v>13</v>
      </c>
      <c r="F513" s="281">
        <v>49</v>
      </c>
      <c r="G513" s="328">
        <v>48</v>
      </c>
      <c r="H513" s="329">
        <f>SUM(B513:G513)</f>
        <v>252</v>
      </c>
      <c r="I513" s="504" t="s">
        <v>56</v>
      </c>
      <c r="J513" s="330">
        <f>H500-H513</f>
        <v>0</v>
      </c>
      <c r="K513" s="331">
        <f>J513/H500</f>
        <v>0</v>
      </c>
    </row>
    <row r="514" spans="1:12" s="504" customFormat="1" x14ac:dyDescent="0.2">
      <c r="A514" s="308" t="s">
        <v>28</v>
      </c>
      <c r="B514" s="507">
        <v>135.5</v>
      </c>
      <c r="C514" s="289">
        <v>133.5</v>
      </c>
      <c r="D514" s="289">
        <v>134</v>
      </c>
      <c r="E514" s="289">
        <v>135</v>
      </c>
      <c r="F514" s="289">
        <v>133.5</v>
      </c>
      <c r="G514" s="289">
        <v>131.5</v>
      </c>
      <c r="H514" s="235"/>
      <c r="I514" s="504" t="s">
        <v>57</v>
      </c>
      <c r="J514" s="504">
        <v>133.28</v>
      </c>
    </row>
    <row r="515" spans="1:12" s="504" customFormat="1" ht="13.5" thickBot="1" x14ac:dyDescent="0.25">
      <c r="A515" s="311" t="s">
        <v>26</v>
      </c>
      <c r="B515" s="229">
        <f>B514-B501</f>
        <v>0</v>
      </c>
      <c r="C515" s="230">
        <f t="shared" ref="C515:G515" si="120">C514-C501</f>
        <v>0</v>
      </c>
      <c r="D515" s="230">
        <f t="shared" si="120"/>
        <v>0</v>
      </c>
      <c r="E515" s="230">
        <f t="shared" si="120"/>
        <v>0</v>
      </c>
      <c r="F515" s="230">
        <f t="shared" si="120"/>
        <v>0</v>
      </c>
      <c r="G515" s="230">
        <f t="shared" si="120"/>
        <v>0</v>
      </c>
      <c r="H515" s="236"/>
      <c r="I515" s="504" t="s">
        <v>26</v>
      </c>
      <c r="J515" s="504">
        <f>J514-J501</f>
        <v>0.46000000000000796</v>
      </c>
    </row>
    <row r="517" spans="1:12" ht="13.5" thickBot="1" x14ac:dyDescent="0.25"/>
    <row r="518" spans="1:12" s="505" customFormat="1" ht="12" customHeight="1" thickBot="1" x14ac:dyDescent="0.25">
      <c r="A518" s="295" t="s">
        <v>165</v>
      </c>
      <c r="B518" s="530" t="s">
        <v>53</v>
      </c>
      <c r="C518" s="531"/>
      <c r="D518" s="531"/>
      <c r="E518" s="531"/>
      <c r="F518" s="531"/>
      <c r="G518" s="532"/>
      <c r="H518" s="313" t="s">
        <v>0</v>
      </c>
    </row>
    <row r="519" spans="1:12" s="505" customFormat="1" ht="12" customHeight="1" x14ac:dyDescent="0.2">
      <c r="A519" s="226" t="s">
        <v>2</v>
      </c>
      <c r="B519" s="315">
        <v>1</v>
      </c>
      <c r="C519" s="238">
        <v>2</v>
      </c>
      <c r="D519" s="238">
        <v>3</v>
      </c>
      <c r="E519" s="238">
        <v>4</v>
      </c>
      <c r="F519" s="238">
        <v>5</v>
      </c>
      <c r="G519" s="238">
        <v>6</v>
      </c>
      <c r="H519" s="237"/>
    </row>
    <row r="520" spans="1:12" s="505" customFormat="1" ht="12" customHeight="1" x14ac:dyDescent="0.2">
      <c r="A520" s="301" t="s">
        <v>3</v>
      </c>
      <c r="B520" s="316">
        <v>4460</v>
      </c>
      <c r="C520" s="317">
        <v>4460</v>
      </c>
      <c r="D520" s="318">
        <v>4460</v>
      </c>
      <c r="E520" s="318">
        <v>4460</v>
      </c>
      <c r="F520" s="318">
        <v>4460</v>
      </c>
      <c r="G520" s="318">
        <v>4460</v>
      </c>
      <c r="H520" s="319">
        <v>4460</v>
      </c>
    </row>
    <row r="521" spans="1:12" s="505" customFormat="1" ht="12" customHeight="1" x14ac:dyDescent="0.2">
      <c r="A521" s="303" t="s">
        <v>6</v>
      </c>
      <c r="B521" s="320">
        <v>4412.3529411764703</v>
      </c>
      <c r="C521" s="321">
        <v>4786.4285714285716</v>
      </c>
      <c r="D521" s="321">
        <v>5122.5</v>
      </c>
      <c r="E521" s="321">
        <v>4711.4285714285716</v>
      </c>
      <c r="F521" s="321">
        <v>4832</v>
      </c>
      <c r="G521" s="321">
        <v>5018</v>
      </c>
      <c r="H521" s="261">
        <v>4817.9761904761908</v>
      </c>
    </row>
    <row r="522" spans="1:12" s="505" customFormat="1" ht="12" customHeight="1" x14ac:dyDescent="0.2">
      <c r="A522" s="226" t="s">
        <v>7</v>
      </c>
      <c r="B522" s="322">
        <v>100</v>
      </c>
      <c r="C522" s="323">
        <v>85.714285714285708</v>
      </c>
      <c r="D522" s="324">
        <v>62.5</v>
      </c>
      <c r="E522" s="324">
        <v>85.714285714285708</v>
      </c>
      <c r="F522" s="324">
        <v>100</v>
      </c>
      <c r="G522" s="324">
        <v>80</v>
      </c>
      <c r="H522" s="325">
        <v>71.428571428571431</v>
      </c>
    </row>
    <row r="523" spans="1:12" s="505" customFormat="1" ht="12" customHeight="1" x14ac:dyDescent="0.2">
      <c r="A523" s="226" t="s">
        <v>8</v>
      </c>
      <c r="B523" s="266">
        <v>5.9519984621986009E-2</v>
      </c>
      <c r="C523" s="267">
        <v>8.532555749247793E-2</v>
      </c>
      <c r="D523" s="326">
        <v>8.4171492543512791E-2</v>
      </c>
      <c r="E523" s="326">
        <v>6.0219871402441241E-2</v>
      </c>
      <c r="F523" s="326">
        <v>5.2926210832710187E-2</v>
      </c>
      <c r="G523" s="326">
        <v>6.5151284625017389E-2</v>
      </c>
      <c r="H523" s="327">
        <v>8.6552285532217665E-2</v>
      </c>
    </row>
    <row r="524" spans="1:12" s="505" customFormat="1" ht="12" customHeight="1" x14ac:dyDescent="0.2">
      <c r="A524" s="303" t="s">
        <v>1</v>
      </c>
      <c r="B524" s="270">
        <f t="shared" ref="B524:H524" si="121">B521/B520*100-100</f>
        <v>-1.06831970456345</v>
      </c>
      <c r="C524" s="271">
        <f t="shared" si="121"/>
        <v>7.3190262652146174</v>
      </c>
      <c r="D524" s="271">
        <f t="shared" si="121"/>
        <v>14.854260089686093</v>
      </c>
      <c r="E524" s="271">
        <f t="shared" si="121"/>
        <v>5.6374119154388325</v>
      </c>
      <c r="F524" s="271">
        <f t="shared" si="121"/>
        <v>8.3408071748878996</v>
      </c>
      <c r="G524" s="271">
        <f t="shared" si="121"/>
        <v>12.511210762331842</v>
      </c>
      <c r="H524" s="273">
        <f t="shared" si="121"/>
        <v>8.0263719837710994</v>
      </c>
    </row>
    <row r="525" spans="1:12" s="505" customFormat="1" ht="12" customHeight="1" thickBot="1" x14ac:dyDescent="0.25">
      <c r="A525" s="226" t="s">
        <v>27</v>
      </c>
      <c r="B525" s="275">
        <f>B521-B508</f>
        <v>-298.27205882352973</v>
      </c>
      <c r="C525" s="276">
        <f t="shared" ref="C525:H525" si="122">C521-C508</f>
        <v>-74.238095238095411</v>
      </c>
      <c r="D525" s="276">
        <f t="shared" si="122"/>
        <v>286.25</v>
      </c>
      <c r="E525" s="276">
        <f t="shared" si="122"/>
        <v>64.285714285714675</v>
      </c>
      <c r="F525" s="276">
        <f t="shared" si="122"/>
        <v>16.117647058823422</v>
      </c>
      <c r="G525" s="276">
        <f t="shared" si="122"/>
        <v>-17.882352941176578</v>
      </c>
      <c r="H525" s="278">
        <f t="shared" si="122"/>
        <v>-19.182900432900169</v>
      </c>
    </row>
    <row r="526" spans="1:12" s="505" customFormat="1" ht="12" customHeight="1" x14ac:dyDescent="0.2">
      <c r="A526" s="308" t="s">
        <v>52</v>
      </c>
      <c r="B526" s="280">
        <v>46</v>
      </c>
      <c r="C526" s="281">
        <v>47</v>
      </c>
      <c r="D526" s="281">
        <v>48</v>
      </c>
      <c r="E526" s="281">
        <v>12</v>
      </c>
      <c r="F526" s="281">
        <v>48</v>
      </c>
      <c r="G526" s="328">
        <v>48</v>
      </c>
      <c r="H526" s="329">
        <f>SUM(B526:G526)</f>
        <v>249</v>
      </c>
      <c r="I526" s="505" t="s">
        <v>56</v>
      </c>
      <c r="J526" s="330">
        <f>H513-H526</f>
        <v>3</v>
      </c>
      <c r="K526" s="331">
        <f>J526/H513</f>
        <v>1.1904761904761904E-2</v>
      </c>
      <c r="L526" s="405" t="s">
        <v>166</v>
      </c>
    </row>
    <row r="527" spans="1:12" s="505" customFormat="1" ht="12" customHeight="1" x14ac:dyDescent="0.2">
      <c r="A527" s="308" t="s">
        <v>28</v>
      </c>
      <c r="B527" s="231">
        <v>160</v>
      </c>
      <c r="C527" s="289">
        <v>133.5</v>
      </c>
      <c r="D527" s="289">
        <v>134</v>
      </c>
      <c r="E527" s="289">
        <v>135</v>
      </c>
      <c r="F527" s="289">
        <v>133.5</v>
      </c>
      <c r="G527" s="289">
        <v>131.5</v>
      </c>
      <c r="H527" s="235"/>
      <c r="I527" s="505" t="s">
        <v>57</v>
      </c>
      <c r="J527" s="505">
        <v>133.66999999999999</v>
      </c>
    </row>
    <row r="528" spans="1:12" s="505" customFormat="1" ht="12" customHeight="1" thickBot="1" x14ac:dyDescent="0.25">
      <c r="A528" s="311" t="s">
        <v>26</v>
      </c>
      <c r="B528" s="229">
        <f>B527-B514</f>
        <v>24.5</v>
      </c>
      <c r="C528" s="230">
        <f t="shared" ref="C528:G528" si="123">C527-C514</f>
        <v>0</v>
      </c>
      <c r="D528" s="230">
        <f t="shared" si="123"/>
        <v>0</v>
      </c>
      <c r="E528" s="230">
        <f t="shared" si="123"/>
        <v>0</v>
      </c>
      <c r="F528" s="230">
        <f t="shared" si="123"/>
        <v>0</v>
      </c>
      <c r="G528" s="230">
        <f t="shared" si="123"/>
        <v>0</v>
      </c>
      <c r="H528" s="236"/>
      <c r="I528" s="505" t="s">
        <v>26</v>
      </c>
      <c r="J528" s="505">
        <f>J527-J514</f>
        <v>0.38999999999998636</v>
      </c>
    </row>
    <row r="530" spans="1:11" ht="13.5" thickBot="1" x14ac:dyDescent="0.25"/>
    <row r="531" spans="1:11" ht="13.5" thickBot="1" x14ac:dyDescent="0.25">
      <c r="A531" s="295" t="s">
        <v>167</v>
      </c>
      <c r="B531" s="530" t="s">
        <v>53</v>
      </c>
      <c r="C531" s="531"/>
      <c r="D531" s="531"/>
      <c r="E531" s="531"/>
      <c r="F531" s="531"/>
      <c r="G531" s="532"/>
      <c r="H531" s="313" t="s">
        <v>0</v>
      </c>
      <c r="I531" s="506"/>
      <c r="J531" s="506"/>
      <c r="K531" s="506"/>
    </row>
    <row r="532" spans="1:11" x14ac:dyDescent="0.2">
      <c r="A532" s="226" t="s">
        <v>2</v>
      </c>
      <c r="B532" s="315">
        <v>1</v>
      </c>
      <c r="C532" s="238">
        <v>2</v>
      </c>
      <c r="D532" s="238">
        <v>3</v>
      </c>
      <c r="E532" s="238">
        <v>4</v>
      </c>
      <c r="F532" s="238">
        <v>5</v>
      </c>
      <c r="G532" s="238">
        <v>6</v>
      </c>
      <c r="H532" s="237"/>
      <c r="I532" s="506"/>
      <c r="J532" s="506"/>
      <c r="K532" s="506"/>
    </row>
    <row r="533" spans="1:11" x14ac:dyDescent="0.2">
      <c r="A533" s="301" t="s">
        <v>3</v>
      </c>
      <c r="B533" s="316">
        <v>4480</v>
      </c>
      <c r="C533" s="317">
        <v>4480</v>
      </c>
      <c r="D533" s="318">
        <v>4480</v>
      </c>
      <c r="E533" s="318">
        <v>4480</v>
      </c>
      <c r="F533" s="318">
        <v>4480</v>
      </c>
      <c r="G533" s="318">
        <v>4480</v>
      </c>
      <c r="H533" s="319">
        <v>4480</v>
      </c>
      <c r="I533" s="506"/>
      <c r="J533" s="506"/>
      <c r="K533" s="506"/>
    </row>
    <row r="534" spans="1:11" x14ac:dyDescent="0.2">
      <c r="A534" s="303" t="s">
        <v>6</v>
      </c>
      <c r="B534" s="320">
        <v>4657.333333333333</v>
      </c>
      <c r="C534" s="321">
        <v>4877.6923076923076</v>
      </c>
      <c r="D534" s="321">
        <v>4941.875</v>
      </c>
      <c r="E534" s="321">
        <v>4782.5</v>
      </c>
      <c r="F534" s="321">
        <v>4855</v>
      </c>
      <c r="G534" s="321">
        <v>5141.333333333333</v>
      </c>
      <c r="H534" s="261">
        <v>4885.0617283950614</v>
      </c>
      <c r="I534" s="506"/>
      <c r="J534" s="506"/>
      <c r="K534" s="506"/>
    </row>
    <row r="535" spans="1:11" x14ac:dyDescent="0.2">
      <c r="A535" s="226" t="s">
        <v>7</v>
      </c>
      <c r="B535" s="322">
        <v>93.333333333333329</v>
      </c>
      <c r="C535" s="323">
        <v>100</v>
      </c>
      <c r="D535" s="324">
        <v>68.75</v>
      </c>
      <c r="E535" s="324">
        <v>100</v>
      </c>
      <c r="F535" s="324">
        <v>85.714285714285708</v>
      </c>
      <c r="G535" s="324">
        <v>100</v>
      </c>
      <c r="H535" s="325">
        <v>82.716049382716051</v>
      </c>
      <c r="I535" s="506"/>
      <c r="J535" s="506"/>
      <c r="K535" s="506"/>
    </row>
    <row r="536" spans="1:11" x14ac:dyDescent="0.2">
      <c r="A536" s="226" t="s">
        <v>8</v>
      </c>
      <c r="B536" s="266">
        <v>5.9763710468645398E-2</v>
      </c>
      <c r="C536" s="267">
        <v>5.9912929123450032E-2</v>
      </c>
      <c r="D536" s="326">
        <v>8.0532734260888847E-2</v>
      </c>
      <c r="E536" s="326">
        <v>6.1804924810410437E-2</v>
      </c>
      <c r="F536" s="326">
        <v>5.7243989080757861E-2</v>
      </c>
      <c r="G536" s="326">
        <v>4.895823240271123E-2</v>
      </c>
      <c r="H536" s="327">
        <v>6.9918180620320236E-2</v>
      </c>
      <c r="I536" s="506"/>
      <c r="J536" s="506"/>
      <c r="K536" s="506"/>
    </row>
    <row r="537" spans="1:11" x14ac:dyDescent="0.2">
      <c r="A537" s="303" t="s">
        <v>1</v>
      </c>
      <c r="B537" s="270">
        <f t="shared" ref="B537:H537" si="124">B534/B533*100-100</f>
        <v>3.9583333333333286</v>
      </c>
      <c r="C537" s="271">
        <f t="shared" si="124"/>
        <v>8.8770604395604522</v>
      </c>
      <c r="D537" s="271">
        <f t="shared" si="124"/>
        <v>10.309709821428584</v>
      </c>
      <c r="E537" s="271">
        <f t="shared" si="124"/>
        <v>6.7522321428571388</v>
      </c>
      <c r="F537" s="271">
        <f t="shared" si="124"/>
        <v>8.3705357142857224</v>
      </c>
      <c r="G537" s="271">
        <f t="shared" si="124"/>
        <v>14.761904761904759</v>
      </c>
      <c r="H537" s="273">
        <f t="shared" si="124"/>
        <v>9.0415564373897723</v>
      </c>
      <c r="I537" s="506"/>
      <c r="J537" s="506"/>
      <c r="K537" s="506"/>
    </row>
    <row r="538" spans="1:11" ht="13.5" thickBot="1" x14ac:dyDescent="0.25">
      <c r="A538" s="226" t="s">
        <v>27</v>
      </c>
      <c r="B538" s="275">
        <f>B534-B521</f>
        <v>244.98039215686276</v>
      </c>
      <c r="C538" s="276">
        <f t="shared" ref="C538:H538" si="125">C534-C521</f>
        <v>91.263736263736064</v>
      </c>
      <c r="D538" s="276">
        <f t="shared" si="125"/>
        <v>-180.625</v>
      </c>
      <c r="E538" s="276">
        <f t="shared" si="125"/>
        <v>71.071428571428442</v>
      </c>
      <c r="F538" s="276">
        <f t="shared" si="125"/>
        <v>23</v>
      </c>
      <c r="G538" s="276">
        <f t="shared" si="125"/>
        <v>123.33333333333303</v>
      </c>
      <c r="H538" s="278">
        <f t="shared" si="125"/>
        <v>67.085537918870614</v>
      </c>
      <c r="I538" s="506"/>
      <c r="J538" s="506"/>
      <c r="K538" s="506"/>
    </row>
    <row r="539" spans="1:11" x14ac:dyDescent="0.2">
      <c r="A539" s="308" t="s">
        <v>52</v>
      </c>
      <c r="B539" s="280">
        <v>46</v>
      </c>
      <c r="C539" s="281">
        <v>47</v>
      </c>
      <c r="D539" s="281">
        <v>48</v>
      </c>
      <c r="E539" s="281">
        <v>12</v>
      </c>
      <c r="F539" s="281">
        <v>48</v>
      </c>
      <c r="G539" s="328">
        <v>48</v>
      </c>
      <c r="H539" s="329">
        <f>SUM(B539:G539)</f>
        <v>249</v>
      </c>
      <c r="I539" s="506" t="s">
        <v>56</v>
      </c>
      <c r="J539" s="330">
        <f>H526-H539</f>
        <v>0</v>
      </c>
      <c r="K539" s="331">
        <f>J539/H526</f>
        <v>0</v>
      </c>
    </row>
    <row r="540" spans="1:11" x14ac:dyDescent="0.2">
      <c r="A540" s="308" t="s">
        <v>28</v>
      </c>
      <c r="B540" s="231">
        <v>136.5</v>
      </c>
      <c r="C540" s="289">
        <v>134.5</v>
      </c>
      <c r="D540" s="289">
        <v>135</v>
      </c>
      <c r="E540" s="289">
        <v>136</v>
      </c>
      <c r="F540" s="289">
        <v>134.5</v>
      </c>
      <c r="G540" s="289">
        <v>133</v>
      </c>
      <c r="H540" s="235"/>
      <c r="I540" s="506" t="s">
        <v>57</v>
      </c>
      <c r="J540" s="506">
        <v>137.22999999999999</v>
      </c>
      <c r="K540" s="506"/>
    </row>
    <row r="541" spans="1:11" ht="13.5" thickBot="1" x14ac:dyDescent="0.25">
      <c r="A541" s="311" t="s">
        <v>26</v>
      </c>
      <c r="B541" s="229">
        <f>B540-B527</f>
        <v>-23.5</v>
      </c>
      <c r="C541" s="230">
        <f t="shared" ref="C541:G541" si="126">C540-C527</f>
        <v>1</v>
      </c>
      <c r="D541" s="230">
        <f t="shared" si="126"/>
        <v>1</v>
      </c>
      <c r="E541" s="230">
        <f t="shared" si="126"/>
        <v>1</v>
      </c>
      <c r="F541" s="230">
        <f t="shared" si="126"/>
        <v>1</v>
      </c>
      <c r="G541" s="230">
        <f t="shared" si="126"/>
        <v>1.5</v>
      </c>
      <c r="H541" s="236"/>
      <c r="I541" s="506" t="s">
        <v>26</v>
      </c>
      <c r="J541" s="506">
        <f>J540-J527</f>
        <v>3.5600000000000023</v>
      </c>
      <c r="K541" s="506"/>
    </row>
    <row r="542" spans="1:11" x14ac:dyDescent="0.2">
      <c r="B542" s="508">
        <v>136.5</v>
      </c>
    </row>
    <row r="543" spans="1:11" ht="13.5" thickBot="1" x14ac:dyDescent="0.25"/>
    <row r="544" spans="1:11" s="509" customFormat="1" ht="13.5" thickBot="1" x14ac:dyDescent="0.25">
      <c r="A544" s="295" t="s">
        <v>168</v>
      </c>
      <c r="B544" s="530" t="s">
        <v>53</v>
      </c>
      <c r="C544" s="531"/>
      <c r="D544" s="531"/>
      <c r="E544" s="531"/>
      <c r="F544" s="531"/>
      <c r="G544" s="532"/>
      <c r="H544" s="313" t="s">
        <v>0</v>
      </c>
    </row>
    <row r="545" spans="1:11" s="509" customFormat="1" x14ac:dyDescent="0.2">
      <c r="A545" s="226" t="s">
        <v>2</v>
      </c>
      <c r="B545" s="315">
        <v>1</v>
      </c>
      <c r="C545" s="238">
        <v>2</v>
      </c>
      <c r="D545" s="238">
        <v>3</v>
      </c>
      <c r="E545" s="238">
        <v>4</v>
      </c>
      <c r="F545" s="238">
        <v>5</v>
      </c>
      <c r="G545" s="238">
        <v>6</v>
      </c>
      <c r="H545" s="237"/>
    </row>
    <row r="546" spans="1:11" s="509" customFormat="1" x14ac:dyDescent="0.2">
      <c r="A546" s="301" t="s">
        <v>3</v>
      </c>
      <c r="B546" s="316">
        <v>4500</v>
      </c>
      <c r="C546" s="317">
        <v>4500</v>
      </c>
      <c r="D546" s="318">
        <v>4500</v>
      </c>
      <c r="E546" s="318">
        <v>4500</v>
      </c>
      <c r="F546" s="318">
        <v>4500</v>
      </c>
      <c r="G546" s="318">
        <v>4500</v>
      </c>
      <c r="H546" s="319">
        <v>4500</v>
      </c>
    </row>
    <row r="547" spans="1:11" s="509" customFormat="1" x14ac:dyDescent="0.2">
      <c r="A547" s="303" t="s">
        <v>6</v>
      </c>
      <c r="B547" s="320">
        <v>4787.1428571428569</v>
      </c>
      <c r="C547" s="321">
        <v>4818</v>
      </c>
      <c r="D547" s="321">
        <v>5044.4444444444443</v>
      </c>
      <c r="E547" s="321">
        <v>5118.333333333333</v>
      </c>
      <c r="F547" s="321">
        <v>4816.666666666667</v>
      </c>
      <c r="G547" s="321">
        <v>5129.2857142857147</v>
      </c>
      <c r="H547" s="261">
        <v>4937.3170731707314</v>
      </c>
    </row>
    <row r="548" spans="1:11" s="509" customFormat="1" x14ac:dyDescent="0.2">
      <c r="A548" s="226" t="s">
        <v>7</v>
      </c>
      <c r="B548" s="322">
        <v>92.857142857142861</v>
      </c>
      <c r="C548" s="323">
        <v>86.666666666666671</v>
      </c>
      <c r="D548" s="324">
        <v>77.777777777777771</v>
      </c>
      <c r="E548" s="324">
        <v>66.666666666666671</v>
      </c>
      <c r="F548" s="324">
        <v>66.666666666666671</v>
      </c>
      <c r="G548" s="324">
        <v>78.571428571428569</v>
      </c>
      <c r="H548" s="325">
        <v>81.707317073170728</v>
      </c>
    </row>
    <row r="549" spans="1:11" s="509" customFormat="1" x14ac:dyDescent="0.2">
      <c r="A549" s="226" t="s">
        <v>8</v>
      </c>
      <c r="B549" s="266">
        <v>5.0385007788478216E-2</v>
      </c>
      <c r="C549" s="267">
        <v>6.9342010852041849E-2</v>
      </c>
      <c r="D549" s="326">
        <v>7.9124878362163351E-2</v>
      </c>
      <c r="E549" s="326">
        <v>8.9386196373092364E-2</v>
      </c>
      <c r="F549" s="326">
        <v>9.8095268595201776E-2</v>
      </c>
      <c r="G549" s="326">
        <v>7.6505503542139017E-2</v>
      </c>
      <c r="H549" s="327">
        <v>8.3039273286215201E-2</v>
      </c>
    </row>
    <row r="550" spans="1:11" s="509" customFormat="1" x14ac:dyDescent="0.2">
      <c r="A550" s="303" t="s">
        <v>1</v>
      </c>
      <c r="B550" s="270">
        <f t="shared" ref="B550:H550" si="127">B547/B546*100-100</f>
        <v>6.3809523809523796</v>
      </c>
      <c r="C550" s="271">
        <f t="shared" si="127"/>
        <v>7.0666666666666629</v>
      </c>
      <c r="D550" s="271">
        <f t="shared" si="127"/>
        <v>12.098765432098759</v>
      </c>
      <c r="E550" s="271">
        <f t="shared" si="127"/>
        <v>13.740740740740748</v>
      </c>
      <c r="F550" s="271">
        <f t="shared" si="127"/>
        <v>7.0370370370370381</v>
      </c>
      <c r="G550" s="271">
        <f t="shared" si="127"/>
        <v>13.984126984126988</v>
      </c>
      <c r="H550" s="273">
        <f t="shared" si="127"/>
        <v>9.7181571815718115</v>
      </c>
    </row>
    <row r="551" spans="1:11" s="509" customFormat="1" ht="13.5" thickBot="1" x14ac:dyDescent="0.25">
      <c r="A551" s="226" t="s">
        <v>27</v>
      </c>
      <c r="B551" s="275">
        <f>B547-B534</f>
        <v>129.80952380952385</v>
      </c>
      <c r="C551" s="276">
        <f t="shared" ref="C551:H551" si="128">C547-C534</f>
        <v>-59.692307692307622</v>
      </c>
      <c r="D551" s="276">
        <f t="shared" si="128"/>
        <v>102.56944444444434</v>
      </c>
      <c r="E551" s="276">
        <f t="shared" si="128"/>
        <v>335.83333333333303</v>
      </c>
      <c r="F551" s="276">
        <f t="shared" si="128"/>
        <v>-38.33333333333303</v>
      </c>
      <c r="G551" s="276">
        <f t="shared" si="128"/>
        <v>-12.047619047618355</v>
      </c>
      <c r="H551" s="278">
        <f t="shared" si="128"/>
        <v>52.255344775669982</v>
      </c>
    </row>
    <row r="552" spans="1:11" s="509" customFormat="1" x14ac:dyDescent="0.2">
      <c r="A552" s="308" t="s">
        <v>52</v>
      </c>
      <c r="B552" s="280">
        <v>46</v>
      </c>
      <c r="C552" s="281">
        <v>47</v>
      </c>
      <c r="D552" s="281">
        <v>48</v>
      </c>
      <c r="E552" s="281">
        <v>12</v>
      </c>
      <c r="F552" s="281">
        <v>48</v>
      </c>
      <c r="G552" s="328">
        <v>48</v>
      </c>
      <c r="H552" s="329">
        <f>SUM(B552:G552)</f>
        <v>249</v>
      </c>
      <c r="I552" s="509" t="s">
        <v>56</v>
      </c>
      <c r="J552" s="330">
        <f>H539-H552</f>
        <v>0</v>
      </c>
      <c r="K552" s="331">
        <f>J552/H539</f>
        <v>0</v>
      </c>
    </row>
    <row r="553" spans="1:11" s="509" customFormat="1" x14ac:dyDescent="0.2">
      <c r="A553" s="308" t="s">
        <v>28</v>
      </c>
      <c r="B553" s="231">
        <v>136.5</v>
      </c>
      <c r="C553" s="289">
        <v>134.5</v>
      </c>
      <c r="D553" s="289">
        <v>135</v>
      </c>
      <c r="E553" s="289">
        <v>136</v>
      </c>
      <c r="F553" s="289">
        <v>134.5</v>
      </c>
      <c r="G553" s="289">
        <v>133</v>
      </c>
      <c r="H553" s="235"/>
      <c r="I553" s="509" t="s">
        <v>57</v>
      </c>
      <c r="J553" s="509">
        <v>136.13999999999999</v>
      </c>
    </row>
    <row r="554" spans="1:11" s="509" customFormat="1" ht="13.5" thickBot="1" x14ac:dyDescent="0.25">
      <c r="A554" s="311" t="s">
        <v>26</v>
      </c>
      <c r="B554" s="229">
        <f>B553-B540</f>
        <v>0</v>
      </c>
      <c r="C554" s="230">
        <f t="shared" ref="C554:G554" si="129">C553-C540</f>
        <v>0</v>
      </c>
      <c r="D554" s="230">
        <f t="shared" si="129"/>
        <v>0</v>
      </c>
      <c r="E554" s="230">
        <f t="shared" si="129"/>
        <v>0</v>
      </c>
      <c r="F554" s="230">
        <f t="shared" si="129"/>
        <v>0</v>
      </c>
      <c r="G554" s="230">
        <f t="shared" si="129"/>
        <v>0</v>
      </c>
      <c r="H554" s="236"/>
      <c r="I554" s="509" t="s">
        <v>26</v>
      </c>
      <c r="J554" s="509">
        <f>J553-J540</f>
        <v>-1.0900000000000034</v>
      </c>
    </row>
    <row r="556" spans="1:11" ht="13.5" thickBot="1" x14ac:dyDescent="0.25"/>
    <row r="557" spans="1:11" s="510" customFormat="1" ht="13.5" thickBot="1" x14ac:dyDescent="0.25">
      <c r="A557" s="295" t="s">
        <v>169</v>
      </c>
      <c r="B557" s="530" t="s">
        <v>53</v>
      </c>
      <c r="C557" s="531"/>
      <c r="D557" s="531"/>
      <c r="E557" s="531"/>
      <c r="F557" s="531"/>
      <c r="G557" s="532"/>
      <c r="H557" s="313" t="s">
        <v>0</v>
      </c>
    </row>
    <row r="558" spans="1:11" s="510" customFormat="1" x14ac:dyDescent="0.2">
      <c r="A558" s="226" t="s">
        <v>2</v>
      </c>
      <c r="B558" s="315">
        <v>1</v>
      </c>
      <c r="C558" s="238">
        <v>2</v>
      </c>
      <c r="D558" s="238">
        <v>3</v>
      </c>
      <c r="E558" s="238">
        <v>4</v>
      </c>
      <c r="F558" s="238">
        <v>5</v>
      </c>
      <c r="G558" s="238">
        <v>6</v>
      </c>
      <c r="H558" s="237"/>
    </row>
    <row r="559" spans="1:11" s="510" customFormat="1" x14ac:dyDescent="0.2">
      <c r="A559" s="301" t="s">
        <v>3</v>
      </c>
      <c r="B559" s="316">
        <v>4520</v>
      </c>
      <c r="C559" s="317">
        <v>4520</v>
      </c>
      <c r="D559" s="318">
        <v>4520</v>
      </c>
      <c r="E559" s="318">
        <v>4520</v>
      </c>
      <c r="F559" s="318">
        <v>4520</v>
      </c>
      <c r="G559" s="318">
        <v>4520</v>
      </c>
      <c r="H559" s="319">
        <v>4520</v>
      </c>
    </row>
    <row r="560" spans="1:11" s="510" customFormat="1" x14ac:dyDescent="0.2">
      <c r="A560" s="303" t="s">
        <v>6</v>
      </c>
      <c r="B560" s="320">
        <v>4697.333333333333</v>
      </c>
      <c r="C560" s="321">
        <v>5176.25</v>
      </c>
      <c r="D560" s="321">
        <v>5039.375</v>
      </c>
      <c r="E560" s="321">
        <v>4791.4285714285716</v>
      </c>
      <c r="F560" s="321">
        <v>5096</v>
      </c>
      <c r="G560" s="321">
        <v>5295.333333333333</v>
      </c>
      <c r="H560" s="261">
        <v>5039.5238095238092</v>
      </c>
    </row>
    <row r="561" spans="1:11" s="510" customFormat="1" x14ac:dyDescent="0.2">
      <c r="A561" s="226" t="s">
        <v>7</v>
      </c>
      <c r="B561" s="322">
        <v>73.333333333333329</v>
      </c>
      <c r="C561" s="323">
        <v>100</v>
      </c>
      <c r="D561" s="324">
        <v>87.5</v>
      </c>
      <c r="E561" s="324">
        <v>71.428571428571431</v>
      </c>
      <c r="F561" s="324">
        <v>86.666666666666671</v>
      </c>
      <c r="G561" s="324">
        <v>100</v>
      </c>
      <c r="H561" s="325">
        <v>79.761904761904759</v>
      </c>
    </row>
    <row r="562" spans="1:11" s="510" customFormat="1" x14ac:dyDescent="0.2">
      <c r="A562" s="226" t="s">
        <v>8</v>
      </c>
      <c r="B562" s="266">
        <v>8.1401338854317176E-2</v>
      </c>
      <c r="C562" s="267">
        <v>5.7544515305366133E-2</v>
      </c>
      <c r="D562" s="326">
        <v>7.0100168323275813E-2</v>
      </c>
      <c r="E562" s="326">
        <v>9.0729209087720017E-2</v>
      </c>
      <c r="F562" s="326">
        <v>6.1475554942547174E-2</v>
      </c>
      <c r="G562" s="326">
        <v>4.3288440023485808E-2</v>
      </c>
      <c r="H562" s="327">
        <v>7.7181989319400096E-2</v>
      </c>
    </row>
    <row r="563" spans="1:11" s="510" customFormat="1" x14ac:dyDescent="0.2">
      <c r="A563" s="303" t="s">
        <v>1</v>
      </c>
      <c r="B563" s="270">
        <f t="shared" ref="B563:H563" si="130">B560/B559*100-100</f>
        <v>3.9233038348082516</v>
      </c>
      <c r="C563" s="271">
        <f t="shared" si="130"/>
        <v>14.518805309734503</v>
      </c>
      <c r="D563" s="271">
        <f t="shared" si="130"/>
        <v>11.490597345132741</v>
      </c>
      <c r="E563" s="271">
        <f t="shared" si="130"/>
        <v>6.0050568900126535</v>
      </c>
      <c r="F563" s="271">
        <f t="shared" si="130"/>
        <v>12.74336283185842</v>
      </c>
      <c r="G563" s="271">
        <f t="shared" si="130"/>
        <v>17.153392330383468</v>
      </c>
      <c r="H563" s="273">
        <f t="shared" si="130"/>
        <v>11.493889591234719</v>
      </c>
    </row>
    <row r="564" spans="1:11" s="510" customFormat="1" ht="13.5" thickBot="1" x14ac:dyDescent="0.25">
      <c r="A564" s="226" t="s">
        <v>27</v>
      </c>
      <c r="B564" s="275">
        <f>B560-B547</f>
        <v>-89.809523809523853</v>
      </c>
      <c r="C564" s="276">
        <f t="shared" ref="C564:H564" si="131">C560-C547</f>
        <v>358.25</v>
      </c>
      <c r="D564" s="276">
        <f t="shared" si="131"/>
        <v>-5.0694444444443434</v>
      </c>
      <c r="E564" s="276">
        <f t="shared" si="131"/>
        <v>-326.90476190476147</v>
      </c>
      <c r="F564" s="276">
        <f t="shared" si="131"/>
        <v>279.33333333333303</v>
      </c>
      <c r="G564" s="276">
        <f t="shared" si="131"/>
        <v>166.04761904761835</v>
      </c>
      <c r="H564" s="278">
        <f t="shared" si="131"/>
        <v>102.20673635307776</v>
      </c>
    </row>
    <row r="565" spans="1:11" s="510" customFormat="1" x14ac:dyDescent="0.2">
      <c r="A565" s="308" t="s">
        <v>52</v>
      </c>
      <c r="B565" s="280">
        <v>46</v>
      </c>
      <c r="C565" s="281">
        <v>47</v>
      </c>
      <c r="D565" s="281">
        <v>48</v>
      </c>
      <c r="E565" s="281">
        <v>11</v>
      </c>
      <c r="F565" s="281">
        <v>48</v>
      </c>
      <c r="G565" s="328">
        <v>48</v>
      </c>
      <c r="H565" s="329">
        <f>SUM(B565:G565)</f>
        <v>248</v>
      </c>
      <c r="I565" s="510" t="s">
        <v>56</v>
      </c>
      <c r="J565" s="330">
        <f>H552-H565</f>
        <v>1</v>
      </c>
      <c r="K565" s="331">
        <f>J565/H552</f>
        <v>4.0160642570281121E-3</v>
      </c>
    </row>
    <row r="566" spans="1:11" s="510" customFormat="1" x14ac:dyDescent="0.2">
      <c r="A566" s="308" t="s">
        <v>28</v>
      </c>
      <c r="B566" s="231">
        <v>139.5</v>
      </c>
      <c r="C566" s="289">
        <v>134.5</v>
      </c>
      <c r="D566" s="289">
        <v>135</v>
      </c>
      <c r="E566" s="289">
        <v>136</v>
      </c>
      <c r="F566" s="289">
        <v>134.5</v>
      </c>
      <c r="G566" s="289">
        <v>133</v>
      </c>
      <c r="H566" s="235"/>
      <c r="I566" s="510" t="s">
        <v>57</v>
      </c>
      <c r="J566" s="510">
        <v>134.77000000000001</v>
      </c>
    </row>
    <row r="567" spans="1:11" s="510" customFormat="1" ht="13.5" thickBot="1" x14ac:dyDescent="0.25">
      <c r="A567" s="311" t="s">
        <v>26</v>
      </c>
      <c r="B567" s="229">
        <f>B566-B553</f>
        <v>3</v>
      </c>
      <c r="C567" s="230">
        <f t="shared" ref="C567:G567" si="132">C566-C553</f>
        <v>0</v>
      </c>
      <c r="D567" s="230">
        <f t="shared" si="132"/>
        <v>0</v>
      </c>
      <c r="E567" s="230">
        <f t="shared" si="132"/>
        <v>0</v>
      </c>
      <c r="F567" s="230">
        <f t="shared" si="132"/>
        <v>0</v>
      </c>
      <c r="G567" s="230">
        <f t="shared" si="132"/>
        <v>0</v>
      </c>
      <c r="H567" s="236"/>
      <c r="I567" s="510" t="s">
        <v>26</v>
      </c>
      <c r="J567" s="510">
        <f>J566-J553</f>
        <v>-1.3699999999999761</v>
      </c>
    </row>
    <row r="569" spans="1:11" ht="13.5" thickBot="1" x14ac:dyDescent="0.25"/>
    <row r="570" spans="1:11" s="511" customFormat="1" ht="13.5" thickBot="1" x14ac:dyDescent="0.25">
      <c r="A570" s="295" t="s">
        <v>170</v>
      </c>
      <c r="B570" s="530" t="s">
        <v>53</v>
      </c>
      <c r="C570" s="531"/>
      <c r="D570" s="531"/>
      <c r="E570" s="531"/>
      <c r="F570" s="531"/>
      <c r="G570" s="532"/>
      <c r="H570" s="313" t="s">
        <v>0</v>
      </c>
    </row>
    <row r="571" spans="1:11" s="511" customFormat="1" x14ac:dyDescent="0.2">
      <c r="A571" s="226" t="s">
        <v>2</v>
      </c>
      <c r="B571" s="315">
        <v>1</v>
      </c>
      <c r="C571" s="238">
        <v>2</v>
      </c>
      <c r="D571" s="238">
        <v>3</v>
      </c>
      <c r="E571" s="238">
        <v>4</v>
      </c>
      <c r="F571" s="238">
        <v>5</v>
      </c>
      <c r="G571" s="238">
        <v>6</v>
      </c>
      <c r="H571" s="237"/>
    </row>
    <row r="572" spans="1:11" s="511" customFormat="1" x14ac:dyDescent="0.2">
      <c r="A572" s="301" t="s">
        <v>3</v>
      </c>
      <c r="B572" s="316">
        <v>4540</v>
      </c>
      <c r="C572" s="317">
        <v>4540</v>
      </c>
      <c r="D572" s="318">
        <v>4540</v>
      </c>
      <c r="E572" s="318">
        <v>4540</v>
      </c>
      <c r="F572" s="318">
        <v>4540</v>
      </c>
      <c r="G572" s="318">
        <v>4540</v>
      </c>
      <c r="H572" s="319">
        <v>4540</v>
      </c>
    </row>
    <row r="573" spans="1:11" s="511" customFormat="1" x14ac:dyDescent="0.2">
      <c r="A573" s="303" t="s">
        <v>6</v>
      </c>
      <c r="B573" s="320">
        <v>4629.375</v>
      </c>
      <c r="C573" s="321">
        <v>4871.875</v>
      </c>
      <c r="D573" s="321">
        <v>4956</v>
      </c>
      <c r="E573" s="321">
        <v>4680</v>
      </c>
      <c r="F573" s="321">
        <v>4970.666666666667</v>
      </c>
      <c r="G573" s="321">
        <v>5136.4705882352937</v>
      </c>
      <c r="H573" s="261">
        <v>4895.3488372093025</v>
      </c>
    </row>
    <row r="574" spans="1:11" s="511" customFormat="1" x14ac:dyDescent="0.2">
      <c r="A574" s="226" t="s">
        <v>7</v>
      </c>
      <c r="B574" s="322">
        <v>93.75</v>
      </c>
      <c r="C574" s="323">
        <v>100</v>
      </c>
      <c r="D574" s="324">
        <v>73.333333333333329</v>
      </c>
      <c r="E574" s="324">
        <v>57.142857142857146</v>
      </c>
      <c r="F574" s="324">
        <v>53.333333333333336</v>
      </c>
      <c r="G574" s="324">
        <v>64.705882352941174</v>
      </c>
      <c r="H574" s="325">
        <v>63.953488372093027</v>
      </c>
    </row>
    <row r="575" spans="1:11" s="511" customFormat="1" x14ac:dyDescent="0.2">
      <c r="A575" s="226" t="s">
        <v>8</v>
      </c>
      <c r="B575" s="266">
        <v>6.6502498040815816E-2</v>
      </c>
      <c r="C575" s="267">
        <v>5.0027301955157637E-2</v>
      </c>
      <c r="D575" s="326">
        <v>9.3434098353340267E-2</v>
      </c>
      <c r="E575" s="326">
        <v>9.803145750956023E-2</v>
      </c>
      <c r="F575" s="326">
        <v>0.10869809009791133</v>
      </c>
      <c r="G575" s="326">
        <v>9.1083535972752414E-2</v>
      </c>
      <c r="H575" s="327">
        <v>9.3066376123482952E-2</v>
      </c>
    </row>
    <row r="576" spans="1:11" s="511" customFormat="1" x14ac:dyDescent="0.2">
      <c r="A576" s="303" t="s">
        <v>1</v>
      </c>
      <c r="B576" s="270">
        <f t="shared" ref="B576:H576" si="133">B573/B572*100-100</f>
        <v>1.9686123348017617</v>
      </c>
      <c r="C576" s="271">
        <f t="shared" si="133"/>
        <v>7.3100220264317102</v>
      </c>
      <c r="D576" s="271">
        <f t="shared" si="133"/>
        <v>9.1629955947136494</v>
      </c>
      <c r="E576" s="271">
        <f t="shared" si="133"/>
        <v>3.0837004405286308</v>
      </c>
      <c r="F576" s="271">
        <f t="shared" si="133"/>
        <v>9.4860499265785734</v>
      </c>
      <c r="G576" s="271">
        <f t="shared" si="133"/>
        <v>13.138118683596772</v>
      </c>
      <c r="H576" s="273">
        <f t="shared" si="133"/>
        <v>7.8270668988833023</v>
      </c>
    </row>
    <row r="577" spans="1:11" s="511" customFormat="1" ht="13.5" thickBot="1" x14ac:dyDescent="0.25">
      <c r="A577" s="226" t="s">
        <v>27</v>
      </c>
      <c r="B577" s="275">
        <f>B573-B560</f>
        <v>-67.95833333333303</v>
      </c>
      <c r="C577" s="276">
        <f t="shared" ref="C577:H577" si="134">C573-C560</f>
        <v>-304.375</v>
      </c>
      <c r="D577" s="276">
        <f t="shared" si="134"/>
        <v>-83.375</v>
      </c>
      <c r="E577" s="276">
        <f t="shared" si="134"/>
        <v>-111.42857142857156</v>
      </c>
      <c r="F577" s="276">
        <f t="shared" si="134"/>
        <v>-125.33333333333303</v>
      </c>
      <c r="G577" s="276">
        <f t="shared" si="134"/>
        <v>-158.86274509803934</v>
      </c>
      <c r="H577" s="278">
        <f t="shared" si="134"/>
        <v>-144.1749723145067</v>
      </c>
    </row>
    <row r="578" spans="1:11" s="511" customFormat="1" x14ac:dyDescent="0.2">
      <c r="A578" s="308" t="s">
        <v>52</v>
      </c>
      <c r="B578" s="280">
        <v>45</v>
      </c>
      <c r="C578" s="281">
        <v>47</v>
      </c>
      <c r="D578" s="281">
        <v>47</v>
      </c>
      <c r="E578" s="281">
        <v>11</v>
      </c>
      <c r="F578" s="281">
        <v>48</v>
      </c>
      <c r="G578" s="328">
        <v>48</v>
      </c>
      <c r="H578" s="329">
        <f>SUM(B578:G578)</f>
        <v>246</v>
      </c>
      <c r="I578" s="511" t="s">
        <v>56</v>
      </c>
      <c r="J578" s="330">
        <f>H565-H578</f>
        <v>2</v>
      </c>
      <c r="K578" s="331">
        <f>J578/H565</f>
        <v>8.0645161290322578E-3</v>
      </c>
    </row>
    <row r="579" spans="1:11" s="511" customFormat="1" x14ac:dyDescent="0.2">
      <c r="A579" s="308" t="s">
        <v>28</v>
      </c>
      <c r="B579" s="231">
        <v>140.5</v>
      </c>
      <c r="C579" s="289">
        <v>135.5</v>
      </c>
      <c r="D579" s="289">
        <v>136</v>
      </c>
      <c r="E579" s="289">
        <v>137.5</v>
      </c>
      <c r="F579" s="289">
        <v>135.5</v>
      </c>
      <c r="G579" s="289">
        <v>134</v>
      </c>
      <c r="H579" s="235"/>
      <c r="I579" s="511" t="s">
        <v>57</v>
      </c>
      <c r="J579" s="511">
        <v>135.31</v>
      </c>
    </row>
    <row r="580" spans="1:11" s="511" customFormat="1" ht="13.5" thickBot="1" x14ac:dyDescent="0.25">
      <c r="A580" s="311" t="s">
        <v>26</v>
      </c>
      <c r="B580" s="229">
        <f>B579-B566</f>
        <v>1</v>
      </c>
      <c r="C580" s="230">
        <f t="shared" ref="C580:G580" si="135">C579-C566</f>
        <v>1</v>
      </c>
      <c r="D580" s="230">
        <f t="shared" si="135"/>
        <v>1</v>
      </c>
      <c r="E580" s="230">
        <f t="shared" si="135"/>
        <v>1.5</v>
      </c>
      <c r="F580" s="230">
        <f t="shared" si="135"/>
        <v>1</v>
      </c>
      <c r="G580" s="230">
        <f t="shared" si="135"/>
        <v>1</v>
      </c>
      <c r="H580" s="236"/>
      <c r="I580" s="511" t="s">
        <v>26</v>
      </c>
      <c r="J580" s="511">
        <f>J579-J566</f>
        <v>0.53999999999999204</v>
      </c>
    </row>
    <row r="581" spans="1:11" x14ac:dyDescent="0.2">
      <c r="C581" s="511"/>
      <c r="D581" s="511"/>
      <c r="E581" s="511"/>
      <c r="F581" s="511"/>
      <c r="G581" s="511"/>
    </row>
    <row r="582" spans="1:11" ht="13.5" thickBot="1" x14ac:dyDescent="0.25"/>
    <row r="583" spans="1:11" s="512" customFormat="1" ht="13.5" thickBot="1" x14ac:dyDescent="0.25">
      <c r="A583" s="295" t="s">
        <v>171</v>
      </c>
      <c r="B583" s="530" t="s">
        <v>53</v>
      </c>
      <c r="C583" s="531"/>
      <c r="D583" s="531"/>
      <c r="E583" s="531"/>
      <c r="F583" s="531"/>
      <c r="G583" s="532"/>
      <c r="H583" s="313" t="s">
        <v>0</v>
      </c>
    </row>
    <row r="584" spans="1:11" s="512" customFormat="1" x14ac:dyDescent="0.2">
      <c r="A584" s="226" t="s">
        <v>2</v>
      </c>
      <c r="B584" s="315">
        <v>1</v>
      </c>
      <c r="C584" s="238">
        <v>2</v>
      </c>
      <c r="D584" s="238">
        <v>3</v>
      </c>
      <c r="E584" s="238">
        <v>4</v>
      </c>
      <c r="F584" s="238">
        <v>5</v>
      </c>
      <c r="G584" s="238">
        <v>6</v>
      </c>
      <c r="H584" s="237"/>
    </row>
    <row r="585" spans="1:11" s="512" customFormat="1" x14ac:dyDescent="0.2">
      <c r="A585" s="301" t="s">
        <v>3</v>
      </c>
      <c r="B585" s="316">
        <v>4560</v>
      </c>
      <c r="C585" s="317">
        <v>4560</v>
      </c>
      <c r="D585" s="318">
        <v>4560</v>
      </c>
      <c r="E585" s="318">
        <v>4560</v>
      </c>
      <c r="F585" s="318">
        <v>4560</v>
      </c>
      <c r="G585" s="318">
        <v>4560</v>
      </c>
      <c r="H585" s="319">
        <v>4560</v>
      </c>
    </row>
    <row r="586" spans="1:11" s="512" customFormat="1" x14ac:dyDescent="0.2">
      <c r="A586" s="303" t="s">
        <v>6</v>
      </c>
      <c r="B586" s="320">
        <v>4776.4285714285716</v>
      </c>
      <c r="C586" s="321">
        <v>5030.666666666667</v>
      </c>
      <c r="D586" s="321">
        <v>5155.625</v>
      </c>
      <c r="E586" s="321">
        <v>4595.7142857142853</v>
      </c>
      <c r="F586" s="321">
        <v>5307.333333333333</v>
      </c>
      <c r="G586" s="321">
        <v>5190</v>
      </c>
      <c r="H586" s="261">
        <v>5054.2682926829266</v>
      </c>
    </row>
    <row r="587" spans="1:11" s="512" customFormat="1" x14ac:dyDescent="0.2">
      <c r="A587" s="226" t="s">
        <v>7</v>
      </c>
      <c r="B587" s="322">
        <v>92.857142857142861</v>
      </c>
      <c r="C587" s="323">
        <v>86.666666666666671</v>
      </c>
      <c r="D587" s="324">
        <v>62.5</v>
      </c>
      <c r="E587" s="324">
        <v>85.714285714285708</v>
      </c>
      <c r="F587" s="324">
        <v>86.666666666666671</v>
      </c>
      <c r="G587" s="324">
        <v>73.333333333333329</v>
      </c>
      <c r="H587" s="325">
        <v>73.170731707317074</v>
      </c>
    </row>
    <row r="588" spans="1:11" s="512" customFormat="1" x14ac:dyDescent="0.2">
      <c r="A588" s="226" t="s">
        <v>8</v>
      </c>
      <c r="B588" s="266">
        <v>6.3283221883950594E-2</v>
      </c>
      <c r="C588" s="267">
        <v>6.6755898795114427E-2</v>
      </c>
      <c r="D588" s="326">
        <v>8.9588421000096771E-2</v>
      </c>
      <c r="E588" s="326">
        <v>6.1256898216145987E-2</v>
      </c>
      <c r="F588" s="326">
        <v>7.1338974136243488E-2</v>
      </c>
      <c r="G588" s="326">
        <v>7.9872039510021517E-2</v>
      </c>
      <c r="H588" s="327">
        <v>8.6378019317626523E-2</v>
      </c>
    </row>
    <row r="589" spans="1:11" s="512" customFormat="1" x14ac:dyDescent="0.2">
      <c r="A589" s="303" t="s">
        <v>1</v>
      </c>
      <c r="B589" s="270">
        <f t="shared" ref="B589:H589" si="136">B586/B585*100-100</f>
        <v>4.7462406015037715</v>
      </c>
      <c r="C589" s="271">
        <f t="shared" si="136"/>
        <v>10.321637426900594</v>
      </c>
      <c r="D589" s="271">
        <f t="shared" si="136"/>
        <v>13.061951754385959</v>
      </c>
      <c r="E589" s="271">
        <f t="shared" si="136"/>
        <v>0.78320802005012524</v>
      </c>
      <c r="F589" s="271">
        <f t="shared" si="136"/>
        <v>16.388888888888872</v>
      </c>
      <c r="G589" s="271">
        <f t="shared" si="136"/>
        <v>13.815789473684205</v>
      </c>
      <c r="H589" s="273">
        <f t="shared" si="136"/>
        <v>10.839216944801009</v>
      </c>
    </row>
    <row r="590" spans="1:11" s="512" customFormat="1" ht="13.5" thickBot="1" x14ac:dyDescent="0.25">
      <c r="A590" s="226" t="s">
        <v>27</v>
      </c>
      <c r="B590" s="275">
        <f>B586-B573</f>
        <v>147.05357142857156</v>
      </c>
      <c r="C590" s="276">
        <f t="shared" ref="C590:H590" si="137">C586-C573</f>
        <v>158.79166666666697</v>
      </c>
      <c r="D590" s="276">
        <f t="shared" si="137"/>
        <v>199.625</v>
      </c>
      <c r="E590" s="276">
        <f t="shared" si="137"/>
        <v>-84.285714285714675</v>
      </c>
      <c r="F590" s="276">
        <f t="shared" si="137"/>
        <v>336.66666666666606</v>
      </c>
      <c r="G590" s="276">
        <f t="shared" si="137"/>
        <v>53.52941176470631</v>
      </c>
      <c r="H590" s="278">
        <f t="shared" si="137"/>
        <v>158.91945547362411</v>
      </c>
    </row>
    <row r="591" spans="1:11" s="512" customFormat="1" x14ac:dyDescent="0.2">
      <c r="A591" s="308" t="s">
        <v>52</v>
      </c>
      <c r="B591" s="280">
        <v>45</v>
      </c>
      <c r="C591" s="281">
        <v>47</v>
      </c>
      <c r="D591" s="281">
        <v>47</v>
      </c>
      <c r="E591" s="281">
        <v>11</v>
      </c>
      <c r="F591" s="281">
        <v>48</v>
      </c>
      <c r="G591" s="328">
        <v>48</v>
      </c>
      <c r="H591" s="329">
        <f>SUM(B591:G591)</f>
        <v>246</v>
      </c>
      <c r="I591" s="512" t="s">
        <v>56</v>
      </c>
      <c r="J591" s="330">
        <f>H578-H591</f>
        <v>0</v>
      </c>
      <c r="K591" s="331">
        <f>J591/H578</f>
        <v>0</v>
      </c>
    </row>
    <row r="592" spans="1:11" s="512" customFormat="1" x14ac:dyDescent="0.2">
      <c r="A592" s="308" t="s">
        <v>28</v>
      </c>
      <c r="B592" s="231">
        <v>140.5</v>
      </c>
      <c r="C592" s="289">
        <v>135.5</v>
      </c>
      <c r="D592" s="289">
        <v>136</v>
      </c>
      <c r="E592" s="289">
        <v>137.5</v>
      </c>
      <c r="F592" s="289">
        <v>135.5</v>
      </c>
      <c r="G592" s="289">
        <v>134</v>
      </c>
      <c r="H592" s="235"/>
      <c r="I592" s="512" t="s">
        <v>57</v>
      </c>
      <c r="J592" s="512">
        <v>136.30000000000001</v>
      </c>
    </row>
    <row r="593" spans="1:11" s="512" customFormat="1" ht="13.5" thickBot="1" x14ac:dyDescent="0.25">
      <c r="A593" s="311" t="s">
        <v>26</v>
      </c>
      <c r="B593" s="229">
        <f>B592-B579</f>
        <v>0</v>
      </c>
      <c r="C593" s="230">
        <f t="shared" ref="C593:G593" si="138">C592-C579</f>
        <v>0</v>
      </c>
      <c r="D593" s="230">
        <f t="shared" si="138"/>
        <v>0</v>
      </c>
      <c r="E593" s="230">
        <f t="shared" si="138"/>
        <v>0</v>
      </c>
      <c r="F593" s="230">
        <f t="shared" si="138"/>
        <v>0</v>
      </c>
      <c r="G593" s="230">
        <f t="shared" si="138"/>
        <v>0</v>
      </c>
      <c r="H593" s="236"/>
      <c r="I593" s="512" t="s">
        <v>26</v>
      </c>
      <c r="J593" s="512">
        <f>J592-J579</f>
        <v>0.99000000000000909</v>
      </c>
    </row>
    <row r="594" spans="1:11" x14ac:dyDescent="0.2">
      <c r="C594" s="512"/>
      <c r="D594" s="512"/>
      <c r="E594" s="512"/>
      <c r="F594" s="512"/>
      <c r="G594" s="512"/>
    </row>
    <row r="595" spans="1:11" ht="13.5" thickBot="1" x14ac:dyDescent="0.25"/>
    <row r="596" spans="1:11" s="513" customFormat="1" ht="13.5" thickBot="1" x14ac:dyDescent="0.25">
      <c r="A596" s="295" t="s">
        <v>172</v>
      </c>
      <c r="B596" s="530" t="s">
        <v>53</v>
      </c>
      <c r="C596" s="531"/>
      <c r="D596" s="531"/>
      <c r="E596" s="531"/>
      <c r="F596" s="531"/>
      <c r="G596" s="532"/>
      <c r="H596" s="313" t="s">
        <v>0</v>
      </c>
    </row>
    <row r="597" spans="1:11" s="513" customFormat="1" x14ac:dyDescent="0.2">
      <c r="A597" s="226" t="s">
        <v>2</v>
      </c>
      <c r="B597" s="315">
        <v>1</v>
      </c>
      <c r="C597" s="238">
        <v>2</v>
      </c>
      <c r="D597" s="238">
        <v>3</v>
      </c>
      <c r="E597" s="238">
        <v>4</v>
      </c>
      <c r="F597" s="238">
        <v>5</v>
      </c>
      <c r="G597" s="238">
        <v>6</v>
      </c>
      <c r="H597" s="237"/>
    </row>
    <row r="598" spans="1:11" s="513" customFormat="1" x14ac:dyDescent="0.2">
      <c r="A598" s="301" t="s">
        <v>3</v>
      </c>
      <c r="B598" s="316">
        <v>4580</v>
      </c>
      <c r="C598" s="317">
        <v>4580</v>
      </c>
      <c r="D598" s="318">
        <v>4580</v>
      </c>
      <c r="E598" s="318">
        <v>4580</v>
      </c>
      <c r="F598" s="318">
        <v>4580</v>
      </c>
      <c r="G598" s="318">
        <v>4580</v>
      </c>
      <c r="H598" s="319">
        <v>4580</v>
      </c>
    </row>
    <row r="599" spans="1:11" s="513" customFormat="1" x14ac:dyDescent="0.2">
      <c r="A599" s="303" t="s">
        <v>6</v>
      </c>
      <c r="B599" s="320">
        <v>4665</v>
      </c>
      <c r="C599" s="321">
        <v>4631.25</v>
      </c>
      <c r="D599" s="321">
        <v>5036.4705882352937</v>
      </c>
      <c r="E599" s="321">
        <v>4771.4285714285716</v>
      </c>
      <c r="F599" s="321">
        <v>5132.5</v>
      </c>
      <c r="G599" s="321">
        <v>5548</v>
      </c>
      <c r="H599" s="261">
        <v>4993.2530120481924</v>
      </c>
    </row>
    <row r="600" spans="1:11" s="513" customFormat="1" x14ac:dyDescent="0.2">
      <c r="A600" s="226" t="s">
        <v>7</v>
      </c>
      <c r="B600" s="322">
        <v>100</v>
      </c>
      <c r="C600" s="323">
        <v>100</v>
      </c>
      <c r="D600" s="324">
        <v>94.117647058823536</v>
      </c>
      <c r="E600" s="324">
        <v>100</v>
      </c>
      <c r="F600" s="324">
        <v>93.75</v>
      </c>
      <c r="G600" s="324">
        <v>100</v>
      </c>
      <c r="H600" s="325">
        <v>73.493975903614455</v>
      </c>
    </row>
    <row r="601" spans="1:11" s="513" customFormat="1" x14ac:dyDescent="0.2">
      <c r="A601" s="226" t="s">
        <v>8</v>
      </c>
      <c r="B601" s="266">
        <v>6.0930064182398692E-2</v>
      </c>
      <c r="C601" s="267">
        <v>5.0615024149957964E-2</v>
      </c>
      <c r="D601" s="326">
        <v>5.6307130230395602E-2</v>
      </c>
      <c r="E601" s="326">
        <v>5.6107177317633122E-2</v>
      </c>
      <c r="F601" s="326">
        <v>4.4820410571526671E-2</v>
      </c>
      <c r="G601" s="326">
        <v>4.305909990737293E-2</v>
      </c>
      <c r="H601" s="327">
        <v>8.2581207912194976E-2</v>
      </c>
    </row>
    <row r="602" spans="1:11" s="513" customFormat="1" x14ac:dyDescent="0.2">
      <c r="A602" s="303" t="s">
        <v>1</v>
      </c>
      <c r="B602" s="270">
        <f t="shared" ref="B602:H602" si="139">B599/B598*100-100</f>
        <v>1.8558951965065518</v>
      </c>
      <c r="C602" s="271">
        <f t="shared" si="139"/>
        <v>1.1189956331877795</v>
      </c>
      <c r="D602" s="271">
        <f t="shared" si="139"/>
        <v>9.9666067300282464</v>
      </c>
      <c r="E602" s="271">
        <f t="shared" si="139"/>
        <v>4.1796631316282031</v>
      </c>
      <c r="F602" s="271">
        <f t="shared" si="139"/>
        <v>12.063318777292579</v>
      </c>
      <c r="G602" s="271">
        <f t="shared" si="139"/>
        <v>21.135371179039296</v>
      </c>
      <c r="H602" s="273">
        <f t="shared" si="139"/>
        <v>9.0229915294365099</v>
      </c>
    </row>
    <row r="603" spans="1:11" s="513" customFormat="1" ht="13.5" thickBot="1" x14ac:dyDescent="0.25">
      <c r="A603" s="226" t="s">
        <v>27</v>
      </c>
      <c r="B603" s="275">
        <f>B599-B586</f>
        <v>-111.42857142857156</v>
      </c>
      <c r="C603" s="276">
        <f t="shared" ref="C603:H603" si="140">C599-C586</f>
        <v>-399.41666666666697</v>
      </c>
      <c r="D603" s="276">
        <f t="shared" si="140"/>
        <v>-119.15441176470631</v>
      </c>
      <c r="E603" s="276">
        <f t="shared" si="140"/>
        <v>175.71428571428623</v>
      </c>
      <c r="F603" s="276">
        <f t="shared" si="140"/>
        <v>-174.83333333333303</v>
      </c>
      <c r="G603" s="276">
        <f t="shared" si="140"/>
        <v>358</v>
      </c>
      <c r="H603" s="278">
        <f t="shared" si="140"/>
        <v>-61.015280634734154</v>
      </c>
    </row>
    <row r="604" spans="1:11" s="513" customFormat="1" x14ac:dyDescent="0.2">
      <c r="A604" s="308" t="s">
        <v>52</v>
      </c>
      <c r="B604" s="280">
        <v>44</v>
      </c>
      <c r="C604" s="281">
        <v>41</v>
      </c>
      <c r="D604" s="281">
        <v>43</v>
      </c>
      <c r="E604" s="281">
        <v>14</v>
      </c>
      <c r="F604" s="281">
        <v>46</v>
      </c>
      <c r="G604" s="328">
        <v>46</v>
      </c>
      <c r="H604" s="329">
        <f>SUM(B604:G604)</f>
        <v>234</v>
      </c>
      <c r="I604" s="513" t="s">
        <v>56</v>
      </c>
      <c r="J604" s="330">
        <f>H591-H604</f>
        <v>12</v>
      </c>
      <c r="K604" s="331">
        <f>J604/H591</f>
        <v>4.878048780487805E-2</v>
      </c>
    </row>
    <row r="605" spans="1:11" s="513" customFormat="1" x14ac:dyDescent="0.2">
      <c r="A605" s="308" t="s">
        <v>28</v>
      </c>
      <c r="B605" s="231">
        <v>140.5</v>
      </c>
      <c r="C605" s="289">
        <v>135.5</v>
      </c>
      <c r="D605" s="289">
        <v>136</v>
      </c>
      <c r="E605" s="289">
        <v>137.5</v>
      </c>
      <c r="F605" s="289">
        <v>135.5</v>
      </c>
      <c r="G605" s="289">
        <v>134</v>
      </c>
      <c r="H605" s="235"/>
      <c r="I605" s="513" t="s">
        <v>57</v>
      </c>
      <c r="J605" s="513">
        <v>136.06</v>
      </c>
    </row>
    <row r="606" spans="1:11" s="513" customFormat="1" ht="13.5" thickBot="1" x14ac:dyDescent="0.25">
      <c r="A606" s="311" t="s">
        <v>26</v>
      </c>
      <c r="B606" s="229">
        <f>B605-B592</f>
        <v>0</v>
      </c>
      <c r="C606" s="230">
        <f t="shared" ref="C606:G606" si="141">C605-C592</f>
        <v>0</v>
      </c>
      <c r="D606" s="230">
        <f t="shared" si="141"/>
        <v>0</v>
      </c>
      <c r="E606" s="230">
        <f t="shared" si="141"/>
        <v>0</v>
      </c>
      <c r="F606" s="230">
        <f t="shared" si="141"/>
        <v>0</v>
      </c>
      <c r="G606" s="230">
        <f t="shared" si="141"/>
        <v>0</v>
      </c>
      <c r="H606" s="236"/>
      <c r="I606" s="513" t="s">
        <v>26</v>
      </c>
      <c r="J606" s="513">
        <f>J605-J592</f>
        <v>-0.24000000000000909</v>
      </c>
    </row>
    <row r="608" spans="1:11" ht="13.5" thickBot="1" x14ac:dyDescent="0.25"/>
    <row r="609" spans="1:11" s="514" customFormat="1" ht="13.5" thickBot="1" x14ac:dyDescent="0.25">
      <c r="A609" s="295" t="s">
        <v>173</v>
      </c>
      <c r="B609" s="530" t="s">
        <v>53</v>
      </c>
      <c r="C609" s="531"/>
      <c r="D609" s="531"/>
      <c r="E609" s="531"/>
      <c r="F609" s="531"/>
      <c r="G609" s="532"/>
      <c r="H609" s="313" t="s">
        <v>0</v>
      </c>
    </row>
    <row r="610" spans="1:11" s="514" customFormat="1" x14ac:dyDescent="0.2">
      <c r="A610" s="226" t="s">
        <v>2</v>
      </c>
      <c r="B610" s="315">
        <v>1</v>
      </c>
      <c r="C610" s="238">
        <v>2</v>
      </c>
      <c r="D610" s="238">
        <v>3</v>
      </c>
      <c r="E610" s="238">
        <v>4</v>
      </c>
      <c r="F610" s="238">
        <v>5</v>
      </c>
      <c r="G610" s="238">
        <v>6</v>
      </c>
      <c r="H610" s="237"/>
    </row>
    <row r="611" spans="1:11" s="514" customFormat="1" x14ac:dyDescent="0.2">
      <c r="A611" s="301" t="s">
        <v>3</v>
      </c>
      <c r="B611" s="316">
        <v>4600</v>
      </c>
      <c r="C611" s="317">
        <v>4600</v>
      </c>
      <c r="D611" s="318">
        <v>4600</v>
      </c>
      <c r="E611" s="318">
        <v>4600</v>
      </c>
      <c r="F611" s="318">
        <v>4600</v>
      </c>
      <c r="G611" s="318">
        <v>4600</v>
      </c>
      <c r="H611" s="319">
        <v>4600</v>
      </c>
    </row>
    <row r="612" spans="1:11" s="514" customFormat="1" x14ac:dyDescent="0.2">
      <c r="A612" s="303" t="s">
        <v>6</v>
      </c>
      <c r="B612" s="320">
        <v>4653.5714285714284</v>
      </c>
      <c r="C612" s="321">
        <v>4941.333333333333</v>
      </c>
      <c r="D612" s="321">
        <v>4949.2857142857147</v>
      </c>
      <c r="E612" s="321">
        <v>4791.4285714285716</v>
      </c>
      <c r="F612" s="321">
        <v>5192.666666666667</v>
      </c>
      <c r="G612" s="321">
        <v>5570</v>
      </c>
      <c r="H612" s="261">
        <v>5044.25</v>
      </c>
    </row>
    <row r="613" spans="1:11" s="514" customFormat="1" x14ac:dyDescent="0.2">
      <c r="A613" s="226" t="s">
        <v>7</v>
      </c>
      <c r="B613" s="322">
        <v>100</v>
      </c>
      <c r="C613" s="323">
        <v>100</v>
      </c>
      <c r="D613" s="324">
        <v>100</v>
      </c>
      <c r="E613" s="324">
        <v>100</v>
      </c>
      <c r="F613" s="324">
        <v>100</v>
      </c>
      <c r="G613" s="324">
        <v>100</v>
      </c>
      <c r="H613" s="325">
        <v>81.25</v>
      </c>
    </row>
    <row r="614" spans="1:11" s="514" customFormat="1" x14ac:dyDescent="0.2">
      <c r="A614" s="226" t="s">
        <v>8</v>
      </c>
      <c r="B614" s="266">
        <v>3.8411339236352544E-2</v>
      </c>
      <c r="C614" s="267">
        <v>4.3573177863240921E-2</v>
      </c>
      <c r="D614" s="326">
        <v>5.0358920054368164E-2</v>
      </c>
      <c r="E614" s="326">
        <v>5.4747947849150769E-2</v>
      </c>
      <c r="F614" s="326">
        <v>3.3778988568497835E-2</v>
      </c>
      <c r="G614" s="326">
        <v>4.2978116493083245E-2</v>
      </c>
      <c r="H614" s="327">
        <v>7.4047938723242779E-2</v>
      </c>
    </row>
    <row r="615" spans="1:11" s="514" customFormat="1" x14ac:dyDescent="0.2">
      <c r="A615" s="303" t="s">
        <v>1</v>
      </c>
      <c r="B615" s="270">
        <f t="shared" ref="B615:H615" si="142">B612/B611*100-100</f>
        <v>1.1645962732919344</v>
      </c>
      <c r="C615" s="271">
        <f t="shared" si="142"/>
        <v>7.4202898550724541</v>
      </c>
      <c r="D615" s="271">
        <f t="shared" si="142"/>
        <v>7.5931677018633508</v>
      </c>
      <c r="E615" s="271">
        <f t="shared" si="142"/>
        <v>4.1614906832298146</v>
      </c>
      <c r="F615" s="271">
        <f t="shared" si="142"/>
        <v>12.884057971014499</v>
      </c>
      <c r="G615" s="271">
        <f t="shared" si="142"/>
        <v>21.086956521739125</v>
      </c>
      <c r="H615" s="273">
        <f t="shared" si="142"/>
        <v>9.6576086956521721</v>
      </c>
    </row>
    <row r="616" spans="1:11" s="514" customFormat="1" ht="13.5" thickBot="1" x14ac:dyDescent="0.25">
      <c r="A616" s="226" t="s">
        <v>27</v>
      </c>
      <c r="B616" s="275">
        <f>B612-B599</f>
        <v>-11.428571428571558</v>
      </c>
      <c r="C616" s="276">
        <f t="shared" ref="C616:H616" si="143">C612-C599</f>
        <v>310.08333333333303</v>
      </c>
      <c r="D616" s="276">
        <f t="shared" si="143"/>
        <v>-87.184873949579014</v>
      </c>
      <c r="E616" s="276">
        <f t="shared" si="143"/>
        <v>20</v>
      </c>
      <c r="F616" s="276">
        <f t="shared" si="143"/>
        <v>60.16666666666697</v>
      </c>
      <c r="G616" s="276">
        <f t="shared" si="143"/>
        <v>22</v>
      </c>
      <c r="H616" s="278">
        <f t="shared" si="143"/>
        <v>50.996987951807569</v>
      </c>
    </row>
    <row r="617" spans="1:11" s="514" customFormat="1" x14ac:dyDescent="0.2">
      <c r="A617" s="308" t="s">
        <v>52</v>
      </c>
      <c r="B617" s="280">
        <v>44</v>
      </c>
      <c r="C617" s="281">
        <v>41</v>
      </c>
      <c r="D617" s="281">
        <v>43</v>
      </c>
      <c r="E617" s="281">
        <v>14</v>
      </c>
      <c r="F617" s="281">
        <v>46</v>
      </c>
      <c r="G617" s="328">
        <v>46</v>
      </c>
      <c r="H617" s="329">
        <f>SUM(B617:G617)</f>
        <v>234</v>
      </c>
      <c r="I617" s="514" t="s">
        <v>56</v>
      </c>
      <c r="J617" s="330">
        <f>H604-H617</f>
        <v>0</v>
      </c>
      <c r="K617" s="331">
        <f>J617/H604</f>
        <v>0</v>
      </c>
    </row>
    <row r="618" spans="1:11" s="514" customFormat="1" x14ac:dyDescent="0.2">
      <c r="A618" s="308" t="s">
        <v>28</v>
      </c>
      <c r="B618" s="231">
        <v>141.5</v>
      </c>
      <c r="C618" s="289">
        <v>136.5</v>
      </c>
      <c r="D618" s="289">
        <v>137</v>
      </c>
      <c r="E618" s="289">
        <v>138.5</v>
      </c>
      <c r="F618" s="289">
        <v>136.5</v>
      </c>
      <c r="G618" s="289">
        <v>135</v>
      </c>
      <c r="H618" s="235"/>
      <c r="I618" s="514" t="s">
        <v>57</v>
      </c>
      <c r="J618" s="514">
        <v>136.26</v>
      </c>
    </row>
    <row r="619" spans="1:11" s="514" customFormat="1" ht="13.5" thickBot="1" x14ac:dyDescent="0.25">
      <c r="A619" s="311" t="s">
        <v>26</v>
      </c>
      <c r="B619" s="229">
        <f>B618-B605</f>
        <v>1</v>
      </c>
      <c r="C619" s="230">
        <f t="shared" ref="C619:G619" si="144">C618-C605</f>
        <v>1</v>
      </c>
      <c r="D619" s="230">
        <f t="shared" si="144"/>
        <v>1</v>
      </c>
      <c r="E619" s="230">
        <f t="shared" si="144"/>
        <v>1</v>
      </c>
      <c r="F619" s="230">
        <f t="shared" si="144"/>
        <v>1</v>
      </c>
      <c r="G619" s="230">
        <f t="shared" si="144"/>
        <v>1</v>
      </c>
      <c r="H619" s="236"/>
      <c r="I619" s="514" t="s">
        <v>26</v>
      </c>
      <c r="J619" s="514">
        <f>J618-J605</f>
        <v>0.19999999999998863</v>
      </c>
    </row>
    <row r="620" spans="1:11" x14ac:dyDescent="0.2">
      <c r="B620" s="514"/>
      <c r="C620" s="514"/>
      <c r="D620" s="514"/>
      <c r="E620" s="514"/>
      <c r="F620" s="514"/>
      <c r="G620" s="514"/>
    </row>
    <row r="621" spans="1:11" ht="13.5" thickBot="1" x14ac:dyDescent="0.25"/>
    <row r="622" spans="1:11" s="515" customFormat="1" ht="13.5" thickBot="1" x14ac:dyDescent="0.25">
      <c r="A622" s="295" t="s">
        <v>174</v>
      </c>
      <c r="B622" s="530" t="s">
        <v>53</v>
      </c>
      <c r="C622" s="531"/>
      <c r="D622" s="531"/>
      <c r="E622" s="531"/>
      <c r="F622" s="531"/>
      <c r="G622" s="532"/>
      <c r="H622" s="313" t="s">
        <v>0</v>
      </c>
    </row>
    <row r="623" spans="1:11" s="515" customFormat="1" x14ac:dyDescent="0.2">
      <c r="A623" s="226" t="s">
        <v>2</v>
      </c>
      <c r="B623" s="315">
        <v>1</v>
      </c>
      <c r="C623" s="238">
        <v>2</v>
      </c>
      <c r="D623" s="238">
        <v>3</v>
      </c>
      <c r="E623" s="238">
        <v>4</v>
      </c>
      <c r="F623" s="238">
        <v>5</v>
      </c>
      <c r="G623" s="238">
        <v>6</v>
      </c>
      <c r="H623" s="237"/>
    </row>
    <row r="624" spans="1:11" s="515" customFormat="1" x14ac:dyDescent="0.2">
      <c r="A624" s="301" t="s">
        <v>3</v>
      </c>
      <c r="B624" s="316">
        <v>4620</v>
      </c>
      <c r="C624" s="317">
        <v>4620</v>
      </c>
      <c r="D624" s="318">
        <v>4620</v>
      </c>
      <c r="E624" s="318">
        <v>4620</v>
      </c>
      <c r="F624" s="318">
        <v>4620</v>
      </c>
      <c r="G624" s="318">
        <v>4620</v>
      </c>
      <c r="H624" s="319">
        <v>4620</v>
      </c>
    </row>
    <row r="625" spans="1:11" s="515" customFormat="1" x14ac:dyDescent="0.2">
      <c r="A625" s="303" t="s">
        <v>6</v>
      </c>
      <c r="B625" s="320">
        <v>4664</v>
      </c>
      <c r="C625" s="321">
        <v>4788.8235294117649</v>
      </c>
      <c r="D625" s="321">
        <v>5103.5714285714284</v>
      </c>
      <c r="E625" s="321">
        <v>4848.8888888888887</v>
      </c>
      <c r="F625" s="321">
        <v>5133.333333333333</v>
      </c>
      <c r="G625" s="321">
        <v>5357.6470588235297</v>
      </c>
      <c r="H625" s="261">
        <v>4994.7126436781609</v>
      </c>
    </row>
    <row r="626" spans="1:11" s="515" customFormat="1" x14ac:dyDescent="0.2">
      <c r="A626" s="226" t="s">
        <v>7</v>
      </c>
      <c r="B626" s="322">
        <v>100</v>
      </c>
      <c r="C626" s="323">
        <v>88.235294117647058</v>
      </c>
      <c r="D626" s="324">
        <v>92.857142857142861</v>
      </c>
      <c r="E626" s="324">
        <v>77.777777777777771</v>
      </c>
      <c r="F626" s="324">
        <v>100</v>
      </c>
      <c r="G626" s="324">
        <v>100</v>
      </c>
      <c r="H626" s="325">
        <v>79.310344827586206</v>
      </c>
    </row>
    <row r="627" spans="1:11" s="515" customFormat="1" x14ac:dyDescent="0.2">
      <c r="A627" s="226" t="s">
        <v>8</v>
      </c>
      <c r="B627" s="266">
        <v>5.5242479983491993E-2</v>
      </c>
      <c r="C627" s="267">
        <v>6.2226341049424094E-2</v>
      </c>
      <c r="D627" s="326">
        <v>6.2524274303968924E-2</v>
      </c>
      <c r="E627" s="326">
        <v>8.1254707664355177E-2</v>
      </c>
      <c r="F627" s="326">
        <v>4.3383233029349995E-2</v>
      </c>
      <c r="G627" s="326">
        <v>4.1150191532915624E-2</v>
      </c>
      <c r="H627" s="327">
        <v>7.4802092389085639E-2</v>
      </c>
    </row>
    <row r="628" spans="1:11" s="515" customFormat="1" x14ac:dyDescent="0.2">
      <c r="A628" s="303" t="s">
        <v>1</v>
      </c>
      <c r="B628" s="270">
        <f t="shared" ref="B628:H628" si="145">B625/B624*100-100</f>
        <v>0.952380952380949</v>
      </c>
      <c r="C628" s="271">
        <f t="shared" si="145"/>
        <v>3.6541889483065972</v>
      </c>
      <c r="D628" s="271">
        <f t="shared" si="145"/>
        <v>10.466914038342608</v>
      </c>
      <c r="E628" s="271">
        <f t="shared" si="145"/>
        <v>4.9543049543049591</v>
      </c>
      <c r="F628" s="271">
        <f t="shared" si="145"/>
        <v>11.1111111111111</v>
      </c>
      <c r="G628" s="271">
        <f t="shared" si="145"/>
        <v>15.966386554621863</v>
      </c>
      <c r="H628" s="273">
        <f t="shared" si="145"/>
        <v>8.1106632830770735</v>
      </c>
    </row>
    <row r="629" spans="1:11" s="515" customFormat="1" ht="13.5" thickBot="1" x14ac:dyDescent="0.25">
      <c r="A629" s="226" t="s">
        <v>27</v>
      </c>
      <c r="B629" s="275">
        <f>B625-B612</f>
        <v>10.428571428571558</v>
      </c>
      <c r="C629" s="276">
        <f t="shared" ref="C629:H629" si="146">C625-C612</f>
        <v>-152.50980392156816</v>
      </c>
      <c r="D629" s="276">
        <f t="shared" si="146"/>
        <v>154.28571428571377</v>
      </c>
      <c r="E629" s="276">
        <f t="shared" si="146"/>
        <v>57.460317460317128</v>
      </c>
      <c r="F629" s="276">
        <f t="shared" si="146"/>
        <v>-59.33333333333394</v>
      </c>
      <c r="G629" s="276">
        <f t="shared" si="146"/>
        <v>-212.35294117647027</v>
      </c>
      <c r="H629" s="278">
        <f t="shared" si="146"/>
        <v>-49.53735632183907</v>
      </c>
    </row>
    <row r="630" spans="1:11" s="515" customFormat="1" x14ac:dyDescent="0.2">
      <c r="A630" s="308" t="s">
        <v>52</v>
      </c>
      <c r="B630" s="280">
        <v>44</v>
      </c>
      <c r="C630" s="281">
        <v>41</v>
      </c>
      <c r="D630" s="281">
        <v>43</v>
      </c>
      <c r="E630" s="281">
        <v>14</v>
      </c>
      <c r="F630" s="281">
        <v>46</v>
      </c>
      <c r="G630" s="328">
        <v>46</v>
      </c>
      <c r="H630" s="329">
        <f>SUM(B630:G630)</f>
        <v>234</v>
      </c>
      <c r="I630" s="515" t="s">
        <v>56</v>
      </c>
      <c r="J630" s="330">
        <f>H617-H630</f>
        <v>0</v>
      </c>
      <c r="K630" s="331">
        <f>J630/H617</f>
        <v>0</v>
      </c>
    </row>
    <row r="631" spans="1:11" s="515" customFormat="1" x14ac:dyDescent="0.2">
      <c r="A631" s="308" t="s">
        <v>28</v>
      </c>
      <c r="B631" s="231">
        <v>141.5</v>
      </c>
      <c r="C631" s="289">
        <v>136.5</v>
      </c>
      <c r="D631" s="289">
        <v>137</v>
      </c>
      <c r="E631" s="289">
        <v>138.5</v>
      </c>
      <c r="F631" s="289">
        <v>136.5</v>
      </c>
      <c r="G631" s="289">
        <v>135</v>
      </c>
      <c r="H631" s="235"/>
      <c r="I631" s="515" t="s">
        <v>57</v>
      </c>
      <c r="J631" s="515">
        <v>137.36000000000001</v>
      </c>
    </row>
    <row r="632" spans="1:11" s="515" customFormat="1" ht="13.5" thickBot="1" x14ac:dyDescent="0.25">
      <c r="A632" s="311" t="s">
        <v>26</v>
      </c>
      <c r="B632" s="229">
        <f>B631-B618</f>
        <v>0</v>
      </c>
      <c r="C632" s="230">
        <f t="shared" ref="C632:G632" si="147">C631-C618</f>
        <v>0</v>
      </c>
      <c r="D632" s="230">
        <f t="shared" si="147"/>
        <v>0</v>
      </c>
      <c r="E632" s="230">
        <f t="shared" si="147"/>
        <v>0</v>
      </c>
      <c r="F632" s="230">
        <f t="shared" si="147"/>
        <v>0</v>
      </c>
      <c r="G632" s="230">
        <f t="shared" si="147"/>
        <v>0</v>
      </c>
      <c r="H632" s="236"/>
      <c r="I632" s="515" t="s">
        <v>26</v>
      </c>
      <c r="J632" s="515">
        <f>J631-J618</f>
        <v>1.1000000000000227</v>
      </c>
    </row>
    <row r="634" spans="1:11" ht="13.5" thickBot="1" x14ac:dyDescent="0.25"/>
    <row r="635" spans="1:11" s="516" customFormat="1" ht="13.5" thickBot="1" x14ac:dyDescent="0.25">
      <c r="A635" s="295" t="s">
        <v>175</v>
      </c>
      <c r="B635" s="530" t="s">
        <v>53</v>
      </c>
      <c r="C635" s="531"/>
      <c r="D635" s="531"/>
      <c r="E635" s="531"/>
      <c r="F635" s="531"/>
      <c r="G635" s="532"/>
      <c r="H635" s="313" t="s">
        <v>0</v>
      </c>
    </row>
    <row r="636" spans="1:11" s="516" customFormat="1" x14ac:dyDescent="0.2">
      <c r="A636" s="226" t="s">
        <v>2</v>
      </c>
      <c r="B636" s="315">
        <v>1</v>
      </c>
      <c r="C636" s="238">
        <v>2</v>
      </c>
      <c r="D636" s="238">
        <v>3</v>
      </c>
      <c r="E636" s="238">
        <v>4</v>
      </c>
      <c r="F636" s="238">
        <v>5</v>
      </c>
      <c r="G636" s="238">
        <v>6</v>
      </c>
      <c r="H636" s="237"/>
    </row>
    <row r="637" spans="1:11" s="516" customFormat="1" x14ac:dyDescent="0.2">
      <c r="A637" s="301" t="s">
        <v>3</v>
      </c>
      <c r="B637" s="316">
        <v>4640</v>
      </c>
      <c r="C637" s="317">
        <v>4640</v>
      </c>
      <c r="D637" s="318">
        <v>4640</v>
      </c>
      <c r="E637" s="318">
        <v>4640</v>
      </c>
      <c r="F637" s="318">
        <v>4640</v>
      </c>
      <c r="G637" s="318">
        <v>4640</v>
      </c>
      <c r="H637" s="319">
        <v>4640</v>
      </c>
    </row>
    <row r="638" spans="1:11" s="516" customFormat="1" x14ac:dyDescent="0.2">
      <c r="A638" s="303" t="s">
        <v>6</v>
      </c>
      <c r="B638" s="320">
        <v>4736.666666666667</v>
      </c>
      <c r="C638" s="321">
        <v>4777.333333333333</v>
      </c>
      <c r="D638" s="321">
        <v>4960</v>
      </c>
      <c r="E638" s="321">
        <v>4536.666666666667</v>
      </c>
      <c r="F638" s="321">
        <v>5086</v>
      </c>
      <c r="G638" s="321">
        <v>5267.333333333333</v>
      </c>
      <c r="H638" s="261">
        <v>4934.3373493975905</v>
      </c>
    </row>
    <row r="639" spans="1:11" s="516" customFormat="1" x14ac:dyDescent="0.2">
      <c r="A639" s="226" t="s">
        <v>7</v>
      </c>
      <c r="B639" s="322">
        <v>86.666666666666671</v>
      </c>
      <c r="C639" s="323">
        <v>73.333333333333329</v>
      </c>
      <c r="D639" s="324">
        <v>88.235294117647058</v>
      </c>
      <c r="E639" s="324">
        <v>83.333333333333329</v>
      </c>
      <c r="F639" s="324">
        <v>86.666666666666671</v>
      </c>
      <c r="G639" s="324">
        <v>93.333333333333329</v>
      </c>
      <c r="H639" s="325">
        <v>74.698795180722897</v>
      </c>
    </row>
    <row r="640" spans="1:11" s="516" customFormat="1" x14ac:dyDescent="0.2">
      <c r="A640" s="226" t="s">
        <v>8</v>
      </c>
      <c r="B640" s="266">
        <v>7.3626413228151971E-2</v>
      </c>
      <c r="C640" s="267">
        <v>7.1126165493257912E-2</v>
      </c>
      <c r="D640" s="326">
        <v>6.9662505431794725E-2</v>
      </c>
      <c r="E640" s="326">
        <v>8.0796201580550953E-2</v>
      </c>
      <c r="F640" s="326">
        <v>5.8471126840980103E-2</v>
      </c>
      <c r="G640" s="326">
        <v>5.6123822849861789E-2</v>
      </c>
      <c r="H640" s="327">
        <v>8.0062289141367371E-2</v>
      </c>
    </row>
    <row r="641" spans="1:11" s="516" customFormat="1" x14ac:dyDescent="0.2">
      <c r="A641" s="303" t="s">
        <v>1</v>
      </c>
      <c r="B641" s="270">
        <f t="shared" ref="B641:H641" si="148">B638/B637*100-100</f>
        <v>2.0833333333333428</v>
      </c>
      <c r="C641" s="271">
        <f t="shared" si="148"/>
        <v>2.9597701149425291</v>
      </c>
      <c r="D641" s="271">
        <f t="shared" si="148"/>
        <v>6.8965517241379217</v>
      </c>
      <c r="E641" s="271">
        <f t="shared" si="148"/>
        <v>-2.2270114942528636</v>
      </c>
      <c r="F641" s="271">
        <f t="shared" si="148"/>
        <v>9.6120689655172526</v>
      </c>
      <c r="G641" s="271">
        <f t="shared" si="148"/>
        <v>13.520114942528735</v>
      </c>
      <c r="H641" s="273">
        <f t="shared" si="148"/>
        <v>6.3434773577066892</v>
      </c>
    </row>
    <row r="642" spans="1:11" s="516" customFormat="1" ht="13.5" thickBot="1" x14ac:dyDescent="0.25">
      <c r="A642" s="226" t="s">
        <v>27</v>
      </c>
      <c r="B642" s="275">
        <f>B638-B625</f>
        <v>72.66666666666697</v>
      </c>
      <c r="C642" s="276">
        <f t="shared" ref="C642:H642" si="149">C638-C625</f>
        <v>-11.490196078431836</v>
      </c>
      <c r="D642" s="276">
        <f t="shared" si="149"/>
        <v>-143.57142857142844</v>
      </c>
      <c r="E642" s="276">
        <f t="shared" si="149"/>
        <v>-312.22222222222172</v>
      </c>
      <c r="F642" s="276">
        <f t="shared" si="149"/>
        <v>-47.33333333333303</v>
      </c>
      <c r="G642" s="276">
        <f t="shared" si="149"/>
        <v>-90.313725490196703</v>
      </c>
      <c r="H642" s="278">
        <f t="shared" si="149"/>
        <v>-60.375294280570415</v>
      </c>
    </row>
    <row r="643" spans="1:11" s="516" customFormat="1" x14ac:dyDescent="0.2">
      <c r="A643" s="308" t="s">
        <v>52</v>
      </c>
      <c r="B643" s="280">
        <v>44</v>
      </c>
      <c r="C643" s="281">
        <v>41</v>
      </c>
      <c r="D643" s="281">
        <v>43</v>
      </c>
      <c r="E643" s="281">
        <v>14</v>
      </c>
      <c r="F643" s="281">
        <v>46</v>
      </c>
      <c r="G643" s="328">
        <v>46</v>
      </c>
      <c r="H643" s="329">
        <f>SUM(B643:G643)</f>
        <v>234</v>
      </c>
      <c r="I643" s="516" t="s">
        <v>56</v>
      </c>
      <c r="J643" s="330">
        <f>H630-H643</f>
        <v>0</v>
      </c>
      <c r="K643" s="331">
        <f>J643/H630</f>
        <v>0</v>
      </c>
    </row>
    <row r="644" spans="1:11" s="516" customFormat="1" x14ac:dyDescent="0.2">
      <c r="A644" s="308" t="s">
        <v>28</v>
      </c>
      <c r="B644" s="231">
        <v>141.5</v>
      </c>
      <c r="C644" s="289">
        <v>136.5</v>
      </c>
      <c r="D644" s="289">
        <v>137</v>
      </c>
      <c r="E644" s="289">
        <v>138.5</v>
      </c>
      <c r="F644" s="289">
        <v>136.5</v>
      </c>
      <c r="G644" s="289">
        <v>135</v>
      </c>
      <c r="H644" s="235"/>
      <c r="I644" s="516" t="s">
        <v>57</v>
      </c>
      <c r="J644" s="516">
        <v>137.36000000000001</v>
      </c>
    </row>
    <row r="645" spans="1:11" s="516" customFormat="1" ht="13.5" thickBot="1" x14ac:dyDescent="0.25">
      <c r="A645" s="311" t="s">
        <v>26</v>
      </c>
      <c r="B645" s="229">
        <f>B644-B631</f>
        <v>0</v>
      </c>
      <c r="C645" s="230">
        <f t="shared" ref="C645:G645" si="150">C644-C631</f>
        <v>0</v>
      </c>
      <c r="D645" s="230">
        <f t="shared" si="150"/>
        <v>0</v>
      </c>
      <c r="E645" s="230">
        <f t="shared" si="150"/>
        <v>0</v>
      </c>
      <c r="F645" s="230">
        <f t="shared" si="150"/>
        <v>0</v>
      </c>
      <c r="G645" s="230">
        <f t="shared" si="150"/>
        <v>0</v>
      </c>
      <c r="H645" s="236"/>
      <c r="I645" s="516" t="s">
        <v>26</v>
      </c>
      <c r="J645" s="516">
        <f>J644-J631</f>
        <v>0</v>
      </c>
    </row>
    <row r="647" spans="1:11" ht="13.5" thickBot="1" x14ac:dyDescent="0.25"/>
    <row r="648" spans="1:11" s="517" customFormat="1" ht="13.5" thickBot="1" x14ac:dyDescent="0.25">
      <c r="A648" s="295" t="s">
        <v>176</v>
      </c>
      <c r="B648" s="530" t="s">
        <v>53</v>
      </c>
      <c r="C648" s="531"/>
      <c r="D648" s="531"/>
      <c r="E648" s="531"/>
      <c r="F648" s="531"/>
      <c r="G648" s="532"/>
      <c r="H648" s="313" t="s">
        <v>0</v>
      </c>
    </row>
    <row r="649" spans="1:11" s="517" customFormat="1" x14ac:dyDescent="0.2">
      <c r="A649" s="226" t="s">
        <v>2</v>
      </c>
      <c r="B649" s="315">
        <v>1</v>
      </c>
      <c r="C649" s="238">
        <v>2</v>
      </c>
      <c r="D649" s="238">
        <v>3</v>
      </c>
      <c r="E649" s="238">
        <v>4</v>
      </c>
      <c r="F649" s="238">
        <v>5</v>
      </c>
      <c r="G649" s="238">
        <v>6</v>
      </c>
      <c r="H649" s="237"/>
    </row>
    <row r="650" spans="1:11" s="517" customFormat="1" x14ac:dyDescent="0.2">
      <c r="A650" s="301" t="s">
        <v>3</v>
      </c>
      <c r="B650" s="316">
        <v>4660</v>
      </c>
      <c r="C650" s="317">
        <v>4660</v>
      </c>
      <c r="D650" s="318">
        <v>4660</v>
      </c>
      <c r="E650" s="318">
        <v>4660</v>
      </c>
      <c r="F650" s="318">
        <v>4660</v>
      </c>
      <c r="G650" s="318">
        <v>4660</v>
      </c>
      <c r="H650" s="319">
        <v>4660</v>
      </c>
    </row>
    <row r="651" spans="1:11" s="517" customFormat="1" x14ac:dyDescent="0.2">
      <c r="A651" s="303" t="s">
        <v>6</v>
      </c>
      <c r="B651" s="320">
        <v>4960</v>
      </c>
      <c r="C651" s="321">
        <v>5075.625</v>
      </c>
      <c r="D651" s="321">
        <v>5150.666666666667</v>
      </c>
      <c r="E651" s="321">
        <v>4796.25</v>
      </c>
      <c r="F651" s="321">
        <v>5162</v>
      </c>
      <c r="G651" s="321">
        <v>5394</v>
      </c>
      <c r="H651" s="261">
        <v>5114.0476190476193</v>
      </c>
    </row>
    <row r="652" spans="1:11" s="517" customFormat="1" x14ac:dyDescent="0.2">
      <c r="A652" s="226" t="s">
        <v>7</v>
      </c>
      <c r="B652" s="322">
        <v>100</v>
      </c>
      <c r="C652" s="323">
        <v>75</v>
      </c>
      <c r="D652" s="324">
        <v>93.333333333333329</v>
      </c>
      <c r="E652" s="324">
        <v>62.5</v>
      </c>
      <c r="F652" s="324">
        <v>86.666666666666671</v>
      </c>
      <c r="G652" s="324">
        <v>86.666666666666671</v>
      </c>
      <c r="H652" s="325">
        <v>83.333333333333329</v>
      </c>
    </row>
    <row r="653" spans="1:11" s="517" customFormat="1" x14ac:dyDescent="0.2">
      <c r="A653" s="226" t="s">
        <v>8</v>
      </c>
      <c r="B653" s="266">
        <v>4.6098427700089678E-2</v>
      </c>
      <c r="C653" s="267">
        <v>8.0660919410725673E-2</v>
      </c>
      <c r="D653" s="326">
        <v>4.9915545877153418E-2</v>
      </c>
      <c r="E653" s="326">
        <v>9.0371372610305076E-2</v>
      </c>
      <c r="F653" s="326">
        <v>6.128193968368844E-2</v>
      </c>
      <c r="G653" s="326">
        <v>7.3204243522525594E-2</v>
      </c>
      <c r="H653" s="327">
        <v>7.4575482673503446E-2</v>
      </c>
    </row>
    <row r="654" spans="1:11" s="517" customFormat="1" x14ac:dyDescent="0.2">
      <c r="A654" s="303" t="s">
        <v>1</v>
      </c>
      <c r="B654" s="270">
        <f t="shared" ref="B654:H654" si="151">B651/B650*100-100</f>
        <v>6.4377682403433454</v>
      </c>
      <c r="C654" s="271">
        <f t="shared" si="151"/>
        <v>8.9189914163090123</v>
      </c>
      <c r="D654" s="271">
        <f t="shared" si="151"/>
        <v>10.529327610872684</v>
      </c>
      <c r="E654" s="271">
        <f t="shared" si="151"/>
        <v>2.9238197424892718</v>
      </c>
      <c r="F654" s="271">
        <f t="shared" si="151"/>
        <v>10.772532188841197</v>
      </c>
      <c r="G654" s="271">
        <f t="shared" si="151"/>
        <v>15.751072961373396</v>
      </c>
      <c r="H654" s="273">
        <f t="shared" si="151"/>
        <v>9.7435111383609438</v>
      </c>
    </row>
    <row r="655" spans="1:11" s="517" customFormat="1" ht="13.5" thickBot="1" x14ac:dyDescent="0.25">
      <c r="A655" s="226" t="s">
        <v>27</v>
      </c>
      <c r="B655" s="275">
        <f>B651-B638</f>
        <v>223.33333333333303</v>
      </c>
      <c r="C655" s="276">
        <f t="shared" ref="C655:H655" si="152">C651-C638</f>
        <v>298.29166666666697</v>
      </c>
      <c r="D655" s="276">
        <f t="shared" si="152"/>
        <v>190.66666666666697</v>
      </c>
      <c r="E655" s="276">
        <f t="shared" si="152"/>
        <v>259.58333333333303</v>
      </c>
      <c r="F655" s="276">
        <f t="shared" si="152"/>
        <v>76</v>
      </c>
      <c r="G655" s="276">
        <f t="shared" si="152"/>
        <v>126.66666666666697</v>
      </c>
      <c r="H655" s="278">
        <f t="shared" si="152"/>
        <v>179.71026965002875</v>
      </c>
    </row>
    <row r="656" spans="1:11" s="517" customFormat="1" x14ac:dyDescent="0.2">
      <c r="A656" s="308" t="s">
        <v>52</v>
      </c>
      <c r="B656" s="280">
        <v>44</v>
      </c>
      <c r="C656" s="281">
        <v>41</v>
      </c>
      <c r="D656" s="281">
        <v>43</v>
      </c>
      <c r="E656" s="281">
        <v>13</v>
      </c>
      <c r="F656" s="281">
        <v>46</v>
      </c>
      <c r="G656" s="328">
        <v>46</v>
      </c>
      <c r="H656" s="329">
        <f>SUM(B656:G656)</f>
        <v>233</v>
      </c>
      <c r="I656" s="517" t="s">
        <v>56</v>
      </c>
      <c r="J656" s="330">
        <f>H643-H656</f>
        <v>1</v>
      </c>
      <c r="K656" s="331">
        <f>J656/H643</f>
        <v>4.2735042735042739E-3</v>
      </c>
    </row>
    <row r="657" spans="1:11" s="517" customFormat="1" x14ac:dyDescent="0.2">
      <c r="A657" s="308" t="s">
        <v>28</v>
      </c>
      <c r="B657" s="231">
        <v>142.5</v>
      </c>
      <c r="C657" s="289">
        <v>137.5</v>
      </c>
      <c r="D657" s="289">
        <v>138</v>
      </c>
      <c r="E657" s="289">
        <v>140</v>
      </c>
      <c r="F657" s="289">
        <v>137.5</v>
      </c>
      <c r="G657" s="289">
        <v>136</v>
      </c>
      <c r="H657" s="235"/>
      <c r="I657" s="517" t="s">
        <v>57</v>
      </c>
      <c r="J657" s="517">
        <v>137.36000000000001</v>
      </c>
    </row>
    <row r="658" spans="1:11" s="517" customFormat="1" ht="13.5" thickBot="1" x14ac:dyDescent="0.25">
      <c r="A658" s="311" t="s">
        <v>26</v>
      </c>
      <c r="B658" s="229">
        <f>B657-B644</f>
        <v>1</v>
      </c>
      <c r="C658" s="230">
        <f t="shared" ref="C658:G658" si="153">C657-C644</f>
        <v>1</v>
      </c>
      <c r="D658" s="230">
        <f t="shared" si="153"/>
        <v>1</v>
      </c>
      <c r="E658" s="230">
        <f t="shared" si="153"/>
        <v>1.5</v>
      </c>
      <c r="F658" s="230">
        <f t="shared" si="153"/>
        <v>1</v>
      </c>
      <c r="G658" s="230">
        <f t="shared" si="153"/>
        <v>1</v>
      </c>
      <c r="H658" s="236"/>
      <c r="I658" s="517" t="s">
        <v>26</v>
      </c>
      <c r="J658" s="517">
        <f>J657-J644</f>
        <v>0</v>
      </c>
    </row>
    <row r="659" spans="1:11" x14ac:dyDescent="0.2">
      <c r="B659" s="518"/>
      <c r="C659" s="518"/>
      <c r="D659" s="518"/>
      <c r="E659" s="518"/>
      <c r="F659" s="518"/>
      <c r="G659" s="518"/>
    </row>
    <row r="660" spans="1:11" ht="13.5" thickBot="1" x14ac:dyDescent="0.25"/>
    <row r="661" spans="1:11" s="519" customFormat="1" ht="13.5" thickBot="1" x14ac:dyDescent="0.25">
      <c r="A661" s="295" t="s">
        <v>177</v>
      </c>
      <c r="B661" s="530" t="s">
        <v>53</v>
      </c>
      <c r="C661" s="531"/>
      <c r="D661" s="531"/>
      <c r="E661" s="531"/>
      <c r="F661" s="531"/>
      <c r="G661" s="532"/>
      <c r="H661" s="313" t="s">
        <v>0</v>
      </c>
    </row>
    <row r="662" spans="1:11" s="519" customFormat="1" x14ac:dyDescent="0.2">
      <c r="A662" s="226" t="s">
        <v>2</v>
      </c>
      <c r="B662" s="315">
        <v>1</v>
      </c>
      <c r="C662" s="238">
        <v>2</v>
      </c>
      <c r="D662" s="238">
        <v>3</v>
      </c>
      <c r="E662" s="238">
        <v>4</v>
      </c>
      <c r="F662" s="238">
        <v>5</v>
      </c>
      <c r="G662" s="238">
        <v>6</v>
      </c>
      <c r="H662" s="237"/>
    </row>
    <row r="663" spans="1:11" s="519" customFormat="1" x14ac:dyDescent="0.2">
      <c r="A663" s="301" t="s">
        <v>3</v>
      </c>
      <c r="B663" s="316">
        <v>4680</v>
      </c>
      <c r="C663" s="317">
        <v>4680</v>
      </c>
      <c r="D663" s="318">
        <v>4680</v>
      </c>
      <c r="E663" s="318">
        <v>4680</v>
      </c>
      <c r="F663" s="318">
        <v>4680</v>
      </c>
      <c r="G663" s="318">
        <v>4680</v>
      </c>
      <c r="H663" s="319">
        <v>4680</v>
      </c>
    </row>
    <row r="664" spans="1:11" s="519" customFormat="1" x14ac:dyDescent="0.2">
      <c r="A664" s="303" t="s">
        <v>6</v>
      </c>
      <c r="B664" s="320">
        <v>4928.666666666667</v>
      </c>
      <c r="C664" s="321">
        <v>4896</v>
      </c>
      <c r="D664" s="321">
        <v>4987.333333333333</v>
      </c>
      <c r="E664" s="321">
        <v>4988.333333333333</v>
      </c>
      <c r="F664" s="321">
        <v>5040</v>
      </c>
      <c r="G664" s="321">
        <v>5107.5</v>
      </c>
      <c r="H664" s="261">
        <v>4993.0487804878048</v>
      </c>
    </row>
    <row r="665" spans="1:11" s="519" customFormat="1" x14ac:dyDescent="0.2">
      <c r="A665" s="226" t="s">
        <v>7</v>
      </c>
      <c r="B665" s="322">
        <v>86.666666666666671</v>
      </c>
      <c r="C665" s="323">
        <v>80</v>
      </c>
      <c r="D665" s="324">
        <v>86.666666666666671</v>
      </c>
      <c r="E665" s="324">
        <v>83.333333333333329</v>
      </c>
      <c r="F665" s="324">
        <v>80</v>
      </c>
      <c r="G665" s="324">
        <v>87.5</v>
      </c>
      <c r="H665" s="325">
        <v>85.365853658536579</v>
      </c>
    </row>
    <row r="666" spans="1:11" s="519" customFormat="1" x14ac:dyDescent="0.2">
      <c r="A666" s="226" t="s">
        <v>8</v>
      </c>
      <c r="B666" s="266">
        <v>7.119979586215483E-2</v>
      </c>
      <c r="C666" s="267">
        <v>6.7609191563200791E-2</v>
      </c>
      <c r="D666" s="326">
        <v>5.2752859711463047E-2</v>
      </c>
      <c r="E666" s="326">
        <v>6.522052135891869E-2</v>
      </c>
      <c r="F666" s="326">
        <v>7.1030637572268088E-2</v>
      </c>
      <c r="G666" s="326">
        <v>5.770632413342576E-2</v>
      </c>
      <c r="H666" s="327">
        <v>6.6067224877340944E-2</v>
      </c>
    </row>
    <row r="667" spans="1:11" s="519" customFormat="1" x14ac:dyDescent="0.2">
      <c r="A667" s="303" t="s">
        <v>1</v>
      </c>
      <c r="B667" s="270">
        <f t="shared" ref="B667:H667" si="154">B664/B663*100-100</f>
        <v>5.3133903133903146</v>
      </c>
      <c r="C667" s="271">
        <f t="shared" si="154"/>
        <v>4.6153846153846274</v>
      </c>
      <c r="D667" s="271">
        <f t="shared" si="154"/>
        <v>6.5669515669515448</v>
      </c>
      <c r="E667" s="271">
        <f t="shared" si="154"/>
        <v>6.5883190883190679</v>
      </c>
      <c r="F667" s="271">
        <f t="shared" si="154"/>
        <v>7.6923076923076934</v>
      </c>
      <c r="G667" s="271">
        <f t="shared" si="154"/>
        <v>9.1346153846153726</v>
      </c>
      <c r="H667" s="273">
        <f t="shared" si="154"/>
        <v>6.6890765061496751</v>
      </c>
    </row>
    <row r="668" spans="1:11" s="519" customFormat="1" ht="13.5" thickBot="1" x14ac:dyDescent="0.25">
      <c r="A668" s="226" t="s">
        <v>27</v>
      </c>
      <c r="B668" s="275">
        <f>B664-B651</f>
        <v>-31.33333333333303</v>
      </c>
      <c r="C668" s="276">
        <f t="shared" ref="C668:H668" si="155">C664-C651</f>
        <v>-179.625</v>
      </c>
      <c r="D668" s="276">
        <f t="shared" si="155"/>
        <v>-163.33333333333394</v>
      </c>
      <c r="E668" s="276">
        <f t="shared" si="155"/>
        <v>192.08333333333303</v>
      </c>
      <c r="F668" s="276">
        <f t="shared" si="155"/>
        <v>-122</v>
      </c>
      <c r="G668" s="276">
        <f t="shared" si="155"/>
        <v>-286.5</v>
      </c>
      <c r="H668" s="278">
        <f t="shared" si="155"/>
        <v>-120.99883855981443</v>
      </c>
    </row>
    <row r="669" spans="1:11" s="519" customFormat="1" x14ac:dyDescent="0.2">
      <c r="A669" s="308" t="s">
        <v>52</v>
      </c>
      <c r="B669" s="280">
        <v>44</v>
      </c>
      <c r="C669" s="281">
        <v>41</v>
      </c>
      <c r="D669" s="281">
        <v>43</v>
      </c>
      <c r="E669" s="281">
        <v>13</v>
      </c>
      <c r="F669" s="281">
        <v>46</v>
      </c>
      <c r="G669" s="328">
        <v>46</v>
      </c>
      <c r="H669" s="329">
        <f>SUM(B669:G669)</f>
        <v>233</v>
      </c>
      <c r="I669" s="519" t="s">
        <v>56</v>
      </c>
      <c r="J669" s="330">
        <f>H656-H669</f>
        <v>0</v>
      </c>
      <c r="K669" s="331">
        <f>J669/H656</f>
        <v>0</v>
      </c>
    </row>
    <row r="670" spans="1:11" s="519" customFormat="1" x14ac:dyDescent="0.2">
      <c r="A670" s="308" t="s">
        <v>28</v>
      </c>
      <c r="B670" s="231">
        <v>142.5</v>
      </c>
      <c r="C670" s="289">
        <v>137.5</v>
      </c>
      <c r="D670" s="289">
        <v>138</v>
      </c>
      <c r="E670" s="289">
        <v>140</v>
      </c>
      <c r="F670" s="289">
        <v>137.5</v>
      </c>
      <c r="G670" s="289">
        <v>136</v>
      </c>
      <c r="H670" s="235"/>
      <c r="I670" s="519" t="s">
        <v>57</v>
      </c>
      <c r="J670" s="519">
        <v>138.44</v>
      </c>
    </row>
    <row r="671" spans="1:11" s="519" customFormat="1" ht="13.5" thickBot="1" x14ac:dyDescent="0.25">
      <c r="A671" s="311" t="s">
        <v>26</v>
      </c>
      <c r="B671" s="229">
        <f>B670-B657</f>
        <v>0</v>
      </c>
      <c r="C671" s="230">
        <f t="shared" ref="C671:G671" si="156">C670-C657</f>
        <v>0</v>
      </c>
      <c r="D671" s="230">
        <f t="shared" si="156"/>
        <v>0</v>
      </c>
      <c r="E671" s="230">
        <f t="shared" si="156"/>
        <v>0</v>
      </c>
      <c r="F671" s="230">
        <f t="shared" si="156"/>
        <v>0</v>
      </c>
      <c r="G671" s="230">
        <f t="shared" si="156"/>
        <v>0</v>
      </c>
      <c r="H671" s="236"/>
      <c r="I671" s="519" t="s">
        <v>26</v>
      </c>
      <c r="J671" s="519">
        <f>J670-J657</f>
        <v>1.0799999999999841</v>
      </c>
    </row>
    <row r="673" spans="1:11" ht="13.5" thickBot="1" x14ac:dyDescent="0.25"/>
    <row r="674" spans="1:11" s="520" customFormat="1" ht="13.5" thickBot="1" x14ac:dyDescent="0.25">
      <c r="A674" s="295" t="s">
        <v>178</v>
      </c>
      <c r="B674" s="530" t="s">
        <v>53</v>
      </c>
      <c r="C674" s="531"/>
      <c r="D674" s="531"/>
      <c r="E674" s="531"/>
      <c r="F674" s="531"/>
      <c r="G674" s="532"/>
      <c r="H674" s="313" t="s">
        <v>0</v>
      </c>
    </row>
    <row r="675" spans="1:11" s="520" customFormat="1" x14ac:dyDescent="0.2">
      <c r="A675" s="226" t="s">
        <v>2</v>
      </c>
      <c r="B675" s="315">
        <v>1</v>
      </c>
      <c r="C675" s="238">
        <v>2</v>
      </c>
      <c r="D675" s="238">
        <v>3</v>
      </c>
      <c r="E675" s="238">
        <v>4</v>
      </c>
      <c r="F675" s="238">
        <v>5</v>
      </c>
      <c r="G675" s="238">
        <v>6</v>
      </c>
      <c r="H675" s="237"/>
    </row>
    <row r="676" spans="1:11" s="520" customFormat="1" x14ac:dyDescent="0.2">
      <c r="A676" s="301" t="s">
        <v>3</v>
      </c>
      <c r="B676" s="316">
        <v>4700</v>
      </c>
      <c r="C676" s="317">
        <v>4700</v>
      </c>
      <c r="D676" s="318">
        <v>4700</v>
      </c>
      <c r="E676" s="318">
        <v>4700</v>
      </c>
      <c r="F676" s="318">
        <v>4700</v>
      </c>
      <c r="G676" s="318">
        <v>4700</v>
      </c>
      <c r="H676" s="319">
        <v>4700</v>
      </c>
    </row>
    <row r="677" spans="1:11" s="520" customFormat="1" x14ac:dyDescent="0.2">
      <c r="A677" s="303" t="s">
        <v>6</v>
      </c>
      <c r="B677" s="320">
        <v>5026.25</v>
      </c>
      <c r="C677" s="321">
        <v>5128.75</v>
      </c>
      <c r="D677" s="321">
        <v>4877.333333333333</v>
      </c>
      <c r="E677" s="321">
        <v>4900</v>
      </c>
      <c r="F677" s="321">
        <v>5029.2857142857147</v>
      </c>
      <c r="G677" s="321">
        <v>5483.333333333333</v>
      </c>
      <c r="H677" s="261">
        <v>5084.8837209302328</v>
      </c>
    </row>
    <row r="678" spans="1:11" s="520" customFormat="1" x14ac:dyDescent="0.2">
      <c r="A678" s="226" t="s">
        <v>7</v>
      </c>
      <c r="B678" s="322">
        <v>75</v>
      </c>
      <c r="C678" s="323">
        <v>81.25</v>
      </c>
      <c r="D678" s="324">
        <v>93.333333333333329</v>
      </c>
      <c r="E678" s="324">
        <v>90</v>
      </c>
      <c r="F678" s="324">
        <v>92.857142857142861</v>
      </c>
      <c r="G678" s="324">
        <v>93.333333333333329</v>
      </c>
      <c r="H678" s="325">
        <v>73.255813953488371</v>
      </c>
    </row>
    <row r="679" spans="1:11" s="520" customFormat="1" x14ac:dyDescent="0.2">
      <c r="A679" s="226" t="s">
        <v>8</v>
      </c>
      <c r="B679" s="266">
        <v>7.7582674291165901E-2</v>
      </c>
      <c r="C679" s="267">
        <v>6.5073423021052651E-2</v>
      </c>
      <c r="D679" s="326">
        <v>7.3267648819930434E-2</v>
      </c>
      <c r="E679" s="326">
        <v>6.5248699243889721E-2</v>
      </c>
      <c r="F679" s="326">
        <v>6.0063261863376252E-2</v>
      </c>
      <c r="G679" s="326">
        <v>5.9943032116694675E-2</v>
      </c>
      <c r="H679" s="327">
        <v>7.8060074303458016E-2</v>
      </c>
    </row>
    <row r="680" spans="1:11" s="520" customFormat="1" x14ac:dyDescent="0.2">
      <c r="A680" s="303" t="s">
        <v>1</v>
      </c>
      <c r="B680" s="270">
        <f t="shared" ref="B680:H680" si="157">B677/B676*100-100</f>
        <v>6.9414893617021391</v>
      </c>
      <c r="C680" s="271">
        <f t="shared" si="157"/>
        <v>9.1223404255319025</v>
      </c>
      <c r="D680" s="271">
        <f t="shared" si="157"/>
        <v>3.7730496453900741</v>
      </c>
      <c r="E680" s="271">
        <f t="shared" si="157"/>
        <v>4.2553191489361808</v>
      </c>
      <c r="F680" s="271">
        <f t="shared" si="157"/>
        <v>7.0060790273556393</v>
      </c>
      <c r="G680" s="271">
        <f t="shared" si="157"/>
        <v>16.666666666666657</v>
      </c>
      <c r="H680" s="273">
        <f t="shared" si="157"/>
        <v>8.1890153389411182</v>
      </c>
    </row>
    <row r="681" spans="1:11" s="520" customFormat="1" ht="13.5" thickBot="1" x14ac:dyDescent="0.25">
      <c r="A681" s="226" t="s">
        <v>27</v>
      </c>
      <c r="B681" s="275">
        <f>B677-B664</f>
        <v>97.58333333333303</v>
      </c>
      <c r="C681" s="276">
        <f t="shared" ref="C681:H681" si="158">C677-C664</f>
        <v>232.75</v>
      </c>
      <c r="D681" s="276">
        <f t="shared" si="158"/>
        <v>-110</v>
      </c>
      <c r="E681" s="276">
        <f t="shared" si="158"/>
        <v>-88.33333333333303</v>
      </c>
      <c r="F681" s="276">
        <f t="shared" si="158"/>
        <v>-10.714285714285325</v>
      </c>
      <c r="G681" s="276">
        <f t="shared" si="158"/>
        <v>375.83333333333303</v>
      </c>
      <c r="H681" s="278">
        <f t="shared" si="158"/>
        <v>91.834940442427978</v>
      </c>
    </row>
    <row r="682" spans="1:11" s="520" customFormat="1" x14ac:dyDescent="0.2">
      <c r="A682" s="308" t="s">
        <v>52</v>
      </c>
      <c r="B682" s="280">
        <v>44</v>
      </c>
      <c r="C682" s="281">
        <v>41</v>
      </c>
      <c r="D682" s="281">
        <v>43</v>
      </c>
      <c r="E682" s="281">
        <v>13</v>
      </c>
      <c r="F682" s="281">
        <v>46</v>
      </c>
      <c r="G682" s="328">
        <v>46</v>
      </c>
      <c r="H682" s="329">
        <f>SUM(B682:G682)</f>
        <v>233</v>
      </c>
      <c r="I682" s="520" t="s">
        <v>56</v>
      </c>
      <c r="J682" s="330">
        <f>H669-H682</f>
        <v>0</v>
      </c>
      <c r="K682" s="331">
        <f>J682/H669</f>
        <v>0</v>
      </c>
    </row>
    <row r="683" spans="1:11" s="520" customFormat="1" x14ac:dyDescent="0.2">
      <c r="A683" s="308" t="s">
        <v>28</v>
      </c>
      <c r="B683" s="231">
        <v>142.5</v>
      </c>
      <c r="C683" s="289">
        <v>137.5</v>
      </c>
      <c r="D683" s="289">
        <v>138</v>
      </c>
      <c r="E683" s="289">
        <v>140</v>
      </c>
      <c r="F683" s="289">
        <v>137.5</v>
      </c>
      <c r="G683" s="289">
        <v>136</v>
      </c>
      <c r="H683" s="235"/>
      <c r="I683" s="520" t="s">
        <v>57</v>
      </c>
      <c r="J683" s="520">
        <v>138.44</v>
      </c>
    </row>
    <row r="684" spans="1:11" s="520" customFormat="1" ht="13.5" thickBot="1" x14ac:dyDescent="0.25">
      <c r="A684" s="311" t="s">
        <v>26</v>
      </c>
      <c r="B684" s="229">
        <f>B683-B670</f>
        <v>0</v>
      </c>
      <c r="C684" s="230">
        <f t="shared" ref="C684:G684" si="159">C683-C670</f>
        <v>0</v>
      </c>
      <c r="D684" s="230">
        <f t="shared" si="159"/>
        <v>0</v>
      </c>
      <c r="E684" s="230">
        <f t="shared" si="159"/>
        <v>0</v>
      </c>
      <c r="F684" s="230">
        <f t="shared" si="159"/>
        <v>0</v>
      </c>
      <c r="G684" s="230">
        <f t="shared" si="159"/>
        <v>0</v>
      </c>
      <c r="H684" s="236"/>
      <c r="I684" s="520" t="s">
        <v>26</v>
      </c>
      <c r="J684" s="520">
        <f>J683-J670</f>
        <v>0</v>
      </c>
    </row>
    <row r="686" spans="1:11" ht="13.5" thickBot="1" x14ac:dyDescent="0.25"/>
    <row r="687" spans="1:11" s="521" customFormat="1" ht="13.5" thickBot="1" x14ac:dyDescent="0.25">
      <c r="A687" s="295" t="s">
        <v>179</v>
      </c>
      <c r="B687" s="530" t="s">
        <v>53</v>
      </c>
      <c r="C687" s="531"/>
      <c r="D687" s="531"/>
      <c r="E687" s="531"/>
      <c r="F687" s="531"/>
      <c r="G687" s="532"/>
      <c r="H687" s="313" t="s">
        <v>0</v>
      </c>
    </row>
    <row r="688" spans="1:11" s="521" customFormat="1" x14ac:dyDescent="0.2">
      <c r="A688" s="226" t="s">
        <v>2</v>
      </c>
      <c r="B688" s="315">
        <v>1</v>
      </c>
      <c r="C688" s="238">
        <v>2</v>
      </c>
      <c r="D688" s="238">
        <v>3</v>
      </c>
      <c r="E688" s="238">
        <v>4</v>
      </c>
      <c r="F688" s="238">
        <v>5</v>
      </c>
      <c r="G688" s="238">
        <v>6</v>
      </c>
      <c r="H688" s="237"/>
    </row>
    <row r="689" spans="1:11" s="521" customFormat="1" x14ac:dyDescent="0.2">
      <c r="A689" s="301" t="s">
        <v>3</v>
      </c>
      <c r="B689" s="316">
        <v>4720</v>
      </c>
      <c r="C689" s="317">
        <v>4720</v>
      </c>
      <c r="D689" s="318">
        <v>4720</v>
      </c>
      <c r="E689" s="318">
        <v>4720</v>
      </c>
      <c r="F689" s="318">
        <v>4720</v>
      </c>
      <c r="G689" s="318">
        <v>4720</v>
      </c>
      <c r="H689" s="319">
        <v>4720</v>
      </c>
    </row>
    <row r="690" spans="1:11" s="521" customFormat="1" x14ac:dyDescent="0.2">
      <c r="A690" s="303" t="s">
        <v>6</v>
      </c>
      <c r="B690" s="320">
        <v>5188.125</v>
      </c>
      <c r="C690" s="321">
        <v>5151.333333333333</v>
      </c>
      <c r="D690" s="321">
        <v>5046.25</v>
      </c>
      <c r="E690" s="321">
        <v>4735.7142857142853</v>
      </c>
      <c r="F690" s="321">
        <v>5136</v>
      </c>
      <c r="G690" s="321">
        <v>5214.375</v>
      </c>
      <c r="H690" s="261">
        <v>5113.411764705882</v>
      </c>
    </row>
    <row r="691" spans="1:11" s="521" customFormat="1" x14ac:dyDescent="0.2">
      <c r="A691" s="226" t="s">
        <v>7</v>
      </c>
      <c r="B691" s="322">
        <v>75</v>
      </c>
      <c r="C691" s="323">
        <v>86.666666666666671</v>
      </c>
      <c r="D691" s="324">
        <v>81.25</v>
      </c>
      <c r="E691" s="324">
        <v>71.428571428571431</v>
      </c>
      <c r="F691" s="324">
        <v>100</v>
      </c>
      <c r="G691" s="324">
        <v>68.75</v>
      </c>
      <c r="H691" s="325">
        <v>80</v>
      </c>
    </row>
    <row r="692" spans="1:11" s="521" customFormat="1" x14ac:dyDescent="0.2">
      <c r="A692" s="226" t="s">
        <v>8</v>
      </c>
      <c r="B692" s="266">
        <v>7.3393727441696463E-2</v>
      </c>
      <c r="C692" s="267">
        <v>6.4031141814052853E-2</v>
      </c>
      <c r="D692" s="326">
        <v>7.0380226035000812E-2</v>
      </c>
      <c r="E692" s="326">
        <v>8.9309443307857977E-2</v>
      </c>
      <c r="F692" s="326">
        <v>4.1739995257042521E-2</v>
      </c>
      <c r="G692" s="326">
        <v>9.2045648611018882E-2</v>
      </c>
      <c r="H692" s="327">
        <v>7.6332555488905079E-2</v>
      </c>
    </row>
    <row r="693" spans="1:11" s="521" customFormat="1" x14ac:dyDescent="0.2">
      <c r="A693" s="303" t="s">
        <v>1</v>
      </c>
      <c r="B693" s="270">
        <f t="shared" ref="B693:H693" si="160">B690/B689*100-100</f>
        <v>9.9179025423728859</v>
      </c>
      <c r="C693" s="271">
        <f t="shared" si="160"/>
        <v>9.1384180790960272</v>
      </c>
      <c r="D693" s="271">
        <f t="shared" si="160"/>
        <v>6.9120762711864359</v>
      </c>
      <c r="E693" s="271">
        <f t="shared" si="160"/>
        <v>0.33292978208233137</v>
      </c>
      <c r="F693" s="271">
        <f t="shared" si="160"/>
        <v>8.8135593220338961</v>
      </c>
      <c r="G693" s="271">
        <f t="shared" si="160"/>
        <v>10.474046610169481</v>
      </c>
      <c r="H693" s="273">
        <f t="shared" si="160"/>
        <v>8.3349950149551404</v>
      </c>
    </row>
    <row r="694" spans="1:11" s="521" customFormat="1" ht="13.5" thickBot="1" x14ac:dyDescent="0.25">
      <c r="A694" s="226" t="s">
        <v>27</v>
      </c>
      <c r="B694" s="275">
        <f>B690-B677</f>
        <v>161.875</v>
      </c>
      <c r="C694" s="276">
        <f t="shared" ref="C694:H694" si="161">C690-C677</f>
        <v>22.58333333333303</v>
      </c>
      <c r="D694" s="276">
        <f t="shared" si="161"/>
        <v>168.91666666666697</v>
      </c>
      <c r="E694" s="276">
        <f t="shared" si="161"/>
        <v>-164.28571428571468</v>
      </c>
      <c r="F694" s="276">
        <f t="shared" si="161"/>
        <v>106.71428571428532</v>
      </c>
      <c r="G694" s="276">
        <f t="shared" si="161"/>
        <v>-268.95833333333303</v>
      </c>
      <c r="H694" s="278">
        <f t="shared" si="161"/>
        <v>28.528043775649166</v>
      </c>
    </row>
    <row r="695" spans="1:11" s="521" customFormat="1" x14ac:dyDescent="0.2">
      <c r="A695" s="308" t="s">
        <v>52</v>
      </c>
      <c r="B695" s="280">
        <v>44</v>
      </c>
      <c r="C695" s="281">
        <v>41</v>
      </c>
      <c r="D695" s="281">
        <v>43</v>
      </c>
      <c r="E695" s="281">
        <v>13</v>
      </c>
      <c r="F695" s="281">
        <v>46</v>
      </c>
      <c r="G695" s="328">
        <v>46</v>
      </c>
      <c r="H695" s="329">
        <f>SUM(B695:G695)</f>
        <v>233</v>
      </c>
      <c r="I695" s="521" t="s">
        <v>56</v>
      </c>
      <c r="J695" s="330">
        <f>H682-H695</f>
        <v>0</v>
      </c>
      <c r="K695" s="331">
        <f>J695/H682</f>
        <v>0</v>
      </c>
    </row>
    <row r="696" spans="1:11" s="521" customFormat="1" x14ac:dyDescent="0.2">
      <c r="A696" s="308" t="s">
        <v>28</v>
      </c>
      <c r="B696" s="231">
        <v>143.5</v>
      </c>
      <c r="C696" s="289">
        <v>138.5</v>
      </c>
      <c r="D696" s="289">
        <v>139</v>
      </c>
      <c r="E696" s="289">
        <v>141.5</v>
      </c>
      <c r="F696" s="289">
        <v>138.5</v>
      </c>
      <c r="G696" s="289">
        <v>137.5</v>
      </c>
      <c r="H696" s="235"/>
      <c r="I696" s="521" t="s">
        <v>57</v>
      </c>
      <c r="J696" s="521">
        <v>138.44</v>
      </c>
    </row>
    <row r="697" spans="1:11" s="521" customFormat="1" ht="13.5" thickBot="1" x14ac:dyDescent="0.25">
      <c r="A697" s="311" t="s">
        <v>26</v>
      </c>
      <c r="B697" s="229">
        <f>B696-B683</f>
        <v>1</v>
      </c>
      <c r="C697" s="230">
        <f t="shared" ref="C697:G697" si="162">C696-C683</f>
        <v>1</v>
      </c>
      <c r="D697" s="230">
        <f t="shared" si="162"/>
        <v>1</v>
      </c>
      <c r="E697" s="230">
        <f t="shared" si="162"/>
        <v>1.5</v>
      </c>
      <c r="F697" s="230">
        <f t="shared" si="162"/>
        <v>1</v>
      </c>
      <c r="G697" s="230">
        <f t="shared" si="162"/>
        <v>1.5</v>
      </c>
      <c r="H697" s="236"/>
      <c r="I697" s="521" t="s">
        <v>26</v>
      </c>
      <c r="J697" s="521">
        <f>J696-J683</f>
        <v>0</v>
      </c>
    </row>
    <row r="698" spans="1:11" x14ac:dyDescent="0.2">
      <c r="C698" s="521"/>
      <c r="D698" s="521"/>
      <c r="E698" s="521"/>
      <c r="F698" s="521"/>
      <c r="G698" s="521"/>
    </row>
    <row r="699" spans="1:11" ht="13.5" thickBot="1" x14ac:dyDescent="0.25"/>
    <row r="700" spans="1:11" s="522" customFormat="1" ht="13.5" thickBot="1" x14ac:dyDescent="0.25">
      <c r="A700" s="295" t="s">
        <v>180</v>
      </c>
      <c r="B700" s="530" t="s">
        <v>53</v>
      </c>
      <c r="C700" s="531"/>
      <c r="D700" s="531"/>
      <c r="E700" s="531"/>
      <c r="F700" s="531"/>
      <c r="G700" s="532"/>
      <c r="H700" s="313" t="s">
        <v>0</v>
      </c>
    </row>
    <row r="701" spans="1:11" s="522" customFormat="1" x14ac:dyDescent="0.2">
      <c r="A701" s="226" t="s">
        <v>2</v>
      </c>
      <c r="B701" s="315">
        <v>1</v>
      </c>
      <c r="C701" s="238">
        <v>2</v>
      </c>
      <c r="D701" s="238">
        <v>3</v>
      </c>
      <c r="E701" s="238">
        <v>4</v>
      </c>
      <c r="F701" s="238">
        <v>5</v>
      </c>
      <c r="G701" s="238">
        <v>6</v>
      </c>
      <c r="H701" s="237"/>
    </row>
    <row r="702" spans="1:11" s="522" customFormat="1" x14ac:dyDescent="0.2">
      <c r="A702" s="301" t="s">
        <v>3</v>
      </c>
      <c r="B702" s="316">
        <v>4740</v>
      </c>
      <c r="C702" s="317">
        <v>4740</v>
      </c>
      <c r="D702" s="318">
        <v>4740</v>
      </c>
      <c r="E702" s="318">
        <v>4740</v>
      </c>
      <c r="F702" s="318">
        <v>4740</v>
      </c>
      <c r="G702" s="318">
        <v>4740</v>
      </c>
      <c r="H702" s="319">
        <v>4740</v>
      </c>
    </row>
    <row r="703" spans="1:11" s="522" customFormat="1" x14ac:dyDescent="0.2">
      <c r="A703" s="303" t="s">
        <v>6</v>
      </c>
      <c r="B703" s="320">
        <v>5024</v>
      </c>
      <c r="C703" s="321">
        <v>4954</v>
      </c>
      <c r="D703" s="321">
        <v>5025</v>
      </c>
      <c r="E703" s="321">
        <v>4934</v>
      </c>
      <c r="F703" s="321">
        <v>5012.1428571428569</v>
      </c>
      <c r="G703" s="321">
        <v>5272.666666666667</v>
      </c>
      <c r="H703" s="261">
        <v>5050</v>
      </c>
    </row>
    <row r="704" spans="1:11" s="522" customFormat="1" x14ac:dyDescent="0.2">
      <c r="A704" s="226" t="s">
        <v>7</v>
      </c>
      <c r="B704" s="322">
        <v>73.333333333333329</v>
      </c>
      <c r="C704" s="323">
        <v>73.333333333333329</v>
      </c>
      <c r="D704" s="324">
        <v>75</v>
      </c>
      <c r="E704" s="324">
        <v>60</v>
      </c>
      <c r="F704" s="324">
        <v>85.714285714285708</v>
      </c>
      <c r="G704" s="324">
        <v>80</v>
      </c>
      <c r="H704" s="325">
        <v>72.5</v>
      </c>
    </row>
    <row r="705" spans="1:11" s="522" customFormat="1" x14ac:dyDescent="0.2">
      <c r="A705" s="226" t="s">
        <v>8</v>
      </c>
      <c r="B705" s="266">
        <v>7.8524876096066565E-2</v>
      </c>
      <c r="C705" s="267">
        <v>8.2311501345137969E-2</v>
      </c>
      <c r="D705" s="326">
        <v>8.2030734242492104E-2</v>
      </c>
      <c r="E705" s="326">
        <v>9.8146763391881997E-2</v>
      </c>
      <c r="F705" s="326">
        <v>6.9279278599600397E-2</v>
      </c>
      <c r="G705" s="326">
        <v>7.838599532997384E-2</v>
      </c>
      <c r="H705" s="327">
        <v>8.2718017176733799E-2</v>
      </c>
    </row>
    <row r="706" spans="1:11" s="522" customFormat="1" x14ac:dyDescent="0.2">
      <c r="A706" s="303" t="s">
        <v>1</v>
      </c>
      <c r="B706" s="270">
        <f t="shared" ref="B706:H706" si="163">B703/B702*100-100</f>
        <v>5.991561181434605</v>
      </c>
      <c r="C706" s="271">
        <f t="shared" si="163"/>
        <v>4.5147679324894625</v>
      </c>
      <c r="D706" s="271">
        <f t="shared" si="163"/>
        <v>6.0126582278481067</v>
      </c>
      <c r="E706" s="271">
        <f t="shared" si="163"/>
        <v>4.0928270042194015</v>
      </c>
      <c r="F706" s="271">
        <f t="shared" si="163"/>
        <v>5.7414104882459185</v>
      </c>
      <c r="G706" s="271">
        <f t="shared" si="163"/>
        <v>11.237693389592124</v>
      </c>
      <c r="H706" s="273">
        <f t="shared" si="163"/>
        <v>6.5400843881856474</v>
      </c>
    </row>
    <row r="707" spans="1:11" s="522" customFormat="1" ht="13.5" thickBot="1" x14ac:dyDescent="0.25">
      <c r="A707" s="226" t="s">
        <v>27</v>
      </c>
      <c r="B707" s="275">
        <f>B703-B690</f>
        <v>-164.125</v>
      </c>
      <c r="C707" s="276">
        <f t="shared" ref="C707:H707" si="164">C703-C690</f>
        <v>-197.33333333333303</v>
      </c>
      <c r="D707" s="276">
        <f t="shared" si="164"/>
        <v>-21.25</v>
      </c>
      <c r="E707" s="276">
        <f t="shared" si="164"/>
        <v>198.28571428571468</v>
      </c>
      <c r="F707" s="276">
        <f t="shared" si="164"/>
        <v>-123.85714285714312</v>
      </c>
      <c r="G707" s="276">
        <f t="shared" si="164"/>
        <v>58.29166666666697</v>
      </c>
      <c r="H707" s="278">
        <f t="shared" si="164"/>
        <v>-63.411764705881978</v>
      </c>
    </row>
    <row r="708" spans="1:11" s="522" customFormat="1" x14ac:dyDescent="0.2">
      <c r="A708" s="308" t="s">
        <v>52</v>
      </c>
      <c r="B708" s="280">
        <v>44</v>
      </c>
      <c r="C708" s="281">
        <v>41</v>
      </c>
      <c r="D708" s="281">
        <v>43</v>
      </c>
      <c r="E708" s="281">
        <v>13</v>
      </c>
      <c r="F708" s="281">
        <v>46</v>
      </c>
      <c r="G708" s="328">
        <v>46</v>
      </c>
      <c r="H708" s="329">
        <f>SUM(B708:G708)</f>
        <v>233</v>
      </c>
      <c r="I708" s="522" t="s">
        <v>56</v>
      </c>
      <c r="J708" s="330">
        <f>H695-H708</f>
        <v>0</v>
      </c>
      <c r="K708" s="331">
        <f>J708/H695</f>
        <v>0</v>
      </c>
    </row>
    <row r="709" spans="1:11" s="522" customFormat="1" x14ac:dyDescent="0.2">
      <c r="A709" s="308" t="s">
        <v>28</v>
      </c>
      <c r="B709" s="231">
        <v>143.5</v>
      </c>
      <c r="C709" s="289">
        <v>138.5</v>
      </c>
      <c r="D709" s="289">
        <v>139</v>
      </c>
      <c r="E709" s="289">
        <v>141.5</v>
      </c>
      <c r="F709" s="289">
        <v>138.5</v>
      </c>
      <c r="G709" s="289">
        <v>137.5</v>
      </c>
      <c r="H709" s="235"/>
      <c r="I709" s="522" t="s">
        <v>57</v>
      </c>
      <c r="J709" s="522">
        <v>139.47999999999999</v>
      </c>
    </row>
    <row r="710" spans="1:11" s="522" customFormat="1" ht="13.5" thickBot="1" x14ac:dyDescent="0.25">
      <c r="A710" s="311" t="s">
        <v>26</v>
      </c>
      <c r="B710" s="229">
        <f>B709-B696</f>
        <v>0</v>
      </c>
      <c r="C710" s="230">
        <f t="shared" ref="C710:G710" si="165">C709-C696</f>
        <v>0</v>
      </c>
      <c r="D710" s="230">
        <f t="shared" si="165"/>
        <v>0</v>
      </c>
      <c r="E710" s="230">
        <f t="shared" si="165"/>
        <v>0</v>
      </c>
      <c r="F710" s="230">
        <f t="shared" si="165"/>
        <v>0</v>
      </c>
      <c r="G710" s="230">
        <f t="shared" si="165"/>
        <v>0</v>
      </c>
      <c r="H710" s="236"/>
      <c r="I710" s="522" t="s">
        <v>26</v>
      </c>
      <c r="J710" s="522">
        <f>J709-J696</f>
        <v>1.039999999999992</v>
      </c>
    </row>
    <row r="712" spans="1:11" ht="13.5" thickBot="1" x14ac:dyDescent="0.25"/>
    <row r="713" spans="1:11" s="523" customFormat="1" ht="13.5" thickBot="1" x14ac:dyDescent="0.25">
      <c r="A713" s="295" t="s">
        <v>181</v>
      </c>
      <c r="B713" s="530" t="s">
        <v>53</v>
      </c>
      <c r="C713" s="531"/>
      <c r="D713" s="531"/>
      <c r="E713" s="531"/>
      <c r="F713" s="531"/>
      <c r="G713" s="532"/>
      <c r="H713" s="313" t="s">
        <v>0</v>
      </c>
    </row>
    <row r="714" spans="1:11" s="523" customFormat="1" x14ac:dyDescent="0.2">
      <c r="A714" s="226" t="s">
        <v>2</v>
      </c>
      <c r="B714" s="315">
        <v>1</v>
      </c>
      <c r="C714" s="238">
        <v>2</v>
      </c>
      <c r="D714" s="238">
        <v>3</v>
      </c>
      <c r="E714" s="238">
        <v>4</v>
      </c>
      <c r="F714" s="238">
        <v>5</v>
      </c>
      <c r="G714" s="238">
        <v>6</v>
      </c>
      <c r="H714" s="237"/>
    </row>
    <row r="715" spans="1:11" s="523" customFormat="1" x14ac:dyDescent="0.2">
      <c r="A715" s="301" t="s">
        <v>3</v>
      </c>
      <c r="B715" s="316">
        <v>4760</v>
      </c>
      <c r="C715" s="317">
        <v>4760</v>
      </c>
      <c r="D715" s="318">
        <v>4760</v>
      </c>
      <c r="E715" s="318">
        <v>4760</v>
      </c>
      <c r="F715" s="318">
        <v>4760</v>
      </c>
      <c r="G715" s="318">
        <v>4760</v>
      </c>
      <c r="H715" s="319">
        <v>4760</v>
      </c>
    </row>
    <row r="716" spans="1:11" s="523" customFormat="1" x14ac:dyDescent="0.2">
      <c r="A716" s="303" t="s">
        <v>6</v>
      </c>
      <c r="B716" s="320">
        <v>4878.75</v>
      </c>
      <c r="C716" s="321">
        <v>5129.333333333333</v>
      </c>
      <c r="D716" s="321">
        <v>4973.333333333333</v>
      </c>
      <c r="E716" s="321">
        <v>5001.25</v>
      </c>
      <c r="F716" s="321">
        <v>5041.333333333333</v>
      </c>
      <c r="G716" s="321">
        <v>5260</v>
      </c>
      <c r="H716" s="261">
        <v>5054.0697674418607</v>
      </c>
    </row>
    <row r="717" spans="1:11" s="523" customFormat="1" x14ac:dyDescent="0.2">
      <c r="A717" s="226" t="s">
        <v>7</v>
      </c>
      <c r="B717" s="322">
        <v>62.5</v>
      </c>
      <c r="C717" s="323">
        <v>73.333333333333329</v>
      </c>
      <c r="D717" s="324">
        <v>93.333333333333329</v>
      </c>
      <c r="E717" s="324">
        <v>50</v>
      </c>
      <c r="F717" s="324">
        <v>86.666666666666671</v>
      </c>
      <c r="G717" s="324">
        <v>82.352941176470594</v>
      </c>
      <c r="H717" s="325">
        <v>74.418604651162795</v>
      </c>
    </row>
    <row r="718" spans="1:11" s="523" customFormat="1" x14ac:dyDescent="0.2">
      <c r="A718" s="226" t="s">
        <v>8</v>
      </c>
      <c r="B718" s="266">
        <v>8.8023674103948291E-2</v>
      </c>
      <c r="C718" s="267">
        <v>8.2201545919343394E-2</v>
      </c>
      <c r="D718" s="326">
        <v>6.0422911839779658E-2</v>
      </c>
      <c r="E718" s="326">
        <v>9.7039829694723162E-2</v>
      </c>
      <c r="F718" s="326">
        <v>5.9366253780896466E-2</v>
      </c>
      <c r="G718" s="326">
        <v>7.1232733980306814E-2</v>
      </c>
      <c r="H718" s="327">
        <v>7.9850396418599784E-2</v>
      </c>
    </row>
    <row r="719" spans="1:11" s="523" customFormat="1" x14ac:dyDescent="0.2">
      <c r="A719" s="303" t="s">
        <v>1</v>
      </c>
      <c r="B719" s="270">
        <f t="shared" ref="B719:H719" si="166">B716/B715*100-100</f>
        <v>2.4947478991596626</v>
      </c>
      <c r="C719" s="271">
        <f t="shared" si="166"/>
        <v>7.7591036414565764</v>
      </c>
      <c r="D719" s="271">
        <f t="shared" si="166"/>
        <v>4.4817927170868188</v>
      </c>
      <c r="E719" s="271">
        <f t="shared" si="166"/>
        <v>5.0682773109243584</v>
      </c>
      <c r="F719" s="271">
        <f t="shared" si="166"/>
        <v>5.9103641456582636</v>
      </c>
      <c r="G719" s="271">
        <f t="shared" si="166"/>
        <v>10.504201680672281</v>
      </c>
      <c r="H719" s="273">
        <f t="shared" si="166"/>
        <v>6.177936290795401</v>
      </c>
    </row>
    <row r="720" spans="1:11" s="523" customFormat="1" ht="13.5" thickBot="1" x14ac:dyDescent="0.25">
      <c r="A720" s="226" t="s">
        <v>27</v>
      </c>
      <c r="B720" s="275">
        <f>B716-B703</f>
        <v>-145.25</v>
      </c>
      <c r="C720" s="276">
        <f t="shared" ref="C720:H720" si="167">C716-C703</f>
        <v>175.33333333333303</v>
      </c>
      <c r="D720" s="276">
        <f t="shared" si="167"/>
        <v>-51.66666666666697</v>
      </c>
      <c r="E720" s="276">
        <f t="shared" si="167"/>
        <v>67.25</v>
      </c>
      <c r="F720" s="276">
        <f t="shared" si="167"/>
        <v>29.190476190476147</v>
      </c>
      <c r="G720" s="276">
        <f t="shared" si="167"/>
        <v>-12.66666666666697</v>
      </c>
      <c r="H720" s="278">
        <f t="shared" si="167"/>
        <v>4.0697674418606766</v>
      </c>
    </row>
    <row r="721" spans="1:11" s="523" customFormat="1" x14ac:dyDescent="0.2">
      <c r="A721" s="308" t="s">
        <v>52</v>
      </c>
      <c r="B721" s="280">
        <v>44</v>
      </c>
      <c r="C721" s="281">
        <v>41</v>
      </c>
      <c r="D721" s="281">
        <v>43</v>
      </c>
      <c r="E721" s="281">
        <v>13</v>
      </c>
      <c r="F721" s="281">
        <v>46</v>
      </c>
      <c r="G721" s="328">
        <v>46</v>
      </c>
      <c r="H721" s="329">
        <f>SUM(B721:G721)</f>
        <v>233</v>
      </c>
      <c r="I721" s="523" t="s">
        <v>56</v>
      </c>
      <c r="J721" s="330">
        <f>H708-H721</f>
        <v>0</v>
      </c>
      <c r="K721" s="331">
        <f>J721/H708</f>
        <v>0</v>
      </c>
    </row>
    <row r="722" spans="1:11" s="523" customFormat="1" x14ac:dyDescent="0.2">
      <c r="A722" s="308" t="s">
        <v>28</v>
      </c>
      <c r="B722" s="231">
        <v>143.5</v>
      </c>
      <c r="C722" s="289">
        <v>138.5</v>
      </c>
      <c r="D722" s="289">
        <v>139</v>
      </c>
      <c r="E722" s="289">
        <v>141.5</v>
      </c>
      <c r="F722" s="289">
        <v>138.5</v>
      </c>
      <c r="G722" s="289">
        <v>137.5</v>
      </c>
      <c r="H722" s="235"/>
      <c r="I722" s="523" t="s">
        <v>57</v>
      </c>
      <c r="J722" s="523">
        <v>139.47999999999999</v>
      </c>
    </row>
    <row r="723" spans="1:11" s="523" customFormat="1" ht="13.5" thickBot="1" x14ac:dyDescent="0.25">
      <c r="A723" s="311" t="s">
        <v>26</v>
      </c>
      <c r="B723" s="229">
        <f>B722-B709</f>
        <v>0</v>
      </c>
      <c r="C723" s="230">
        <f t="shared" ref="C723:G723" si="168">C722-C709</f>
        <v>0</v>
      </c>
      <c r="D723" s="230">
        <f t="shared" si="168"/>
        <v>0</v>
      </c>
      <c r="E723" s="230">
        <f t="shared" si="168"/>
        <v>0</v>
      </c>
      <c r="F723" s="230">
        <f t="shared" si="168"/>
        <v>0</v>
      </c>
      <c r="G723" s="230">
        <f t="shared" si="168"/>
        <v>0</v>
      </c>
      <c r="H723" s="236"/>
      <c r="I723" s="523" t="s">
        <v>26</v>
      </c>
      <c r="J723" s="523">
        <f>J722-J709</f>
        <v>0</v>
      </c>
    </row>
    <row r="725" spans="1:11" ht="13.5" thickBot="1" x14ac:dyDescent="0.25"/>
    <row r="726" spans="1:11" s="524" customFormat="1" ht="13.5" thickBot="1" x14ac:dyDescent="0.25">
      <c r="A726" s="295" t="s">
        <v>182</v>
      </c>
      <c r="B726" s="530" t="s">
        <v>53</v>
      </c>
      <c r="C726" s="531"/>
      <c r="D726" s="531"/>
      <c r="E726" s="531"/>
      <c r="F726" s="531"/>
      <c r="G726" s="532"/>
      <c r="H726" s="313" t="s">
        <v>0</v>
      </c>
    </row>
    <row r="727" spans="1:11" s="524" customFormat="1" x14ac:dyDescent="0.2">
      <c r="A727" s="226" t="s">
        <v>2</v>
      </c>
      <c r="B727" s="315">
        <v>1</v>
      </c>
      <c r="C727" s="238">
        <v>2</v>
      </c>
      <c r="D727" s="238">
        <v>3</v>
      </c>
      <c r="E727" s="238">
        <v>4</v>
      </c>
      <c r="F727" s="238">
        <v>5</v>
      </c>
      <c r="G727" s="238">
        <v>6</v>
      </c>
      <c r="H727" s="237"/>
    </row>
    <row r="728" spans="1:11" s="524" customFormat="1" x14ac:dyDescent="0.2">
      <c r="A728" s="301" t="s">
        <v>3</v>
      </c>
      <c r="B728" s="316">
        <v>4780</v>
      </c>
      <c r="C728" s="317">
        <v>4780</v>
      </c>
      <c r="D728" s="318">
        <v>4780</v>
      </c>
      <c r="E728" s="318">
        <v>4780</v>
      </c>
      <c r="F728" s="318">
        <v>4780</v>
      </c>
      <c r="G728" s="318">
        <v>4780</v>
      </c>
      <c r="H728" s="319">
        <v>4780</v>
      </c>
    </row>
    <row r="729" spans="1:11" s="524" customFormat="1" x14ac:dyDescent="0.2">
      <c r="A729" s="303" t="s">
        <v>6</v>
      </c>
      <c r="B729" s="320">
        <v>4956</v>
      </c>
      <c r="C729" s="321">
        <v>5327.333333333333</v>
      </c>
      <c r="D729" s="321">
        <v>5147.333333333333</v>
      </c>
      <c r="E729" s="321">
        <v>4656.25</v>
      </c>
      <c r="F729" s="321">
        <v>5351.333333333333</v>
      </c>
      <c r="G729" s="321">
        <v>5490</v>
      </c>
      <c r="H729" s="261">
        <v>5196.7469879518076</v>
      </c>
    </row>
    <row r="730" spans="1:11" s="524" customFormat="1" x14ac:dyDescent="0.2">
      <c r="A730" s="226" t="s">
        <v>7</v>
      </c>
      <c r="B730" s="322">
        <v>66.666666666666671</v>
      </c>
      <c r="C730" s="323">
        <v>86.666666666666671</v>
      </c>
      <c r="D730" s="324">
        <v>73.333333333333329</v>
      </c>
      <c r="E730" s="324">
        <v>62.5</v>
      </c>
      <c r="F730" s="324">
        <v>80</v>
      </c>
      <c r="G730" s="324">
        <v>86.666666666666671</v>
      </c>
      <c r="H730" s="325">
        <v>69.879518072289159</v>
      </c>
    </row>
    <row r="731" spans="1:11" s="524" customFormat="1" x14ac:dyDescent="0.2">
      <c r="A731" s="226" t="s">
        <v>8</v>
      </c>
      <c r="B731" s="266">
        <v>8.7409610853412492E-2</v>
      </c>
      <c r="C731" s="267">
        <v>4.9476367606196982E-2</v>
      </c>
      <c r="D731" s="326">
        <v>8.2936742555454107E-2</v>
      </c>
      <c r="E731" s="326">
        <v>9.3644341237614379E-2</v>
      </c>
      <c r="F731" s="326">
        <v>6.1342744840145409E-2</v>
      </c>
      <c r="G731" s="326">
        <v>7.1170459075131046E-2</v>
      </c>
      <c r="H731" s="327">
        <v>8.7509785476486676E-2</v>
      </c>
    </row>
    <row r="732" spans="1:11" s="524" customFormat="1" x14ac:dyDescent="0.2">
      <c r="A732" s="303" t="s">
        <v>1</v>
      </c>
      <c r="B732" s="270">
        <f t="shared" ref="B732:H732" si="169">B729/B728*100-100</f>
        <v>3.682008368200826</v>
      </c>
      <c r="C732" s="271">
        <f t="shared" si="169"/>
        <v>11.450488145048809</v>
      </c>
      <c r="D732" s="271">
        <f t="shared" si="169"/>
        <v>7.6847977684797684</v>
      </c>
      <c r="E732" s="271">
        <f t="shared" si="169"/>
        <v>-2.5889121338912133</v>
      </c>
      <c r="F732" s="271">
        <f t="shared" si="169"/>
        <v>11.952580195258022</v>
      </c>
      <c r="G732" s="271">
        <f t="shared" si="169"/>
        <v>14.853556485355639</v>
      </c>
      <c r="H732" s="273">
        <f t="shared" si="169"/>
        <v>8.7185562333014275</v>
      </c>
    </row>
    <row r="733" spans="1:11" s="524" customFormat="1" ht="13.5" thickBot="1" x14ac:dyDescent="0.25">
      <c r="A733" s="226" t="s">
        <v>27</v>
      </c>
      <c r="B733" s="275">
        <f>B729-B716</f>
        <v>77.25</v>
      </c>
      <c r="C733" s="276">
        <f t="shared" ref="C733:H733" si="170">C729-C716</f>
        <v>198</v>
      </c>
      <c r="D733" s="276">
        <f t="shared" si="170"/>
        <v>174</v>
      </c>
      <c r="E733" s="276">
        <f t="shared" si="170"/>
        <v>-345</v>
      </c>
      <c r="F733" s="276">
        <f t="shared" si="170"/>
        <v>310</v>
      </c>
      <c r="G733" s="276">
        <f t="shared" si="170"/>
        <v>230</v>
      </c>
      <c r="H733" s="278">
        <f t="shared" si="170"/>
        <v>142.67722050994689</v>
      </c>
    </row>
    <row r="734" spans="1:11" s="524" customFormat="1" x14ac:dyDescent="0.2">
      <c r="A734" s="308" t="s">
        <v>52</v>
      </c>
      <c r="B734" s="280">
        <v>44</v>
      </c>
      <c r="C734" s="281">
        <v>41</v>
      </c>
      <c r="D734" s="281">
        <v>43</v>
      </c>
      <c r="E734" s="281">
        <v>12</v>
      </c>
      <c r="F734" s="281">
        <v>46</v>
      </c>
      <c r="G734" s="328">
        <v>46</v>
      </c>
      <c r="H734" s="329">
        <f>SUM(B734:G734)</f>
        <v>232</v>
      </c>
      <c r="I734" s="524" t="s">
        <v>56</v>
      </c>
      <c r="J734" s="330">
        <f>H721-H734</f>
        <v>1</v>
      </c>
      <c r="K734" s="331">
        <f>J734/H721</f>
        <v>4.2918454935622317E-3</v>
      </c>
    </row>
    <row r="735" spans="1:11" s="524" customFormat="1" x14ac:dyDescent="0.2">
      <c r="A735" s="308" t="s">
        <v>28</v>
      </c>
      <c r="B735" s="231">
        <v>144.5</v>
      </c>
      <c r="C735" s="289">
        <v>139.5</v>
      </c>
      <c r="D735" s="289">
        <v>140</v>
      </c>
      <c r="E735" s="289">
        <v>142.5</v>
      </c>
      <c r="F735" s="289">
        <v>139.5</v>
      </c>
      <c r="G735" s="289">
        <v>138.5</v>
      </c>
      <c r="H735" s="235"/>
      <c r="I735" s="524" t="s">
        <v>57</v>
      </c>
      <c r="J735" s="524">
        <v>139.47999999999999</v>
      </c>
    </row>
    <row r="736" spans="1:11" s="524" customFormat="1" ht="13.5" thickBot="1" x14ac:dyDescent="0.25">
      <c r="A736" s="311" t="s">
        <v>26</v>
      </c>
      <c r="B736" s="229">
        <f>B735-B722</f>
        <v>1</v>
      </c>
      <c r="C736" s="230">
        <f t="shared" ref="C736:G736" si="171">C735-C722</f>
        <v>1</v>
      </c>
      <c r="D736" s="230">
        <f t="shared" si="171"/>
        <v>1</v>
      </c>
      <c r="E736" s="230">
        <f t="shared" si="171"/>
        <v>1</v>
      </c>
      <c r="F736" s="230">
        <f t="shared" si="171"/>
        <v>1</v>
      </c>
      <c r="G736" s="230">
        <f t="shared" si="171"/>
        <v>1</v>
      </c>
      <c r="H736" s="236"/>
      <c r="I736" s="524" t="s">
        <v>26</v>
      </c>
      <c r="J736" s="524">
        <f>J735-J722</f>
        <v>0</v>
      </c>
    </row>
    <row r="737" spans="3:7" x14ac:dyDescent="0.2">
      <c r="C737" s="524"/>
      <c r="D737" s="524"/>
      <c r="E737" s="524"/>
      <c r="F737" s="524"/>
      <c r="G737" s="524"/>
    </row>
  </sheetData>
  <mergeCells count="58">
    <mergeCell ref="B609:G609"/>
    <mergeCell ref="B596:G596"/>
    <mergeCell ref="B583:G583"/>
    <mergeCell ref="B700:G700"/>
    <mergeCell ref="B687:G687"/>
    <mergeCell ref="B674:G674"/>
    <mergeCell ref="B648:G648"/>
    <mergeCell ref="B622:G622"/>
    <mergeCell ref="B635:G635"/>
    <mergeCell ref="B661:G661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204:F204"/>
    <mergeCell ref="B191:F191"/>
    <mergeCell ref="B243:F243"/>
    <mergeCell ref="B282:F282"/>
    <mergeCell ref="B269:F269"/>
    <mergeCell ref="B178:F178"/>
    <mergeCell ref="B165:F165"/>
    <mergeCell ref="B152:F152"/>
    <mergeCell ref="B230:F230"/>
    <mergeCell ref="B713:G713"/>
    <mergeCell ref="B570:G570"/>
    <mergeCell ref="B323:G323"/>
    <mergeCell ref="B310:G310"/>
    <mergeCell ref="B557:G557"/>
    <mergeCell ref="B349:G349"/>
    <mergeCell ref="B297:G297"/>
    <mergeCell ref="B256:F256"/>
    <mergeCell ref="B544:G544"/>
    <mergeCell ref="B440:G440"/>
    <mergeCell ref="B427:G427"/>
    <mergeCell ref="B217:F217"/>
    <mergeCell ref="B726:G726"/>
    <mergeCell ref="K290:R292"/>
    <mergeCell ref="K264:R266"/>
    <mergeCell ref="B531:G531"/>
    <mergeCell ref="B414:G414"/>
    <mergeCell ref="B401:G401"/>
    <mergeCell ref="B518:G518"/>
    <mergeCell ref="B505:G505"/>
    <mergeCell ref="B492:G492"/>
    <mergeCell ref="B479:G479"/>
    <mergeCell ref="B466:G466"/>
    <mergeCell ref="B388:G388"/>
    <mergeCell ref="B453:G453"/>
    <mergeCell ref="B375:G375"/>
    <mergeCell ref="B362:G362"/>
    <mergeCell ref="B336:G33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5" t="s">
        <v>18</v>
      </c>
      <c r="C4" s="526"/>
      <c r="D4" s="526"/>
      <c r="E4" s="526"/>
      <c r="F4" s="526"/>
      <c r="G4" s="526"/>
      <c r="H4" s="526"/>
      <c r="I4" s="526"/>
      <c r="J4" s="527"/>
      <c r="K4" s="525" t="s">
        <v>21</v>
      </c>
      <c r="L4" s="526"/>
      <c r="M4" s="526"/>
      <c r="N4" s="526"/>
      <c r="O4" s="526"/>
      <c r="P4" s="526"/>
      <c r="Q4" s="526"/>
      <c r="R4" s="526"/>
      <c r="S4" s="526"/>
      <c r="T4" s="526"/>
      <c r="U4" s="526"/>
      <c r="V4" s="526"/>
      <c r="W4" s="52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5" t="s">
        <v>23</v>
      </c>
      <c r="C17" s="526"/>
      <c r="D17" s="526"/>
      <c r="E17" s="526"/>
      <c r="F17" s="52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5" t="s">
        <v>18</v>
      </c>
      <c r="C4" s="526"/>
      <c r="D4" s="526"/>
      <c r="E4" s="526"/>
      <c r="F4" s="526"/>
      <c r="G4" s="526"/>
      <c r="H4" s="526"/>
      <c r="I4" s="526"/>
      <c r="J4" s="527"/>
      <c r="K4" s="525" t="s">
        <v>21</v>
      </c>
      <c r="L4" s="526"/>
      <c r="M4" s="526"/>
      <c r="N4" s="526"/>
      <c r="O4" s="526"/>
      <c r="P4" s="526"/>
      <c r="Q4" s="526"/>
      <c r="R4" s="526"/>
      <c r="S4" s="526"/>
      <c r="T4" s="526"/>
      <c r="U4" s="526"/>
      <c r="V4" s="526"/>
      <c r="W4" s="52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5" t="s">
        <v>23</v>
      </c>
      <c r="C17" s="526"/>
      <c r="D17" s="526"/>
      <c r="E17" s="526"/>
      <c r="F17" s="52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5" t="s">
        <v>18</v>
      </c>
      <c r="C4" s="526"/>
      <c r="D4" s="526"/>
      <c r="E4" s="526"/>
      <c r="F4" s="526"/>
      <c r="G4" s="526"/>
      <c r="H4" s="526"/>
      <c r="I4" s="526"/>
      <c r="J4" s="527"/>
      <c r="K4" s="525" t="s">
        <v>21</v>
      </c>
      <c r="L4" s="526"/>
      <c r="M4" s="526"/>
      <c r="N4" s="526"/>
      <c r="O4" s="526"/>
      <c r="P4" s="526"/>
      <c r="Q4" s="526"/>
      <c r="R4" s="526"/>
      <c r="S4" s="526"/>
      <c r="T4" s="526"/>
      <c r="U4" s="526"/>
      <c r="V4" s="526"/>
      <c r="W4" s="52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5" t="s">
        <v>23</v>
      </c>
      <c r="C17" s="526"/>
      <c r="D17" s="526"/>
      <c r="E17" s="526"/>
      <c r="F17" s="52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8" t="s">
        <v>42</v>
      </c>
      <c r="B1" s="52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28" t="s">
        <v>42</v>
      </c>
      <c r="B1" s="52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29" t="s">
        <v>42</v>
      </c>
      <c r="B1" s="52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8" t="s">
        <v>42</v>
      </c>
      <c r="B1" s="52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682"/>
  <sheetViews>
    <sheetView showGridLines="0" topLeftCell="G652" zoomScale="73" zoomScaleNormal="73" workbookViewId="0">
      <selection activeCell="G674" sqref="G674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44"/>
      <c r="G2" s="544"/>
      <c r="H2" s="544"/>
      <c r="I2" s="544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30" t="s">
        <v>53</v>
      </c>
      <c r="C9" s="531"/>
      <c r="D9" s="531"/>
      <c r="E9" s="531"/>
      <c r="F9" s="531"/>
      <c r="G9" s="531"/>
      <c r="H9" s="531"/>
      <c r="I9" s="532"/>
      <c r="J9" s="530" t="s">
        <v>63</v>
      </c>
      <c r="K9" s="531"/>
      <c r="L9" s="531"/>
      <c r="M9" s="531"/>
      <c r="N9" s="531"/>
      <c r="O9" s="531"/>
      <c r="P9" s="531"/>
      <c r="Q9" s="531"/>
      <c r="R9" s="531"/>
      <c r="S9" s="532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30" t="s">
        <v>53</v>
      </c>
      <c r="C25" s="531"/>
      <c r="D25" s="531"/>
      <c r="E25" s="531"/>
      <c r="F25" s="531"/>
      <c r="G25" s="531"/>
      <c r="H25" s="531"/>
      <c r="I25" s="532"/>
      <c r="J25" s="530" t="s">
        <v>63</v>
      </c>
      <c r="K25" s="531"/>
      <c r="L25" s="531"/>
      <c r="M25" s="531"/>
      <c r="N25" s="531"/>
      <c r="O25" s="531"/>
      <c r="P25" s="531"/>
      <c r="Q25" s="532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45" t="s">
        <v>67</v>
      </c>
      <c r="W34" s="545"/>
      <c r="X34" s="545"/>
      <c r="Y34" s="545"/>
      <c r="Z34" s="545"/>
      <c r="AA34" s="545"/>
      <c r="AB34" s="545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45"/>
      <c r="W35" s="545"/>
      <c r="X35" s="545"/>
      <c r="Y35" s="545"/>
      <c r="Z35" s="545"/>
      <c r="AA35" s="545"/>
      <c r="AB35" s="545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45"/>
      <c r="W36" s="545"/>
      <c r="X36" s="545"/>
      <c r="Y36" s="545"/>
      <c r="Z36" s="545"/>
      <c r="AA36" s="545"/>
      <c r="AB36" s="545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30" t="s">
        <v>53</v>
      </c>
      <c r="C39" s="531"/>
      <c r="D39" s="531"/>
      <c r="E39" s="531"/>
      <c r="F39" s="531"/>
      <c r="G39" s="531"/>
      <c r="H39" s="531"/>
      <c r="I39" s="532"/>
      <c r="J39" s="530" t="s">
        <v>63</v>
      </c>
      <c r="K39" s="531"/>
      <c r="L39" s="531"/>
      <c r="M39" s="531"/>
      <c r="N39" s="531"/>
      <c r="O39" s="531"/>
      <c r="P39" s="531"/>
      <c r="Q39" s="532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45" t="s">
        <v>69</v>
      </c>
      <c r="W48" s="545"/>
      <c r="X48" s="545"/>
      <c r="Y48" s="545"/>
      <c r="Z48" s="545"/>
      <c r="AA48" s="545"/>
      <c r="AB48" s="545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45"/>
      <c r="W49" s="545"/>
      <c r="X49" s="545"/>
      <c r="Y49" s="545"/>
      <c r="Z49" s="545"/>
      <c r="AA49" s="545"/>
      <c r="AB49" s="545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45"/>
      <c r="W50" s="545"/>
      <c r="X50" s="545"/>
      <c r="Y50" s="545"/>
      <c r="Z50" s="545"/>
      <c r="AA50" s="545"/>
      <c r="AB50" s="545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30" t="s">
        <v>53</v>
      </c>
      <c r="C55" s="531"/>
      <c r="D55" s="531"/>
      <c r="E55" s="531"/>
      <c r="F55" s="531"/>
      <c r="G55" s="531"/>
      <c r="H55" s="531"/>
      <c r="I55" s="531"/>
      <c r="J55" s="531"/>
      <c r="K55" s="532"/>
      <c r="L55" s="530" t="s">
        <v>63</v>
      </c>
      <c r="M55" s="531"/>
      <c r="N55" s="531"/>
      <c r="O55" s="531"/>
      <c r="P55" s="531"/>
      <c r="Q55" s="531"/>
      <c r="R55" s="531"/>
      <c r="S55" s="532"/>
      <c r="T55" s="292" t="s">
        <v>55</v>
      </c>
      <c r="U55" s="361"/>
      <c r="V55" s="361"/>
      <c r="W55" s="361"/>
      <c r="X55" s="544" t="s">
        <v>71</v>
      </c>
      <c r="Y55" s="544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30" t="s">
        <v>53</v>
      </c>
      <c r="C70" s="531"/>
      <c r="D70" s="531"/>
      <c r="E70" s="531"/>
      <c r="F70" s="531"/>
      <c r="G70" s="531"/>
      <c r="H70" s="531"/>
      <c r="I70" s="531"/>
      <c r="J70" s="531"/>
      <c r="K70" s="532"/>
      <c r="L70" s="530" t="s">
        <v>63</v>
      </c>
      <c r="M70" s="531"/>
      <c r="N70" s="531"/>
      <c r="O70" s="531"/>
      <c r="P70" s="531"/>
      <c r="Q70" s="531"/>
      <c r="R70" s="531"/>
      <c r="S70" s="531"/>
      <c r="T70" s="531"/>
      <c r="U70" s="532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30" t="s">
        <v>53</v>
      </c>
      <c r="C86" s="531"/>
      <c r="D86" s="531"/>
      <c r="E86" s="531"/>
      <c r="F86" s="531"/>
      <c r="G86" s="531"/>
      <c r="H86" s="531"/>
      <c r="I86" s="532"/>
      <c r="J86" s="530" t="s">
        <v>75</v>
      </c>
      <c r="K86" s="531"/>
      <c r="L86" s="531"/>
      <c r="M86" s="532"/>
      <c r="N86" s="530" t="s">
        <v>63</v>
      </c>
      <c r="O86" s="531"/>
      <c r="P86" s="531"/>
      <c r="Q86" s="531"/>
      <c r="R86" s="531"/>
      <c r="S86" s="531"/>
      <c r="T86" s="531"/>
      <c r="U86" s="532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30" t="s">
        <v>53</v>
      </c>
      <c r="C100" s="531"/>
      <c r="D100" s="531"/>
      <c r="E100" s="531"/>
      <c r="F100" s="531"/>
      <c r="G100" s="531"/>
      <c r="H100" s="531"/>
      <c r="I100" s="532"/>
      <c r="J100" s="530" t="s">
        <v>75</v>
      </c>
      <c r="K100" s="531"/>
      <c r="L100" s="531"/>
      <c r="M100" s="532"/>
      <c r="N100" s="530" t="s">
        <v>63</v>
      </c>
      <c r="O100" s="531"/>
      <c r="P100" s="531"/>
      <c r="Q100" s="531"/>
      <c r="R100" s="531"/>
      <c r="S100" s="531"/>
      <c r="T100" s="531"/>
      <c r="U100" s="532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30" t="s">
        <v>53</v>
      </c>
      <c r="C115" s="531"/>
      <c r="D115" s="531"/>
      <c r="E115" s="531"/>
      <c r="F115" s="531"/>
      <c r="G115" s="531"/>
      <c r="H115" s="531"/>
      <c r="I115" s="531"/>
      <c r="J115" s="532"/>
      <c r="K115" s="530" t="s">
        <v>75</v>
      </c>
      <c r="L115" s="531"/>
      <c r="M115" s="531"/>
      <c r="N115" s="532"/>
      <c r="O115" s="530" t="s">
        <v>63</v>
      </c>
      <c r="P115" s="531"/>
      <c r="Q115" s="531"/>
      <c r="R115" s="531"/>
      <c r="S115" s="531"/>
      <c r="T115" s="531"/>
      <c r="U115" s="531"/>
      <c r="V115" s="531"/>
      <c r="W115" s="532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30" t="s">
        <v>53</v>
      </c>
      <c r="C129" s="531"/>
      <c r="D129" s="531"/>
      <c r="E129" s="531"/>
      <c r="F129" s="531"/>
      <c r="G129" s="531"/>
      <c r="H129" s="531"/>
      <c r="I129" s="531"/>
      <c r="J129" s="532"/>
      <c r="K129" s="530" t="s">
        <v>75</v>
      </c>
      <c r="L129" s="531"/>
      <c r="M129" s="531"/>
      <c r="N129" s="532"/>
      <c r="O129" s="530" t="s">
        <v>63</v>
      </c>
      <c r="P129" s="531"/>
      <c r="Q129" s="531"/>
      <c r="R129" s="531"/>
      <c r="S129" s="531"/>
      <c r="T129" s="531"/>
      <c r="U129" s="531"/>
      <c r="V129" s="531"/>
      <c r="W129" s="532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30" t="s">
        <v>53</v>
      </c>
      <c r="C143" s="531"/>
      <c r="D143" s="531"/>
      <c r="E143" s="531"/>
      <c r="F143" s="531"/>
      <c r="G143" s="531"/>
      <c r="H143" s="531"/>
      <c r="I143" s="531"/>
      <c r="J143" s="532"/>
      <c r="K143" s="530" t="s">
        <v>75</v>
      </c>
      <c r="L143" s="531"/>
      <c r="M143" s="531"/>
      <c r="N143" s="532"/>
      <c r="O143" s="530" t="s">
        <v>63</v>
      </c>
      <c r="P143" s="531"/>
      <c r="Q143" s="531"/>
      <c r="R143" s="531"/>
      <c r="S143" s="531"/>
      <c r="T143" s="531"/>
      <c r="U143" s="531"/>
      <c r="V143" s="531"/>
      <c r="W143" s="532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30" t="s">
        <v>53</v>
      </c>
      <c r="C157" s="531"/>
      <c r="D157" s="531"/>
      <c r="E157" s="531"/>
      <c r="F157" s="531"/>
      <c r="G157" s="531"/>
      <c r="H157" s="531"/>
      <c r="I157" s="531"/>
      <c r="J157" s="532"/>
      <c r="K157" s="530" t="s">
        <v>75</v>
      </c>
      <c r="L157" s="531"/>
      <c r="M157" s="531"/>
      <c r="N157" s="532"/>
      <c r="O157" s="530" t="s">
        <v>63</v>
      </c>
      <c r="P157" s="531"/>
      <c r="Q157" s="531"/>
      <c r="R157" s="531"/>
      <c r="S157" s="531"/>
      <c r="T157" s="531"/>
      <c r="U157" s="531"/>
      <c r="V157" s="531"/>
      <c r="W157" s="532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30" t="s">
        <v>53</v>
      </c>
      <c r="C173" s="531"/>
      <c r="D173" s="531"/>
      <c r="E173" s="531"/>
      <c r="F173" s="531"/>
      <c r="G173" s="531"/>
      <c r="H173" s="531"/>
      <c r="I173" s="532"/>
      <c r="J173" s="530" t="s">
        <v>75</v>
      </c>
      <c r="K173" s="531"/>
      <c r="L173" s="531"/>
      <c r="M173" s="532"/>
      <c r="N173" s="530" t="s">
        <v>63</v>
      </c>
      <c r="O173" s="531"/>
      <c r="P173" s="531"/>
      <c r="Q173" s="531"/>
      <c r="R173" s="531"/>
      <c r="S173" s="531"/>
      <c r="T173" s="531"/>
      <c r="U173" s="531"/>
      <c r="V173" s="531"/>
      <c r="W173" s="532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30" t="s">
        <v>53</v>
      </c>
      <c r="C187" s="531"/>
      <c r="D187" s="531"/>
      <c r="E187" s="531"/>
      <c r="F187" s="531"/>
      <c r="G187" s="531"/>
      <c r="H187" s="531"/>
      <c r="I187" s="532"/>
      <c r="J187" s="530" t="s">
        <v>75</v>
      </c>
      <c r="K187" s="531"/>
      <c r="L187" s="531"/>
      <c r="M187" s="532"/>
      <c r="N187" s="530" t="s">
        <v>63</v>
      </c>
      <c r="O187" s="531"/>
      <c r="P187" s="531"/>
      <c r="Q187" s="531"/>
      <c r="R187" s="531"/>
      <c r="S187" s="531"/>
      <c r="T187" s="531"/>
      <c r="U187" s="531"/>
      <c r="V187" s="531"/>
      <c r="W187" s="532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30" t="s">
        <v>53</v>
      </c>
      <c r="C201" s="531"/>
      <c r="D201" s="531"/>
      <c r="E201" s="531"/>
      <c r="F201" s="531"/>
      <c r="G201" s="531"/>
      <c r="H201" s="531"/>
      <c r="I201" s="532"/>
      <c r="J201" s="530" t="s">
        <v>75</v>
      </c>
      <c r="K201" s="531"/>
      <c r="L201" s="531"/>
      <c r="M201" s="532"/>
      <c r="N201" s="530" t="s">
        <v>63</v>
      </c>
      <c r="O201" s="531"/>
      <c r="P201" s="531"/>
      <c r="Q201" s="531"/>
      <c r="R201" s="531"/>
      <c r="S201" s="531"/>
      <c r="T201" s="531"/>
      <c r="U201" s="531"/>
      <c r="V201" s="531"/>
      <c r="W201" s="532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30" t="s">
        <v>53</v>
      </c>
      <c r="C215" s="531"/>
      <c r="D215" s="531"/>
      <c r="E215" s="531"/>
      <c r="F215" s="531"/>
      <c r="G215" s="531"/>
      <c r="H215" s="531"/>
      <c r="I215" s="532"/>
      <c r="J215" s="530" t="s">
        <v>75</v>
      </c>
      <c r="K215" s="531"/>
      <c r="L215" s="531"/>
      <c r="M215" s="532"/>
      <c r="N215" s="530" t="s">
        <v>63</v>
      </c>
      <c r="O215" s="531"/>
      <c r="P215" s="531"/>
      <c r="Q215" s="531"/>
      <c r="R215" s="531"/>
      <c r="S215" s="531"/>
      <c r="T215" s="531"/>
      <c r="U215" s="531"/>
      <c r="V215" s="531"/>
      <c r="W215" s="532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30" t="s">
        <v>53</v>
      </c>
      <c r="C230" s="531"/>
      <c r="D230" s="531"/>
      <c r="E230" s="531"/>
      <c r="F230" s="531"/>
      <c r="G230" s="531"/>
      <c r="H230" s="531"/>
      <c r="I230" s="532"/>
      <c r="J230" s="530" t="s">
        <v>75</v>
      </c>
      <c r="K230" s="531"/>
      <c r="L230" s="531"/>
      <c r="M230" s="532"/>
      <c r="N230" s="530" t="s">
        <v>63</v>
      </c>
      <c r="O230" s="531"/>
      <c r="P230" s="531"/>
      <c r="Q230" s="531"/>
      <c r="R230" s="531"/>
      <c r="S230" s="531"/>
      <c r="T230" s="531"/>
      <c r="U230" s="532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30" t="s">
        <v>53</v>
      </c>
      <c r="C244" s="531"/>
      <c r="D244" s="531"/>
      <c r="E244" s="531"/>
      <c r="F244" s="531"/>
      <c r="G244" s="531"/>
      <c r="H244" s="531"/>
      <c r="I244" s="532"/>
      <c r="J244" s="530" t="s">
        <v>75</v>
      </c>
      <c r="K244" s="531"/>
      <c r="L244" s="531"/>
      <c r="M244" s="532"/>
      <c r="N244" s="530" t="s">
        <v>63</v>
      </c>
      <c r="O244" s="531"/>
      <c r="P244" s="531"/>
      <c r="Q244" s="531"/>
      <c r="R244" s="531"/>
      <c r="S244" s="531"/>
      <c r="T244" s="531"/>
      <c r="U244" s="532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30" t="s">
        <v>53</v>
      </c>
      <c r="C258" s="531"/>
      <c r="D258" s="531"/>
      <c r="E258" s="531"/>
      <c r="F258" s="531"/>
      <c r="G258" s="531"/>
      <c r="H258" s="531"/>
      <c r="I258" s="532"/>
      <c r="J258" s="530" t="s">
        <v>75</v>
      </c>
      <c r="K258" s="531"/>
      <c r="L258" s="531"/>
      <c r="M258" s="532"/>
      <c r="N258" s="530" t="s">
        <v>63</v>
      </c>
      <c r="O258" s="531"/>
      <c r="P258" s="531"/>
      <c r="Q258" s="531"/>
      <c r="R258" s="531"/>
      <c r="S258" s="531"/>
      <c r="T258" s="531"/>
      <c r="U258" s="532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30" t="s">
        <v>53</v>
      </c>
      <c r="C272" s="531"/>
      <c r="D272" s="531"/>
      <c r="E272" s="531"/>
      <c r="F272" s="531"/>
      <c r="G272" s="531"/>
      <c r="H272" s="531"/>
      <c r="I272" s="532"/>
      <c r="J272" s="530" t="s">
        <v>75</v>
      </c>
      <c r="K272" s="531"/>
      <c r="L272" s="531"/>
      <c r="M272" s="532"/>
      <c r="N272" s="530" t="s">
        <v>63</v>
      </c>
      <c r="O272" s="531"/>
      <c r="P272" s="531"/>
      <c r="Q272" s="531"/>
      <c r="R272" s="531"/>
      <c r="S272" s="531"/>
      <c r="T272" s="531"/>
      <c r="U272" s="532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30" t="s">
        <v>53</v>
      </c>
      <c r="C286" s="531"/>
      <c r="D286" s="531"/>
      <c r="E286" s="531"/>
      <c r="F286" s="531"/>
      <c r="G286" s="531"/>
      <c r="H286" s="531"/>
      <c r="I286" s="532"/>
      <c r="J286" s="530" t="s">
        <v>75</v>
      </c>
      <c r="K286" s="531"/>
      <c r="L286" s="531"/>
      <c r="M286" s="532"/>
      <c r="N286" s="530" t="s">
        <v>63</v>
      </c>
      <c r="O286" s="531"/>
      <c r="P286" s="531"/>
      <c r="Q286" s="531"/>
      <c r="R286" s="531"/>
      <c r="S286" s="531"/>
      <c r="T286" s="531"/>
      <c r="U286" s="532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30" t="s">
        <v>53</v>
      </c>
      <c r="C300" s="531"/>
      <c r="D300" s="531"/>
      <c r="E300" s="531"/>
      <c r="F300" s="531"/>
      <c r="G300" s="531"/>
      <c r="H300" s="531"/>
      <c r="I300" s="532"/>
      <c r="J300" s="530" t="s">
        <v>75</v>
      </c>
      <c r="K300" s="531"/>
      <c r="L300" s="531"/>
      <c r="M300" s="532"/>
      <c r="N300" s="530" t="s">
        <v>63</v>
      </c>
      <c r="O300" s="531"/>
      <c r="P300" s="531"/>
      <c r="Q300" s="531"/>
      <c r="R300" s="531"/>
      <c r="S300" s="531"/>
      <c r="T300" s="531"/>
      <c r="U300" s="532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30" t="s">
        <v>53</v>
      </c>
      <c r="C314" s="531"/>
      <c r="D314" s="531"/>
      <c r="E314" s="531"/>
      <c r="F314" s="531"/>
      <c r="G314" s="531"/>
      <c r="H314" s="531"/>
      <c r="I314" s="532"/>
      <c r="J314" s="530" t="s">
        <v>75</v>
      </c>
      <c r="K314" s="531"/>
      <c r="L314" s="531"/>
      <c r="M314" s="532"/>
      <c r="N314" s="530" t="s">
        <v>63</v>
      </c>
      <c r="O314" s="531"/>
      <c r="P314" s="531"/>
      <c r="Q314" s="531"/>
      <c r="R314" s="531"/>
      <c r="S314" s="531"/>
      <c r="T314" s="531"/>
      <c r="U314" s="532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47" t="s">
        <v>53</v>
      </c>
      <c r="B329" s="548"/>
      <c r="C329" s="548"/>
      <c r="D329" s="548"/>
      <c r="E329" s="548"/>
      <c r="F329" s="548"/>
      <c r="G329" s="548"/>
      <c r="H329" s="548"/>
      <c r="I329" s="548"/>
      <c r="J329" s="549"/>
      <c r="K329" s="550" t="s">
        <v>75</v>
      </c>
      <c r="L329" s="551"/>
      <c r="M329" s="551"/>
      <c r="N329" s="551"/>
      <c r="O329" s="551"/>
      <c r="P329" s="551"/>
      <c r="Q329" s="551"/>
      <c r="R329" s="551"/>
      <c r="S329" s="551"/>
      <c r="T329" s="552"/>
      <c r="U329" s="553" t="s">
        <v>63</v>
      </c>
      <c r="V329" s="554"/>
      <c r="W329" s="554"/>
      <c r="X329" s="554"/>
      <c r="Y329" s="554"/>
      <c r="Z329" s="554"/>
      <c r="AA329" s="554"/>
      <c r="AB329" s="554"/>
      <c r="AC329" s="554"/>
      <c r="AD329" s="555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33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36">
        <f>C331+C332</f>
        <v>760</v>
      </c>
      <c r="G331" s="536">
        <v>115.5</v>
      </c>
      <c r="H331" s="536">
        <v>65</v>
      </c>
      <c r="I331" s="536">
        <v>1</v>
      </c>
      <c r="J331" s="539"/>
      <c r="K331" s="556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36">
        <f>M331+M332</f>
        <v>760</v>
      </c>
      <c r="Q331" s="557">
        <v>118.5</v>
      </c>
      <c r="R331" s="557">
        <v>65</v>
      </c>
      <c r="S331" s="557">
        <v>2</v>
      </c>
      <c r="T331" s="539"/>
      <c r="U331" s="533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36">
        <f>W331+W332</f>
        <v>760</v>
      </c>
      <c r="AA331" s="536">
        <v>116.5</v>
      </c>
      <c r="AB331" s="536">
        <v>65</v>
      </c>
      <c r="AC331" s="536">
        <v>1</v>
      </c>
      <c r="AD331" s="539"/>
    </row>
    <row r="332" spans="1:30" s="426" customFormat="1" ht="15" x14ac:dyDescent="0.2">
      <c r="A332" s="542"/>
      <c r="B332" s="430">
        <v>3</v>
      </c>
      <c r="C332" s="430">
        <v>440</v>
      </c>
      <c r="D332" s="430">
        <v>115</v>
      </c>
      <c r="E332" s="430" t="s">
        <v>124</v>
      </c>
      <c r="F332" s="543"/>
      <c r="G332" s="543"/>
      <c r="H332" s="543"/>
      <c r="I332" s="543"/>
      <c r="J332" s="546"/>
      <c r="K332" s="556"/>
      <c r="L332" s="430">
        <v>2</v>
      </c>
      <c r="M332" s="430">
        <v>373</v>
      </c>
      <c r="N332" s="430">
        <v>117.5</v>
      </c>
      <c r="O332" s="430" t="s">
        <v>128</v>
      </c>
      <c r="P332" s="543"/>
      <c r="Q332" s="557"/>
      <c r="R332" s="557"/>
      <c r="S332" s="557"/>
      <c r="T332" s="546"/>
      <c r="U332" s="542"/>
      <c r="V332" s="430">
        <v>2</v>
      </c>
      <c r="W332" s="430">
        <v>217</v>
      </c>
      <c r="X332" s="430">
        <v>116</v>
      </c>
      <c r="Y332" s="430" t="s">
        <v>128</v>
      </c>
      <c r="Z332" s="543"/>
      <c r="AA332" s="543"/>
      <c r="AB332" s="543"/>
      <c r="AC332" s="543"/>
      <c r="AD332" s="546"/>
    </row>
    <row r="333" spans="1:30" s="426" customFormat="1" ht="15" x14ac:dyDescent="0.2">
      <c r="A333" s="533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36">
        <f>C333+C334+C335</f>
        <v>760</v>
      </c>
      <c r="G333" s="536">
        <v>115</v>
      </c>
      <c r="H333" s="536">
        <v>65</v>
      </c>
      <c r="I333" s="536">
        <v>1</v>
      </c>
      <c r="J333" s="539"/>
      <c r="K333" s="534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57">
        <f>M333+M334</f>
        <v>760</v>
      </c>
      <c r="Q333" s="536">
        <v>116.5</v>
      </c>
      <c r="R333" s="536">
        <v>65</v>
      </c>
      <c r="S333" s="536">
        <v>2</v>
      </c>
      <c r="T333" s="539"/>
      <c r="U333" s="533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57">
        <f>W333+W334</f>
        <v>760</v>
      </c>
      <c r="AA333" s="557">
        <v>116</v>
      </c>
      <c r="AB333" s="557">
        <v>65</v>
      </c>
      <c r="AC333" s="557" t="s">
        <v>126</v>
      </c>
      <c r="AD333" s="558"/>
    </row>
    <row r="334" spans="1:30" s="426" customFormat="1" ht="15" x14ac:dyDescent="0.2">
      <c r="A334" s="534"/>
      <c r="B334" s="430">
        <v>3</v>
      </c>
      <c r="C334" s="430">
        <v>230</v>
      </c>
      <c r="D334" s="430">
        <v>115</v>
      </c>
      <c r="E334" s="430" t="s">
        <v>125</v>
      </c>
      <c r="F334" s="537"/>
      <c r="G334" s="537"/>
      <c r="H334" s="537"/>
      <c r="I334" s="537"/>
      <c r="J334" s="540"/>
      <c r="K334" s="542"/>
      <c r="L334" s="430">
        <v>3</v>
      </c>
      <c r="M334" s="430">
        <v>385</v>
      </c>
      <c r="N334" s="430">
        <v>115.5</v>
      </c>
      <c r="O334" s="430" t="s">
        <v>125</v>
      </c>
      <c r="P334" s="557"/>
      <c r="Q334" s="543"/>
      <c r="R334" s="543"/>
      <c r="S334" s="543"/>
      <c r="T334" s="546"/>
      <c r="U334" s="542"/>
      <c r="V334" s="430">
        <v>3</v>
      </c>
      <c r="W334" s="430">
        <v>210</v>
      </c>
      <c r="X334" s="430">
        <v>115.5</v>
      </c>
      <c r="Y334" s="430" t="s">
        <v>128</v>
      </c>
      <c r="Z334" s="557"/>
      <c r="AA334" s="557"/>
      <c r="AB334" s="557"/>
      <c r="AC334" s="557"/>
      <c r="AD334" s="558"/>
    </row>
    <row r="335" spans="1:30" s="426" customFormat="1" ht="15" x14ac:dyDescent="0.2">
      <c r="A335" s="542"/>
      <c r="B335" s="430">
        <v>4</v>
      </c>
      <c r="C335" s="430">
        <v>87</v>
      </c>
      <c r="D335" s="430">
        <v>114</v>
      </c>
      <c r="E335" s="430" t="s">
        <v>128</v>
      </c>
      <c r="F335" s="537"/>
      <c r="G335" s="543"/>
      <c r="H335" s="543"/>
      <c r="I335" s="543"/>
      <c r="J335" s="546"/>
      <c r="K335" s="533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36">
        <f>M335+M336+M337</f>
        <v>760</v>
      </c>
      <c r="Q335" s="536">
        <v>114.5</v>
      </c>
      <c r="R335" s="536">
        <v>65</v>
      </c>
      <c r="S335" s="536">
        <v>3</v>
      </c>
      <c r="T335" s="539"/>
      <c r="U335" s="533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37">
        <f>W335+W336</f>
        <v>761</v>
      </c>
      <c r="AA335" s="536">
        <v>115.5</v>
      </c>
      <c r="AB335" s="536">
        <v>65</v>
      </c>
      <c r="AC335" s="536">
        <v>2</v>
      </c>
      <c r="AD335" s="539"/>
    </row>
    <row r="336" spans="1:30" s="426" customFormat="1" ht="15" x14ac:dyDescent="0.2">
      <c r="A336" s="533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36">
        <f>C336+C337</f>
        <v>760</v>
      </c>
      <c r="G336" s="536">
        <v>114</v>
      </c>
      <c r="H336" s="536">
        <v>65</v>
      </c>
      <c r="I336" s="536">
        <v>2</v>
      </c>
      <c r="J336" s="539"/>
      <c r="K336" s="534"/>
      <c r="L336" s="430">
        <v>4</v>
      </c>
      <c r="M336" s="430">
        <v>457</v>
      </c>
      <c r="N336" s="430">
        <v>114.5</v>
      </c>
      <c r="O336" s="430" t="s">
        <v>127</v>
      </c>
      <c r="P336" s="537"/>
      <c r="Q336" s="537"/>
      <c r="R336" s="537"/>
      <c r="S336" s="537"/>
      <c r="T336" s="540"/>
      <c r="U336" s="542"/>
      <c r="V336" s="430">
        <v>5</v>
      </c>
      <c r="W336" s="430">
        <v>67</v>
      </c>
      <c r="X336" s="430">
        <v>114</v>
      </c>
      <c r="Y336" s="431" t="s">
        <v>125</v>
      </c>
      <c r="Z336" s="543"/>
      <c r="AA336" s="543"/>
      <c r="AB336" s="543"/>
      <c r="AC336" s="543"/>
      <c r="AD336" s="546"/>
    </row>
    <row r="337" spans="1:30" s="426" customFormat="1" ht="15" x14ac:dyDescent="0.2">
      <c r="A337" s="542"/>
      <c r="B337" s="430">
        <v>5</v>
      </c>
      <c r="C337" s="430">
        <v>53</v>
      </c>
      <c r="D337" s="430">
        <v>114.5</v>
      </c>
      <c r="E337" s="431" t="s">
        <v>125</v>
      </c>
      <c r="F337" s="543"/>
      <c r="G337" s="543"/>
      <c r="H337" s="543"/>
      <c r="I337" s="543"/>
      <c r="J337" s="546"/>
      <c r="K337" s="542"/>
      <c r="L337" s="430" t="s">
        <v>129</v>
      </c>
      <c r="M337" s="430">
        <v>226</v>
      </c>
      <c r="N337" s="430">
        <v>114</v>
      </c>
      <c r="O337" s="430" t="s">
        <v>125</v>
      </c>
      <c r="P337" s="543"/>
      <c r="Q337" s="543"/>
      <c r="R337" s="543"/>
      <c r="S337" s="543"/>
      <c r="T337" s="546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33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57">
        <f>W338+W339</f>
        <v>761</v>
      </c>
      <c r="AA338" s="557">
        <v>114</v>
      </c>
      <c r="AB338" s="557">
        <v>65</v>
      </c>
      <c r="AC338" s="557">
        <v>3</v>
      </c>
      <c r="AD338" s="558"/>
    </row>
    <row r="339" spans="1:30" s="426" customFormat="1" ht="15" x14ac:dyDescent="0.2">
      <c r="A339" s="533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36">
        <f>C339+C340</f>
        <v>760</v>
      </c>
      <c r="G339" s="536">
        <v>114.5</v>
      </c>
      <c r="H339" s="536">
        <v>65</v>
      </c>
      <c r="I339" s="536">
        <v>2</v>
      </c>
      <c r="J339" s="539"/>
      <c r="K339" s="533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36">
        <f>M339+M340</f>
        <v>760</v>
      </c>
      <c r="Q339" s="536">
        <v>113</v>
      </c>
      <c r="R339" s="536">
        <v>65</v>
      </c>
      <c r="S339" s="536">
        <v>3</v>
      </c>
      <c r="T339" s="539"/>
      <c r="U339" s="542"/>
      <c r="V339" s="430">
        <v>5</v>
      </c>
      <c r="W339" s="430">
        <v>193</v>
      </c>
      <c r="X339" s="430">
        <v>114</v>
      </c>
      <c r="Y339" s="430" t="s">
        <v>128</v>
      </c>
      <c r="Z339" s="557"/>
      <c r="AA339" s="557"/>
      <c r="AB339" s="557"/>
      <c r="AC339" s="557"/>
      <c r="AD339" s="558"/>
    </row>
    <row r="340" spans="1:30" s="426" customFormat="1" ht="15" x14ac:dyDescent="0.2">
      <c r="A340" s="542"/>
      <c r="B340" s="430">
        <v>6</v>
      </c>
      <c r="C340" s="430">
        <v>49</v>
      </c>
      <c r="D340" s="430">
        <v>113</v>
      </c>
      <c r="E340" s="431" t="s">
        <v>128</v>
      </c>
      <c r="F340" s="543"/>
      <c r="G340" s="543"/>
      <c r="H340" s="543"/>
      <c r="I340" s="543"/>
      <c r="J340" s="546"/>
      <c r="K340" s="542"/>
      <c r="L340" s="430" t="s">
        <v>131</v>
      </c>
      <c r="M340" s="430">
        <v>375</v>
      </c>
      <c r="N340" s="430">
        <v>112</v>
      </c>
      <c r="O340" s="430" t="s">
        <v>124</v>
      </c>
      <c r="P340" s="543"/>
      <c r="Q340" s="543"/>
      <c r="R340" s="543"/>
      <c r="S340" s="543"/>
      <c r="T340" s="546"/>
      <c r="U340" s="533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36">
        <f>W340+W341+W342</f>
        <v>761</v>
      </c>
      <c r="AA340" s="536">
        <v>112.5</v>
      </c>
      <c r="AB340" s="536">
        <v>65</v>
      </c>
      <c r="AC340" s="536">
        <v>3</v>
      </c>
      <c r="AD340" s="444"/>
    </row>
    <row r="341" spans="1:30" s="426" customFormat="1" ht="15" x14ac:dyDescent="0.2">
      <c r="A341" s="533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36">
        <f>C341+C342</f>
        <v>761</v>
      </c>
      <c r="G341" s="536"/>
      <c r="H341" s="536">
        <v>65</v>
      </c>
      <c r="I341" s="536">
        <v>3</v>
      </c>
      <c r="J341" s="539"/>
      <c r="K341" s="533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36">
        <f>M341+M342+M343</f>
        <v>761</v>
      </c>
      <c r="Q341" s="536">
        <v>112.5</v>
      </c>
      <c r="R341" s="536">
        <v>65</v>
      </c>
      <c r="S341" s="536">
        <v>3</v>
      </c>
      <c r="T341" s="539"/>
      <c r="U341" s="534"/>
      <c r="V341" s="437">
        <v>8</v>
      </c>
      <c r="W341" s="437">
        <v>158</v>
      </c>
      <c r="X341" s="437">
        <v>110.5</v>
      </c>
      <c r="Y341" s="437" t="s">
        <v>125</v>
      </c>
      <c r="Z341" s="537"/>
      <c r="AA341" s="537"/>
      <c r="AB341" s="537"/>
      <c r="AC341" s="537"/>
      <c r="AD341" s="445"/>
    </row>
    <row r="342" spans="1:30" s="426" customFormat="1" ht="15.75" thickBot="1" x14ac:dyDescent="0.25">
      <c r="A342" s="535"/>
      <c r="B342" s="438">
        <v>7</v>
      </c>
      <c r="C342" s="438">
        <v>340</v>
      </c>
      <c r="D342" s="438">
        <v>112.5</v>
      </c>
      <c r="E342" s="439" t="s">
        <v>124</v>
      </c>
      <c r="F342" s="538"/>
      <c r="G342" s="538"/>
      <c r="H342" s="538"/>
      <c r="I342" s="538"/>
      <c r="J342" s="541"/>
      <c r="K342" s="534"/>
      <c r="L342" s="430" t="s">
        <v>133</v>
      </c>
      <c r="M342" s="430">
        <v>112</v>
      </c>
      <c r="N342" s="430">
        <v>112.5</v>
      </c>
      <c r="O342" s="430" t="s">
        <v>125</v>
      </c>
      <c r="P342" s="537"/>
      <c r="Q342" s="537"/>
      <c r="R342" s="537"/>
      <c r="S342" s="537"/>
      <c r="T342" s="540"/>
      <c r="U342" s="535"/>
      <c r="V342" s="438">
        <v>7</v>
      </c>
      <c r="W342" s="438">
        <v>118</v>
      </c>
      <c r="X342" s="438">
        <v>112</v>
      </c>
      <c r="Y342" s="438" t="s">
        <v>125</v>
      </c>
      <c r="Z342" s="538"/>
      <c r="AA342" s="538"/>
      <c r="AB342" s="538"/>
      <c r="AC342" s="538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35"/>
      <c r="L343" s="438" t="s">
        <v>134</v>
      </c>
      <c r="M343" s="438">
        <v>514</v>
      </c>
      <c r="N343" s="438">
        <v>112.5</v>
      </c>
      <c r="O343" s="439" t="s">
        <v>127</v>
      </c>
      <c r="P343" s="538"/>
      <c r="Q343" s="538"/>
      <c r="R343" s="538"/>
      <c r="S343" s="538"/>
      <c r="T343" s="541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30" t="s">
        <v>53</v>
      </c>
      <c r="C347" s="531"/>
      <c r="D347" s="531"/>
      <c r="E347" s="531"/>
      <c r="F347" s="531"/>
      <c r="G347" s="532"/>
      <c r="H347" s="530" t="s">
        <v>75</v>
      </c>
      <c r="I347" s="531"/>
      <c r="J347" s="531"/>
      <c r="K347" s="531"/>
      <c r="L347" s="531"/>
      <c r="M347" s="532"/>
      <c r="N347" s="530" t="s">
        <v>63</v>
      </c>
      <c r="O347" s="531"/>
      <c r="P347" s="531"/>
      <c r="Q347" s="531"/>
      <c r="R347" s="531"/>
      <c r="S347" s="532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30" t="s">
        <v>53</v>
      </c>
      <c r="C360" s="531"/>
      <c r="D360" s="531"/>
      <c r="E360" s="531"/>
      <c r="F360" s="531"/>
      <c r="G360" s="532"/>
      <c r="H360" s="530" t="s">
        <v>75</v>
      </c>
      <c r="I360" s="531"/>
      <c r="J360" s="531"/>
      <c r="K360" s="531"/>
      <c r="L360" s="531"/>
      <c r="M360" s="532"/>
      <c r="N360" s="530" t="s">
        <v>63</v>
      </c>
      <c r="O360" s="531"/>
      <c r="P360" s="531"/>
      <c r="Q360" s="531"/>
      <c r="R360" s="531"/>
      <c r="S360" s="532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30" t="s">
        <v>53</v>
      </c>
      <c r="C373" s="531"/>
      <c r="D373" s="531"/>
      <c r="E373" s="531"/>
      <c r="F373" s="531"/>
      <c r="G373" s="532"/>
      <c r="H373" s="530" t="s">
        <v>75</v>
      </c>
      <c r="I373" s="531"/>
      <c r="J373" s="531"/>
      <c r="K373" s="531"/>
      <c r="L373" s="531"/>
      <c r="M373" s="532"/>
      <c r="N373" s="530" t="s">
        <v>63</v>
      </c>
      <c r="O373" s="531"/>
      <c r="P373" s="531"/>
      <c r="Q373" s="531"/>
      <c r="R373" s="531"/>
      <c r="S373" s="532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30" t="s">
        <v>53</v>
      </c>
      <c r="C386" s="531"/>
      <c r="D386" s="531"/>
      <c r="E386" s="531"/>
      <c r="F386" s="531"/>
      <c r="G386" s="532"/>
      <c r="H386" s="530" t="s">
        <v>75</v>
      </c>
      <c r="I386" s="531"/>
      <c r="J386" s="531"/>
      <c r="K386" s="531"/>
      <c r="L386" s="531"/>
      <c r="M386" s="532"/>
      <c r="N386" s="530" t="s">
        <v>63</v>
      </c>
      <c r="O386" s="531"/>
      <c r="P386" s="531"/>
      <c r="Q386" s="531"/>
      <c r="R386" s="531"/>
      <c r="S386" s="532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30" t="s">
        <v>53</v>
      </c>
      <c r="C399" s="531"/>
      <c r="D399" s="531"/>
      <c r="E399" s="531"/>
      <c r="F399" s="531"/>
      <c r="G399" s="532"/>
      <c r="H399" s="530" t="s">
        <v>75</v>
      </c>
      <c r="I399" s="531"/>
      <c r="J399" s="531"/>
      <c r="K399" s="531"/>
      <c r="L399" s="531"/>
      <c r="M399" s="532"/>
      <c r="N399" s="530" t="s">
        <v>63</v>
      </c>
      <c r="O399" s="531"/>
      <c r="P399" s="531"/>
      <c r="Q399" s="531"/>
      <c r="R399" s="531"/>
      <c r="S399" s="532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30" t="s">
        <v>53</v>
      </c>
      <c r="C412" s="531"/>
      <c r="D412" s="531"/>
      <c r="E412" s="531"/>
      <c r="F412" s="531"/>
      <c r="G412" s="532"/>
      <c r="H412" s="530" t="s">
        <v>75</v>
      </c>
      <c r="I412" s="531"/>
      <c r="J412" s="531"/>
      <c r="K412" s="531"/>
      <c r="L412" s="531"/>
      <c r="M412" s="532"/>
      <c r="N412" s="530" t="s">
        <v>63</v>
      </c>
      <c r="O412" s="531"/>
      <c r="P412" s="531"/>
      <c r="Q412" s="531"/>
      <c r="R412" s="531"/>
      <c r="S412" s="532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30" t="s">
        <v>53</v>
      </c>
      <c r="C425" s="531"/>
      <c r="D425" s="531"/>
      <c r="E425" s="531"/>
      <c r="F425" s="531"/>
      <c r="G425" s="532"/>
      <c r="H425" s="530" t="s">
        <v>75</v>
      </c>
      <c r="I425" s="531"/>
      <c r="J425" s="531"/>
      <c r="K425" s="531"/>
      <c r="L425" s="531"/>
      <c r="M425" s="532"/>
      <c r="N425" s="530" t="s">
        <v>63</v>
      </c>
      <c r="O425" s="531"/>
      <c r="P425" s="531"/>
      <c r="Q425" s="531"/>
      <c r="R425" s="531"/>
      <c r="S425" s="532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30" t="s">
        <v>53</v>
      </c>
      <c r="C438" s="531"/>
      <c r="D438" s="531"/>
      <c r="E438" s="531"/>
      <c r="F438" s="531"/>
      <c r="G438" s="532"/>
      <c r="H438" s="530" t="s">
        <v>75</v>
      </c>
      <c r="I438" s="531"/>
      <c r="J438" s="531"/>
      <c r="K438" s="531"/>
      <c r="L438" s="531"/>
      <c r="M438" s="532"/>
      <c r="N438" s="530" t="s">
        <v>63</v>
      </c>
      <c r="O438" s="531"/>
      <c r="P438" s="531"/>
      <c r="Q438" s="531"/>
      <c r="R438" s="531"/>
      <c r="S438" s="532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30" t="s">
        <v>53</v>
      </c>
      <c r="C451" s="531"/>
      <c r="D451" s="531"/>
      <c r="E451" s="531"/>
      <c r="F451" s="531"/>
      <c r="G451" s="532"/>
      <c r="H451" s="530" t="s">
        <v>75</v>
      </c>
      <c r="I451" s="531"/>
      <c r="J451" s="531"/>
      <c r="K451" s="531"/>
      <c r="L451" s="531"/>
      <c r="M451" s="532"/>
      <c r="N451" s="530" t="s">
        <v>63</v>
      </c>
      <c r="O451" s="531"/>
      <c r="P451" s="531"/>
      <c r="Q451" s="531"/>
      <c r="R451" s="531"/>
      <c r="S451" s="532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30" t="s">
        <v>53</v>
      </c>
      <c r="C464" s="531"/>
      <c r="D464" s="531"/>
      <c r="E464" s="531"/>
      <c r="F464" s="531"/>
      <c r="G464" s="532"/>
      <c r="H464" s="530" t="s">
        <v>75</v>
      </c>
      <c r="I464" s="531"/>
      <c r="J464" s="531"/>
      <c r="K464" s="531"/>
      <c r="L464" s="531"/>
      <c r="M464" s="532"/>
      <c r="N464" s="530" t="s">
        <v>63</v>
      </c>
      <c r="O464" s="531"/>
      <c r="P464" s="531"/>
      <c r="Q464" s="531"/>
      <c r="R464" s="531"/>
      <c r="S464" s="532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30" t="s">
        <v>53</v>
      </c>
      <c r="C477" s="531"/>
      <c r="D477" s="531"/>
      <c r="E477" s="531"/>
      <c r="F477" s="531"/>
      <c r="G477" s="532"/>
      <c r="H477" s="530" t="s">
        <v>75</v>
      </c>
      <c r="I477" s="531"/>
      <c r="J477" s="531"/>
      <c r="K477" s="531"/>
      <c r="L477" s="531"/>
      <c r="M477" s="532"/>
      <c r="N477" s="530" t="s">
        <v>63</v>
      </c>
      <c r="O477" s="531"/>
      <c r="P477" s="531"/>
      <c r="Q477" s="531"/>
      <c r="R477" s="531"/>
      <c r="S477" s="532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30" t="s">
        <v>53</v>
      </c>
      <c r="C490" s="531"/>
      <c r="D490" s="531"/>
      <c r="E490" s="531"/>
      <c r="F490" s="531"/>
      <c r="G490" s="532"/>
      <c r="H490" s="530" t="s">
        <v>75</v>
      </c>
      <c r="I490" s="531"/>
      <c r="J490" s="531"/>
      <c r="K490" s="531"/>
      <c r="L490" s="531"/>
      <c r="M490" s="532"/>
      <c r="N490" s="530" t="s">
        <v>63</v>
      </c>
      <c r="O490" s="531"/>
      <c r="P490" s="531"/>
      <c r="Q490" s="531"/>
      <c r="R490" s="531"/>
      <c r="S490" s="532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30" t="s">
        <v>53</v>
      </c>
      <c r="C503" s="531"/>
      <c r="D503" s="531"/>
      <c r="E503" s="531"/>
      <c r="F503" s="531"/>
      <c r="G503" s="532"/>
      <c r="H503" s="530" t="s">
        <v>75</v>
      </c>
      <c r="I503" s="531"/>
      <c r="J503" s="531"/>
      <c r="K503" s="531"/>
      <c r="L503" s="531"/>
      <c r="M503" s="532"/>
      <c r="N503" s="530" t="s">
        <v>63</v>
      </c>
      <c r="O503" s="531"/>
      <c r="P503" s="531"/>
      <c r="Q503" s="531"/>
      <c r="R503" s="531"/>
      <c r="S503" s="532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30" t="s">
        <v>53</v>
      </c>
      <c r="C516" s="531"/>
      <c r="D516" s="531"/>
      <c r="E516" s="531"/>
      <c r="F516" s="531"/>
      <c r="G516" s="532"/>
      <c r="H516" s="530" t="s">
        <v>75</v>
      </c>
      <c r="I516" s="531"/>
      <c r="J516" s="531"/>
      <c r="K516" s="531"/>
      <c r="L516" s="531"/>
      <c r="M516" s="532"/>
      <c r="N516" s="530" t="s">
        <v>63</v>
      </c>
      <c r="O516" s="531"/>
      <c r="P516" s="531"/>
      <c r="Q516" s="531"/>
      <c r="R516" s="531"/>
      <c r="S516" s="532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30" t="s">
        <v>53</v>
      </c>
      <c r="C529" s="531"/>
      <c r="D529" s="531"/>
      <c r="E529" s="531"/>
      <c r="F529" s="531"/>
      <c r="G529" s="532"/>
      <c r="H529" s="530" t="s">
        <v>75</v>
      </c>
      <c r="I529" s="531"/>
      <c r="J529" s="531"/>
      <c r="K529" s="531"/>
      <c r="L529" s="531"/>
      <c r="M529" s="532"/>
      <c r="N529" s="530" t="s">
        <v>63</v>
      </c>
      <c r="O529" s="531"/>
      <c r="P529" s="531"/>
      <c r="Q529" s="531"/>
      <c r="R529" s="531"/>
      <c r="S529" s="532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30" t="s">
        <v>53</v>
      </c>
      <c r="C542" s="531"/>
      <c r="D542" s="531"/>
      <c r="E542" s="531"/>
      <c r="F542" s="531"/>
      <c r="G542" s="532"/>
      <c r="H542" s="530" t="s">
        <v>75</v>
      </c>
      <c r="I542" s="531"/>
      <c r="J542" s="531"/>
      <c r="K542" s="531"/>
      <c r="L542" s="531"/>
      <c r="M542" s="532"/>
      <c r="N542" s="530" t="s">
        <v>63</v>
      </c>
      <c r="O542" s="531"/>
      <c r="P542" s="531"/>
      <c r="Q542" s="531"/>
      <c r="R542" s="531"/>
      <c r="S542" s="532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  <row r="554" spans="1:23" ht="13.5" thickBot="1" x14ac:dyDescent="0.25"/>
    <row r="555" spans="1:23" ht="12.75" customHeight="1" thickBot="1" x14ac:dyDescent="0.25">
      <c r="A555" s="247" t="s">
        <v>164</v>
      </c>
      <c r="B555" s="530" t="s">
        <v>53</v>
      </c>
      <c r="C555" s="531"/>
      <c r="D555" s="531"/>
      <c r="E555" s="531"/>
      <c r="F555" s="531"/>
      <c r="G555" s="532"/>
      <c r="H555" s="530" t="s">
        <v>75</v>
      </c>
      <c r="I555" s="531"/>
      <c r="J555" s="531"/>
      <c r="K555" s="531"/>
      <c r="L555" s="531"/>
      <c r="M555" s="532"/>
      <c r="N555" s="530" t="s">
        <v>63</v>
      </c>
      <c r="O555" s="531"/>
      <c r="P555" s="531"/>
      <c r="Q555" s="531"/>
      <c r="R555" s="531"/>
      <c r="S555" s="532"/>
      <c r="T555" s="292" t="s">
        <v>55</v>
      </c>
      <c r="U555" s="504"/>
      <c r="V555" s="504"/>
      <c r="W555" s="504"/>
    </row>
    <row r="556" spans="1:23" ht="12.75" customHeight="1" x14ac:dyDescent="0.2">
      <c r="A556" s="248" t="s">
        <v>54</v>
      </c>
      <c r="B556" s="314">
        <v>1</v>
      </c>
      <c r="C556" s="251">
        <v>2</v>
      </c>
      <c r="D556" s="251">
        <v>3</v>
      </c>
      <c r="E556" s="251">
        <v>4</v>
      </c>
      <c r="F556" s="251">
        <v>5</v>
      </c>
      <c r="G556" s="251">
        <v>6</v>
      </c>
      <c r="H556" s="314">
        <v>1</v>
      </c>
      <c r="I556" s="251">
        <v>2</v>
      </c>
      <c r="J556" s="251">
        <v>3</v>
      </c>
      <c r="K556" s="251">
        <v>4</v>
      </c>
      <c r="L556" s="251">
        <v>5</v>
      </c>
      <c r="M556" s="251">
        <v>6</v>
      </c>
      <c r="N556" s="314">
        <v>1</v>
      </c>
      <c r="O556" s="251">
        <v>2</v>
      </c>
      <c r="P556" s="251">
        <v>3</v>
      </c>
      <c r="Q556" s="251">
        <v>4</v>
      </c>
      <c r="R556" s="251">
        <v>5</v>
      </c>
      <c r="S556" s="251">
        <v>6</v>
      </c>
      <c r="T556" s="291"/>
      <c r="U556" s="504"/>
      <c r="V556" s="504"/>
      <c r="W556" s="504"/>
    </row>
    <row r="557" spans="1:23" ht="12.75" customHeight="1" x14ac:dyDescent="0.2">
      <c r="A557" s="252" t="s">
        <v>3</v>
      </c>
      <c r="B557" s="253">
        <v>4014</v>
      </c>
      <c r="C557" s="254">
        <v>4014</v>
      </c>
      <c r="D557" s="254">
        <v>4014</v>
      </c>
      <c r="E557" s="254">
        <v>4014</v>
      </c>
      <c r="F557" s="254">
        <v>4014</v>
      </c>
      <c r="G557" s="254">
        <v>4014</v>
      </c>
      <c r="H557" s="253">
        <v>4014</v>
      </c>
      <c r="I557" s="467">
        <v>4014</v>
      </c>
      <c r="J557" s="467">
        <v>4014</v>
      </c>
      <c r="K557" s="254">
        <v>4014</v>
      </c>
      <c r="L557" s="254">
        <v>4014</v>
      </c>
      <c r="M557" s="255">
        <v>4014</v>
      </c>
      <c r="N557" s="253">
        <v>4014</v>
      </c>
      <c r="O557" s="254">
        <v>4014</v>
      </c>
      <c r="P557" s="254">
        <v>4014</v>
      </c>
      <c r="Q557" s="254">
        <v>4014</v>
      </c>
      <c r="R557" s="254">
        <v>4014</v>
      </c>
      <c r="S557" s="254">
        <v>4014</v>
      </c>
      <c r="T557" s="256">
        <v>4014</v>
      </c>
      <c r="U557" s="504"/>
      <c r="V557" s="504"/>
      <c r="W557" s="504"/>
    </row>
    <row r="558" spans="1:23" ht="12.75" customHeight="1" x14ac:dyDescent="0.2">
      <c r="A558" s="257" t="s">
        <v>6</v>
      </c>
      <c r="B558" s="258">
        <v>4457.6595744680853</v>
      </c>
      <c r="C558" s="259">
        <v>4580</v>
      </c>
      <c r="D558" s="259">
        <v>4444.0425531914898</v>
      </c>
      <c r="E558" s="259">
        <v>4372.3529411764703</v>
      </c>
      <c r="F558" s="259">
        <v>4540.9523809523807</v>
      </c>
      <c r="G558" s="259">
        <v>4576.5</v>
      </c>
      <c r="H558" s="258">
        <v>4361.9512195121952</v>
      </c>
      <c r="I558" s="468">
        <v>4412.25</v>
      </c>
      <c r="J558" s="468">
        <v>4789.2682926829266</v>
      </c>
      <c r="K558" s="259">
        <v>4168.75</v>
      </c>
      <c r="L558" s="259">
        <v>4280.227272727273</v>
      </c>
      <c r="M558" s="260">
        <v>4483.9473684210525</v>
      </c>
      <c r="N558" s="258">
        <v>4401.8421052631575</v>
      </c>
      <c r="O558" s="259">
        <v>4439.2105263157891</v>
      </c>
      <c r="P558" s="259">
        <v>4356.1111111111113</v>
      </c>
      <c r="Q558" s="259">
        <v>4330</v>
      </c>
      <c r="R558" s="259">
        <v>4329.2682926829266</v>
      </c>
      <c r="S558" s="259">
        <v>4439.7435897435898</v>
      </c>
      <c r="T558" s="261">
        <v>4446.5361445783128</v>
      </c>
      <c r="U558" s="504"/>
      <c r="V558" s="504"/>
      <c r="W558" s="504"/>
    </row>
    <row r="559" spans="1:23" ht="12.75" customHeight="1" x14ac:dyDescent="0.2">
      <c r="A559" s="248" t="s">
        <v>7</v>
      </c>
      <c r="B559" s="262">
        <v>95.744680851063833</v>
      </c>
      <c r="C559" s="263">
        <v>75</v>
      </c>
      <c r="D559" s="263">
        <v>85.106382978723403</v>
      </c>
      <c r="E559" s="263">
        <v>82.352941176470594</v>
      </c>
      <c r="F559" s="263">
        <v>73.80952380952381</v>
      </c>
      <c r="G559" s="263">
        <v>92.5</v>
      </c>
      <c r="H559" s="262">
        <v>70.731707317073173</v>
      </c>
      <c r="I559" s="469">
        <v>90</v>
      </c>
      <c r="J559" s="469">
        <v>73.170731707317074</v>
      </c>
      <c r="K559" s="469">
        <v>93.75</v>
      </c>
      <c r="L559" s="469">
        <v>81.818181818181813</v>
      </c>
      <c r="M559" s="264">
        <v>76.315789473684205</v>
      </c>
      <c r="N559" s="262">
        <v>89.473684210526315</v>
      </c>
      <c r="O559" s="263">
        <v>84.21052631578948</v>
      </c>
      <c r="P559" s="263">
        <v>91.666666666666671</v>
      </c>
      <c r="Q559" s="263">
        <v>84.21052631578948</v>
      </c>
      <c r="R559" s="263">
        <v>87.804878048780495</v>
      </c>
      <c r="S559" s="263">
        <v>71.794871794871796</v>
      </c>
      <c r="T559" s="265">
        <v>80.421686746987959</v>
      </c>
      <c r="U559" s="504"/>
      <c r="V559" s="227"/>
      <c r="W559" s="504"/>
    </row>
    <row r="560" spans="1:23" ht="12.75" customHeight="1" x14ac:dyDescent="0.2">
      <c r="A560" s="248" t="s">
        <v>8</v>
      </c>
      <c r="B560" s="266">
        <v>5.8647342498541512E-2</v>
      </c>
      <c r="C560" s="267">
        <v>8.6967014264866527E-2</v>
      </c>
      <c r="D560" s="267">
        <v>6.9515209790116619E-2</v>
      </c>
      <c r="E560" s="267">
        <v>7.5645388952720174E-2</v>
      </c>
      <c r="F560" s="267">
        <v>7.5801126215780001E-2</v>
      </c>
      <c r="G560" s="267">
        <v>6.5515030023544418E-2</v>
      </c>
      <c r="H560" s="266">
        <v>8.1280145191639952E-2</v>
      </c>
      <c r="I560" s="455">
        <v>5.7696877882640614E-2</v>
      </c>
      <c r="J560" s="455">
        <v>8.0221571437335312E-2</v>
      </c>
      <c r="K560" s="267">
        <v>5.571001362843233E-2</v>
      </c>
      <c r="L560" s="267">
        <v>6.3579270862937382E-2</v>
      </c>
      <c r="M560" s="268">
        <v>8.1894894597955542E-2</v>
      </c>
      <c r="N560" s="266">
        <v>6.4430423994654193E-2</v>
      </c>
      <c r="O560" s="267">
        <v>6.6530842435249565E-2</v>
      </c>
      <c r="P560" s="267">
        <v>6.3150053595171327E-2</v>
      </c>
      <c r="Q560" s="267">
        <v>5.9246102511031497E-2</v>
      </c>
      <c r="R560" s="267">
        <v>5.6497801611979995E-2</v>
      </c>
      <c r="S560" s="267">
        <v>9.1990586278720698E-2</v>
      </c>
      <c r="T560" s="269">
        <v>7.6853633606594529E-2</v>
      </c>
      <c r="U560" s="504"/>
      <c r="V560" s="227"/>
      <c r="W560" s="504"/>
    </row>
    <row r="561" spans="1:23" ht="12.75" customHeight="1" x14ac:dyDescent="0.2">
      <c r="A561" s="257" t="s">
        <v>1</v>
      </c>
      <c r="B561" s="270">
        <f>B558/B557*100-100</f>
        <v>11.052804545791872</v>
      </c>
      <c r="C561" s="271">
        <f t="shared" ref="C561:E561" si="186">C558/C557*100-100</f>
        <v>14.100647732934732</v>
      </c>
      <c r="D561" s="271">
        <f t="shared" si="186"/>
        <v>10.713566347570747</v>
      </c>
      <c r="E561" s="271">
        <f t="shared" si="186"/>
        <v>8.9275770098771829</v>
      </c>
      <c r="F561" s="271">
        <f>F558/F557*100-100</f>
        <v>13.127862006785776</v>
      </c>
      <c r="G561" s="271">
        <f t="shared" ref="G561:T561" si="187">G558/G557*100-100</f>
        <v>14.013452914798208</v>
      </c>
      <c r="H561" s="270">
        <f t="shared" si="187"/>
        <v>8.6684409444991246</v>
      </c>
      <c r="I561" s="271">
        <f t="shared" si="187"/>
        <v>9.9215246636771326</v>
      </c>
      <c r="J561" s="271">
        <f t="shared" si="187"/>
        <v>19.314107939285677</v>
      </c>
      <c r="K561" s="271">
        <f t="shared" si="187"/>
        <v>3.8552566018933589</v>
      </c>
      <c r="L561" s="271">
        <f t="shared" si="187"/>
        <v>6.6324681795533849</v>
      </c>
      <c r="M561" s="272">
        <f t="shared" si="187"/>
        <v>11.707707235203088</v>
      </c>
      <c r="N561" s="270">
        <f t="shared" si="187"/>
        <v>9.6622348097448452</v>
      </c>
      <c r="O561" s="271">
        <f t="shared" si="187"/>
        <v>10.593187003382894</v>
      </c>
      <c r="P561" s="271">
        <f t="shared" si="187"/>
        <v>8.5229474616619569</v>
      </c>
      <c r="Q561" s="271">
        <f t="shared" si="187"/>
        <v>7.8724464374688523</v>
      </c>
      <c r="R561" s="271">
        <f t="shared" si="187"/>
        <v>7.8542175556284803</v>
      </c>
      <c r="S561" s="271">
        <f t="shared" si="187"/>
        <v>10.606467108709268</v>
      </c>
      <c r="T561" s="273">
        <f t="shared" si="187"/>
        <v>10.775688703993836</v>
      </c>
      <c r="U561" s="347"/>
      <c r="V561" s="227"/>
      <c r="W561" s="504"/>
    </row>
    <row r="562" spans="1:23" ht="12.75" customHeight="1" thickBot="1" x14ac:dyDescent="0.25">
      <c r="A562" s="274" t="s">
        <v>27</v>
      </c>
      <c r="B562" s="275">
        <f>B558-B545</f>
        <v>-82.590425531914661</v>
      </c>
      <c r="C562" s="276">
        <f t="shared" ref="C562:T562" si="188">C558-C545</f>
        <v>63.809523809523853</v>
      </c>
      <c r="D562" s="276">
        <f t="shared" si="188"/>
        <v>0.48699763593413081</v>
      </c>
      <c r="E562" s="276">
        <f t="shared" si="188"/>
        <v>-66.218487394958174</v>
      </c>
      <c r="F562" s="276">
        <f t="shared" si="188"/>
        <v>117.38095238095229</v>
      </c>
      <c r="G562" s="276">
        <f t="shared" si="188"/>
        <v>60.277777777777374</v>
      </c>
      <c r="H562" s="275">
        <f t="shared" si="188"/>
        <v>-240.10006253908705</v>
      </c>
      <c r="I562" s="276">
        <f t="shared" si="188"/>
        <v>-103.75</v>
      </c>
      <c r="J562" s="276">
        <f t="shared" si="188"/>
        <v>197.07317073170725</v>
      </c>
      <c r="K562" s="276">
        <f t="shared" si="188"/>
        <v>-408.39285714285688</v>
      </c>
      <c r="L562" s="276">
        <f t="shared" si="188"/>
        <v>-182.02272727272702</v>
      </c>
      <c r="M562" s="277">
        <f t="shared" si="188"/>
        <v>-4.1478696741860404</v>
      </c>
      <c r="N562" s="275">
        <f t="shared" si="188"/>
        <v>-70.840821566111117</v>
      </c>
      <c r="O562" s="276">
        <f t="shared" si="188"/>
        <v>-72.539473684210861</v>
      </c>
      <c r="P562" s="276">
        <f t="shared" si="188"/>
        <v>-144.88888888888869</v>
      </c>
      <c r="Q562" s="276">
        <f t="shared" si="188"/>
        <v>-265</v>
      </c>
      <c r="R562" s="276">
        <f t="shared" si="188"/>
        <v>-147.31065468549423</v>
      </c>
      <c r="S562" s="276">
        <f t="shared" si="188"/>
        <v>-116.84177611006908</v>
      </c>
      <c r="T562" s="278">
        <f t="shared" si="188"/>
        <v>-62.366294446077518</v>
      </c>
      <c r="U562" s="504"/>
      <c r="V562" s="227"/>
      <c r="W562" s="504"/>
    </row>
    <row r="563" spans="1:23" ht="12.75" customHeight="1" x14ac:dyDescent="0.2">
      <c r="A563" s="279" t="s">
        <v>51</v>
      </c>
      <c r="B563" s="280">
        <v>722</v>
      </c>
      <c r="C563" s="281">
        <v>724</v>
      </c>
      <c r="D563" s="281">
        <v>743</v>
      </c>
      <c r="E563" s="281">
        <v>201</v>
      </c>
      <c r="F563" s="281">
        <v>751</v>
      </c>
      <c r="G563" s="281">
        <v>752</v>
      </c>
      <c r="H563" s="280">
        <v>734</v>
      </c>
      <c r="I563" s="281">
        <v>741</v>
      </c>
      <c r="J563" s="281">
        <v>737</v>
      </c>
      <c r="K563" s="281">
        <v>184</v>
      </c>
      <c r="L563" s="281">
        <v>748</v>
      </c>
      <c r="M563" s="282">
        <v>750</v>
      </c>
      <c r="N563" s="280">
        <v>737</v>
      </c>
      <c r="O563" s="281">
        <v>742</v>
      </c>
      <c r="P563" s="281">
        <v>746</v>
      </c>
      <c r="Q563" s="281">
        <v>203</v>
      </c>
      <c r="R563" s="281">
        <v>746</v>
      </c>
      <c r="S563" s="281">
        <v>750</v>
      </c>
      <c r="T563" s="283">
        <f>SUM(B563:S563)</f>
        <v>11711</v>
      </c>
      <c r="U563" s="227" t="s">
        <v>56</v>
      </c>
      <c r="V563" s="284">
        <f>T550-T563</f>
        <v>30</v>
      </c>
      <c r="W563" s="285">
        <f>V563/T550</f>
        <v>2.5551486244783238E-3</v>
      </c>
    </row>
    <row r="564" spans="1:23" ht="12.75" customHeight="1" x14ac:dyDescent="0.2">
      <c r="A564" s="286" t="s">
        <v>28</v>
      </c>
      <c r="B564" s="322"/>
      <c r="C564" s="242"/>
      <c r="D564" s="242"/>
      <c r="E564" s="242"/>
      <c r="F564" s="242"/>
      <c r="G564" s="242"/>
      <c r="H564" s="244"/>
      <c r="I564" s="242"/>
      <c r="J564" s="242"/>
      <c r="K564" s="242"/>
      <c r="L564" s="242"/>
      <c r="M564" s="372"/>
      <c r="N564" s="244"/>
      <c r="O564" s="242"/>
      <c r="P564" s="242"/>
      <c r="Q564" s="242"/>
      <c r="R564" s="242"/>
      <c r="S564" s="242"/>
      <c r="T564" s="235"/>
      <c r="U564" s="227" t="s">
        <v>57</v>
      </c>
      <c r="V564" s="227">
        <v>158.77000000000001</v>
      </c>
      <c r="W564" s="504"/>
    </row>
    <row r="565" spans="1:23" ht="12.75" customHeight="1" thickBot="1" x14ac:dyDescent="0.25">
      <c r="A565" s="287" t="s">
        <v>26</v>
      </c>
      <c r="B565" s="374">
        <f>B564-B551</f>
        <v>0</v>
      </c>
      <c r="C565" s="386">
        <f t="shared" ref="C565:S565" si="189">C564-C551</f>
        <v>0</v>
      </c>
      <c r="D565" s="386">
        <f t="shared" si="189"/>
        <v>0</v>
      </c>
      <c r="E565" s="386">
        <f t="shared" si="189"/>
        <v>0</v>
      </c>
      <c r="F565" s="386">
        <f t="shared" si="189"/>
        <v>0</v>
      </c>
      <c r="G565" s="386">
        <f t="shared" si="189"/>
        <v>0</v>
      </c>
      <c r="H565" s="374">
        <f t="shared" si="189"/>
        <v>0</v>
      </c>
      <c r="I565" s="386">
        <f t="shared" si="189"/>
        <v>0</v>
      </c>
      <c r="J565" s="386">
        <f t="shared" si="189"/>
        <v>0</v>
      </c>
      <c r="K565" s="386">
        <f t="shared" si="189"/>
        <v>0</v>
      </c>
      <c r="L565" s="386">
        <f t="shared" si="189"/>
        <v>0</v>
      </c>
      <c r="M565" s="387">
        <f t="shared" si="189"/>
        <v>0</v>
      </c>
      <c r="N565" s="374">
        <f t="shared" si="189"/>
        <v>0</v>
      </c>
      <c r="O565" s="386">
        <f t="shared" si="189"/>
        <v>0</v>
      </c>
      <c r="P565" s="386">
        <f t="shared" si="189"/>
        <v>0</v>
      </c>
      <c r="Q565" s="386">
        <f t="shared" si="189"/>
        <v>0</v>
      </c>
      <c r="R565" s="386">
        <f t="shared" si="189"/>
        <v>0</v>
      </c>
      <c r="S565" s="386">
        <f t="shared" si="189"/>
        <v>0</v>
      </c>
      <c r="T565" s="236"/>
      <c r="U565" s="227" t="s">
        <v>26</v>
      </c>
      <c r="V565" s="227">
        <f>V564-V551</f>
        <v>-0.66999999999998749</v>
      </c>
      <c r="W565" s="504"/>
    </row>
    <row r="567" spans="1:23" ht="13.5" thickBot="1" x14ac:dyDescent="0.25"/>
    <row r="568" spans="1:23" s="505" customFormat="1" ht="12.75" customHeight="1" thickBot="1" x14ac:dyDescent="0.25">
      <c r="A568" s="247" t="s">
        <v>165</v>
      </c>
      <c r="B568" s="530" t="s">
        <v>53</v>
      </c>
      <c r="C568" s="531"/>
      <c r="D568" s="531"/>
      <c r="E568" s="531"/>
      <c r="F568" s="531"/>
      <c r="G568" s="532"/>
      <c r="H568" s="530" t="s">
        <v>75</v>
      </c>
      <c r="I568" s="531"/>
      <c r="J568" s="531"/>
      <c r="K568" s="531"/>
      <c r="L568" s="531"/>
      <c r="M568" s="532"/>
      <c r="N568" s="530" t="s">
        <v>63</v>
      </c>
      <c r="O568" s="531"/>
      <c r="P568" s="531"/>
      <c r="Q568" s="531"/>
      <c r="R568" s="531"/>
      <c r="S568" s="532"/>
      <c r="T568" s="292" t="s">
        <v>55</v>
      </c>
    </row>
    <row r="569" spans="1:23" s="505" customFormat="1" ht="12.75" customHeight="1" x14ac:dyDescent="0.2">
      <c r="A569" s="248" t="s">
        <v>54</v>
      </c>
      <c r="B569" s="314">
        <v>1</v>
      </c>
      <c r="C569" s="251">
        <v>2</v>
      </c>
      <c r="D569" s="251">
        <v>3</v>
      </c>
      <c r="E569" s="251">
        <v>4</v>
      </c>
      <c r="F569" s="251">
        <v>5</v>
      </c>
      <c r="G569" s="251">
        <v>6</v>
      </c>
      <c r="H569" s="314">
        <v>1</v>
      </c>
      <c r="I569" s="251">
        <v>2</v>
      </c>
      <c r="J569" s="251">
        <v>3</v>
      </c>
      <c r="K569" s="251">
        <v>4</v>
      </c>
      <c r="L569" s="251">
        <v>5</v>
      </c>
      <c r="M569" s="251">
        <v>6</v>
      </c>
      <c r="N569" s="314">
        <v>1</v>
      </c>
      <c r="O569" s="251">
        <v>2</v>
      </c>
      <c r="P569" s="251">
        <v>3</v>
      </c>
      <c r="Q569" s="251">
        <v>4</v>
      </c>
      <c r="R569" s="251">
        <v>5</v>
      </c>
      <c r="S569" s="251">
        <v>6</v>
      </c>
      <c r="T569" s="291"/>
    </row>
    <row r="570" spans="1:23" s="505" customFormat="1" ht="12.75" customHeight="1" x14ac:dyDescent="0.2">
      <c r="A570" s="252" t="s">
        <v>3</v>
      </c>
      <c r="B570" s="253">
        <v>4032</v>
      </c>
      <c r="C570" s="254">
        <v>4032</v>
      </c>
      <c r="D570" s="254">
        <v>4032</v>
      </c>
      <c r="E570" s="254">
        <v>4032</v>
      </c>
      <c r="F570" s="254">
        <v>4032</v>
      </c>
      <c r="G570" s="254">
        <v>4032</v>
      </c>
      <c r="H570" s="253">
        <v>4032</v>
      </c>
      <c r="I570" s="467">
        <v>4032</v>
      </c>
      <c r="J570" s="467">
        <v>4032</v>
      </c>
      <c r="K570" s="254">
        <v>4032</v>
      </c>
      <c r="L570" s="254">
        <v>4032</v>
      </c>
      <c r="M570" s="255">
        <v>4032</v>
      </c>
      <c r="N570" s="253">
        <v>4032</v>
      </c>
      <c r="O570" s="254">
        <v>4032</v>
      </c>
      <c r="P570" s="254">
        <v>4032</v>
      </c>
      <c r="Q570" s="254">
        <v>4032</v>
      </c>
      <c r="R570" s="254">
        <v>4032</v>
      </c>
      <c r="S570" s="254">
        <v>4032</v>
      </c>
      <c r="T570" s="256">
        <v>4032</v>
      </c>
    </row>
    <row r="571" spans="1:23" s="505" customFormat="1" ht="12.75" customHeight="1" x14ac:dyDescent="0.2">
      <c r="A571" s="257" t="s">
        <v>6</v>
      </c>
      <c r="B571" s="258">
        <v>4703.2558139534885</v>
      </c>
      <c r="C571" s="259">
        <v>4668.3720930232557</v>
      </c>
      <c r="D571" s="259">
        <v>4768.75</v>
      </c>
      <c r="E571" s="259">
        <v>4716.4285714285716</v>
      </c>
      <c r="F571" s="259">
        <v>4471.9230769230771</v>
      </c>
      <c r="G571" s="259">
        <v>4850</v>
      </c>
      <c r="H571" s="258">
        <v>4613.5185185185182</v>
      </c>
      <c r="I571" s="468">
        <v>4642.0408163265311</v>
      </c>
      <c r="J571" s="468">
        <v>4779.1836734693879</v>
      </c>
      <c r="K571" s="259">
        <v>4789.333333333333</v>
      </c>
      <c r="L571" s="259">
        <v>4672.727272727273</v>
      </c>
      <c r="M571" s="260">
        <v>4851.3725490196075</v>
      </c>
      <c r="N571" s="258">
        <v>4593.9024390243903</v>
      </c>
      <c r="O571" s="259">
        <v>4477.75</v>
      </c>
      <c r="P571" s="259">
        <v>4620.2439024390242</v>
      </c>
      <c r="Q571" s="259">
        <v>4909.333333333333</v>
      </c>
      <c r="R571" s="259">
        <v>4548.7755102040819</v>
      </c>
      <c r="S571" s="259">
        <v>4755.8</v>
      </c>
      <c r="T571" s="261">
        <v>4483.2907801418442</v>
      </c>
    </row>
    <row r="572" spans="1:23" s="505" customFormat="1" ht="12.75" customHeight="1" x14ac:dyDescent="0.2">
      <c r="A572" s="248" t="s">
        <v>7</v>
      </c>
      <c r="B572" s="262">
        <v>83.720930232558146</v>
      </c>
      <c r="C572" s="263">
        <v>74.418604651162795</v>
      </c>
      <c r="D572" s="263">
        <v>82.5</v>
      </c>
      <c r="E572" s="263">
        <v>100</v>
      </c>
      <c r="F572" s="263">
        <v>84.615384615384613</v>
      </c>
      <c r="G572" s="263">
        <v>85.365853658536579</v>
      </c>
      <c r="H572" s="262">
        <v>90.740740740740748</v>
      </c>
      <c r="I572" s="469">
        <v>91.836734693877546</v>
      </c>
      <c r="J572" s="469">
        <v>83.673469387755105</v>
      </c>
      <c r="K572" s="469">
        <v>100</v>
      </c>
      <c r="L572" s="469">
        <v>84.090909090909093</v>
      </c>
      <c r="M572" s="264">
        <v>96.078431372549019</v>
      </c>
      <c r="N572" s="262">
        <v>87.804878048780495</v>
      </c>
      <c r="O572" s="263">
        <v>100</v>
      </c>
      <c r="P572" s="263">
        <v>87.804878048780495</v>
      </c>
      <c r="Q572" s="263">
        <v>100</v>
      </c>
      <c r="R572" s="263">
        <v>95.91836734693878</v>
      </c>
      <c r="S572" s="263">
        <v>96</v>
      </c>
      <c r="T572" s="265">
        <v>86.524822695035468</v>
      </c>
      <c r="V572" s="227"/>
    </row>
    <row r="573" spans="1:23" s="505" customFormat="1" ht="12.75" customHeight="1" x14ac:dyDescent="0.2">
      <c r="A573" s="248" t="s">
        <v>8</v>
      </c>
      <c r="B573" s="266">
        <v>6.6553413055993646E-2</v>
      </c>
      <c r="C573" s="267">
        <v>7.5146654923409467E-2</v>
      </c>
      <c r="D573" s="267">
        <v>6.8899918994516834E-2</v>
      </c>
      <c r="E573" s="267">
        <v>4.1367027237413284E-2</v>
      </c>
      <c r="F573" s="267">
        <v>6.5606884660757994E-2</v>
      </c>
      <c r="G573" s="267">
        <v>6.5404840700934122E-2</v>
      </c>
      <c r="H573" s="266">
        <v>6.2084624867548836E-2</v>
      </c>
      <c r="I573" s="455">
        <v>6.2742512896343999E-2</v>
      </c>
      <c r="J573" s="455">
        <v>7.535849805289746E-2</v>
      </c>
      <c r="K573" s="267">
        <v>2.3356283036092433E-2</v>
      </c>
      <c r="L573" s="267">
        <v>7.253392128941509E-2</v>
      </c>
      <c r="M573" s="268">
        <v>5.2569805542434803E-2</v>
      </c>
      <c r="N573" s="266">
        <v>7.3893749778492349E-2</v>
      </c>
      <c r="O573" s="267">
        <v>5.0898070669653343E-2</v>
      </c>
      <c r="P573" s="267">
        <v>6.075253913209637E-2</v>
      </c>
      <c r="Q573" s="267">
        <v>3.5339265655210707E-2</v>
      </c>
      <c r="R573" s="267">
        <v>4.9208983670595785E-2</v>
      </c>
      <c r="S573" s="267">
        <v>5.4699339044536638E-2</v>
      </c>
      <c r="T573" s="269">
        <v>7.0127148509342915E-2</v>
      </c>
      <c r="V573" s="227"/>
    </row>
    <row r="574" spans="1:23" s="505" customFormat="1" ht="12.75" customHeight="1" x14ac:dyDescent="0.2">
      <c r="A574" s="257" t="s">
        <v>1</v>
      </c>
      <c r="B574" s="270">
        <f>B571/B570*100-100</f>
        <v>16.648209671465494</v>
      </c>
      <c r="C574" s="271">
        <f t="shared" ref="C574:E574" si="190">C571/C570*100-100</f>
        <v>15.783038021410121</v>
      </c>
      <c r="D574" s="271">
        <f t="shared" si="190"/>
        <v>18.272569444444443</v>
      </c>
      <c r="E574" s="271">
        <f t="shared" si="190"/>
        <v>16.9749149659864</v>
      </c>
      <c r="F574" s="271">
        <f>F571/F570*100-100</f>
        <v>10.910790598290603</v>
      </c>
      <c r="G574" s="271">
        <f t="shared" ref="G574:T574" si="191">G571/G570*100-100</f>
        <v>20.287698412698418</v>
      </c>
      <c r="H574" s="270">
        <f t="shared" si="191"/>
        <v>14.422582304526728</v>
      </c>
      <c r="I574" s="271">
        <f t="shared" si="191"/>
        <v>15.129980563654044</v>
      </c>
      <c r="J574" s="271">
        <f t="shared" si="191"/>
        <v>18.531341107871739</v>
      </c>
      <c r="K574" s="271">
        <f t="shared" si="191"/>
        <v>18.783068783068771</v>
      </c>
      <c r="L574" s="271">
        <f t="shared" si="191"/>
        <v>15.89105339105339</v>
      </c>
      <c r="M574" s="272">
        <f t="shared" si="191"/>
        <v>20.321739807033907</v>
      </c>
      <c r="N574" s="270">
        <f t="shared" si="191"/>
        <v>13.936072396438263</v>
      </c>
      <c r="O574" s="271">
        <f t="shared" si="191"/>
        <v>11.055307539682531</v>
      </c>
      <c r="P574" s="271">
        <f t="shared" si="191"/>
        <v>14.589382500967858</v>
      </c>
      <c r="Q574" s="271">
        <f t="shared" si="191"/>
        <v>21.759259259259252</v>
      </c>
      <c r="R574" s="271">
        <f t="shared" si="191"/>
        <v>12.816852931648853</v>
      </c>
      <c r="S574" s="271">
        <f t="shared" si="191"/>
        <v>17.9513888888889</v>
      </c>
      <c r="T574" s="273">
        <f t="shared" si="191"/>
        <v>11.192727682089384</v>
      </c>
      <c r="U574" s="347"/>
      <c r="V574" s="227"/>
    </row>
    <row r="575" spans="1:23" s="505" customFormat="1" ht="12.75" customHeight="1" thickBot="1" x14ac:dyDescent="0.25">
      <c r="A575" s="274" t="s">
        <v>27</v>
      </c>
      <c r="B575" s="275">
        <f>B571-B558</f>
        <v>245.5962394854032</v>
      </c>
      <c r="C575" s="276">
        <f t="shared" ref="C575:T575" si="192">C571-C558</f>
        <v>88.372093023255729</v>
      </c>
      <c r="D575" s="276">
        <f t="shared" si="192"/>
        <v>324.70744680851021</v>
      </c>
      <c r="E575" s="276">
        <f t="shared" si="192"/>
        <v>344.07563025210129</v>
      </c>
      <c r="F575" s="276">
        <f t="shared" si="192"/>
        <v>-69.029304029303603</v>
      </c>
      <c r="G575" s="276">
        <f t="shared" si="192"/>
        <v>273.5</v>
      </c>
      <c r="H575" s="275">
        <f t="shared" si="192"/>
        <v>251.56729900632308</v>
      </c>
      <c r="I575" s="276">
        <f t="shared" si="192"/>
        <v>229.79081632653106</v>
      </c>
      <c r="J575" s="276">
        <f t="shared" si="192"/>
        <v>-10.084619213538645</v>
      </c>
      <c r="K575" s="276">
        <f t="shared" si="192"/>
        <v>620.58333333333303</v>
      </c>
      <c r="L575" s="276">
        <f t="shared" si="192"/>
        <v>392.5</v>
      </c>
      <c r="M575" s="277">
        <f t="shared" si="192"/>
        <v>367.42518059855502</v>
      </c>
      <c r="N575" s="275">
        <f t="shared" si="192"/>
        <v>192.06033376123287</v>
      </c>
      <c r="O575" s="276">
        <f t="shared" si="192"/>
        <v>38.539473684210861</v>
      </c>
      <c r="P575" s="276">
        <f t="shared" si="192"/>
        <v>264.13279132791286</v>
      </c>
      <c r="Q575" s="276">
        <f t="shared" si="192"/>
        <v>579.33333333333303</v>
      </c>
      <c r="R575" s="276">
        <f t="shared" si="192"/>
        <v>219.50721752115533</v>
      </c>
      <c r="S575" s="276">
        <f t="shared" si="192"/>
        <v>316.05641025641035</v>
      </c>
      <c r="T575" s="278">
        <f t="shared" si="192"/>
        <v>36.754635563531338</v>
      </c>
      <c r="V575" s="227"/>
    </row>
    <row r="576" spans="1:23" s="505" customFormat="1" ht="12.75" customHeight="1" x14ac:dyDescent="0.2">
      <c r="A576" s="279" t="s">
        <v>51</v>
      </c>
      <c r="B576" s="280">
        <v>717</v>
      </c>
      <c r="C576" s="281">
        <v>720</v>
      </c>
      <c r="D576" s="281">
        <v>737</v>
      </c>
      <c r="E576" s="281">
        <v>199</v>
      </c>
      <c r="F576" s="281">
        <v>751</v>
      </c>
      <c r="G576" s="281">
        <v>748</v>
      </c>
      <c r="H576" s="280">
        <v>731</v>
      </c>
      <c r="I576" s="281">
        <v>741</v>
      </c>
      <c r="J576" s="281">
        <v>735</v>
      </c>
      <c r="K576" s="281">
        <v>180</v>
      </c>
      <c r="L576" s="281">
        <v>748</v>
      </c>
      <c r="M576" s="282">
        <v>750</v>
      </c>
      <c r="N576" s="280">
        <v>734</v>
      </c>
      <c r="O576" s="281">
        <v>740</v>
      </c>
      <c r="P576" s="281">
        <v>745</v>
      </c>
      <c r="Q576" s="281">
        <v>200</v>
      </c>
      <c r="R576" s="281">
        <v>744</v>
      </c>
      <c r="S576" s="281">
        <v>750</v>
      </c>
      <c r="T576" s="283">
        <f>SUM(B576:S576)</f>
        <v>11670</v>
      </c>
      <c r="U576" s="227" t="s">
        <v>56</v>
      </c>
      <c r="V576" s="284">
        <f>T563-T576</f>
        <v>41</v>
      </c>
      <c r="W576" s="285">
        <f>V576/T563</f>
        <v>3.5009819827512595E-3</v>
      </c>
    </row>
    <row r="577" spans="1:23" s="505" customFormat="1" ht="12.75" customHeight="1" x14ac:dyDescent="0.2">
      <c r="A577" s="286" t="s">
        <v>28</v>
      </c>
      <c r="B577" s="322"/>
      <c r="C577" s="242"/>
      <c r="D577" s="242"/>
      <c r="E577" s="242"/>
      <c r="F577" s="242"/>
      <c r="G577" s="242"/>
      <c r="H577" s="244"/>
      <c r="I577" s="242"/>
      <c r="J577" s="242"/>
      <c r="K577" s="242"/>
      <c r="L577" s="242"/>
      <c r="M577" s="372"/>
      <c r="N577" s="244"/>
      <c r="O577" s="242"/>
      <c r="P577" s="242"/>
      <c r="Q577" s="242"/>
      <c r="R577" s="242"/>
      <c r="S577" s="242"/>
      <c r="T577" s="235"/>
      <c r="U577" s="227" t="s">
        <v>57</v>
      </c>
      <c r="V577" s="227">
        <v>158.35</v>
      </c>
    </row>
    <row r="578" spans="1:23" s="505" customFormat="1" ht="12.75" customHeight="1" thickBot="1" x14ac:dyDescent="0.25">
      <c r="A578" s="287" t="s">
        <v>26</v>
      </c>
      <c r="B578" s="374">
        <f>B577-B564</f>
        <v>0</v>
      </c>
      <c r="C578" s="386">
        <f t="shared" ref="C578:S578" si="193">C577-C564</f>
        <v>0</v>
      </c>
      <c r="D578" s="386">
        <f t="shared" si="193"/>
        <v>0</v>
      </c>
      <c r="E578" s="386">
        <f t="shared" si="193"/>
        <v>0</v>
      </c>
      <c r="F578" s="386">
        <f t="shared" si="193"/>
        <v>0</v>
      </c>
      <c r="G578" s="386">
        <f t="shared" si="193"/>
        <v>0</v>
      </c>
      <c r="H578" s="374">
        <f t="shared" si="193"/>
        <v>0</v>
      </c>
      <c r="I578" s="386">
        <f t="shared" si="193"/>
        <v>0</v>
      </c>
      <c r="J578" s="386">
        <f t="shared" si="193"/>
        <v>0</v>
      </c>
      <c r="K578" s="386">
        <f t="shared" si="193"/>
        <v>0</v>
      </c>
      <c r="L578" s="386">
        <f t="shared" si="193"/>
        <v>0</v>
      </c>
      <c r="M578" s="387">
        <f t="shared" si="193"/>
        <v>0</v>
      </c>
      <c r="N578" s="374">
        <f t="shared" si="193"/>
        <v>0</v>
      </c>
      <c r="O578" s="386">
        <f t="shared" si="193"/>
        <v>0</v>
      </c>
      <c r="P578" s="386">
        <f t="shared" si="193"/>
        <v>0</v>
      </c>
      <c r="Q578" s="386">
        <f t="shared" si="193"/>
        <v>0</v>
      </c>
      <c r="R578" s="386">
        <f t="shared" si="193"/>
        <v>0</v>
      </c>
      <c r="S578" s="386">
        <f t="shared" si="193"/>
        <v>0</v>
      </c>
      <c r="T578" s="236"/>
      <c r="U578" s="227" t="s">
        <v>26</v>
      </c>
      <c r="V578" s="227">
        <f>V577-V564</f>
        <v>-0.42000000000001592</v>
      </c>
    </row>
    <row r="580" spans="1:23" ht="13.5" thickBot="1" x14ac:dyDescent="0.25"/>
    <row r="581" spans="1:23" s="509" customFormat="1" ht="12.75" customHeight="1" thickBot="1" x14ac:dyDescent="0.25">
      <c r="A581" s="247" t="s">
        <v>168</v>
      </c>
      <c r="B581" s="530" t="s">
        <v>53</v>
      </c>
      <c r="C581" s="531"/>
      <c r="D581" s="531"/>
      <c r="E581" s="531"/>
      <c r="F581" s="531"/>
      <c r="G581" s="532"/>
      <c r="H581" s="530" t="s">
        <v>75</v>
      </c>
      <c r="I581" s="531"/>
      <c r="J581" s="531"/>
      <c r="K581" s="531"/>
      <c r="L581" s="531"/>
      <c r="M581" s="532"/>
      <c r="N581" s="530" t="s">
        <v>63</v>
      </c>
      <c r="O581" s="531"/>
      <c r="P581" s="531"/>
      <c r="Q581" s="531"/>
      <c r="R581" s="531"/>
      <c r="S581" s="532"/>
      <c r="T581" s="292" t="s">
        <v>55</v>
      </c>
    </row>
    <row r="582" spans="1:23" s="509" customFormat="1" ht="12.75" customHeight="1" x14ac:dyDescent="0.2">
      <c r="A582" s="248" t="s">
        <v>54</v>
      </c>
      <c r="B582" s="314">
        <v>1</v>
      </c>
      <c r="C582" s="251">
        <v>2</v>
      </c>
      <c r="D582" s="251">
        <v>3</v>
      </c>
      <c r="E582" s="251">
        <v>4</v>
      </c>
      <c r="F582" s="251">
        <v>5</v>
      </c>
      <c r="G582" s="251">
        <v>6</v>
      </c>
      <c r="H582" s="314">
        <v>1</v>
      </c>
      <c r="I582" s="251">
        <v>2</v>
      </c>
      <c r="J582" s="251">
        <v>3</v>
      </c>
      <c r="K582" s="251">
        <v>4</v>
      </c>
      <c r="L582" s="251">
        <v>5</v>
      </c>
      <c r="M582" s="251">
        <v>6</v>
      </c>
      <c r="N582" s="314">
        <v>1</v>
      </c>
      <c r="O582" s="251">
        <v>2</v>
      </c>
      <c r="P582" s="251">
        <v>3</v>
      </c>
      <c r="Q582" s="251">
        <v>4</v>
      </c>
      <c r="R582" s="251">
        <v>5</v>
      </c>
      <c r="S582" s="251">
        <v>6</v>
      </c>
      <c r="T582" s="291"/>
    </row>
    <row r="583" spans="1:23" s="509" customFormat="1" ht="12.75" customHeight="1" x14ac:dyDescent="0.2">
      <c r="A583" s="252" t="s">
        <v>3</v>
      </c>
      <c r="B583" s="253">
        <v>4068</v>
      </c>
      <c r="C583" s="254">
        <v>4068</v>
      </c>
      <c r="D583" s="254">
        <v>4068</v>
      </c>
      <c r="E583" s="254">
        <v>4068</v>
      </c>
      <c r="F583" s="254">
        <v>4068</v>
      </c>
      <c r="G583" s="254">
        <v>4068</v>
      </c>
      <c r="H583" s="253">
        <v>4068</v>
      </c>
      <c r="I583" s="467">
        <v>4068</v>
      </c>
      <c r="J583" s="467">
        <v>4068</v>
      </c>
      <c r="K583" s="254">
        <v>4068</v>
      </c>
      <c r="L583" s="254">
        <v>4068</v>
      </c>
      <c r="M583" s="255">
        <v>4068</v>
      </c>
      <c r="N583" s="253">
        <v>4068</v>
      </c>
      <c r="O583" s="254">
        <v>4068</v>
      </c>
      <c r="P583" s="254">
        <v>4068</v>
      </c>
      <c r="Q583" s="254">
        <v>4068</v>
      </c>
      <c r="R583" s="254">
        <v>4068</v>
      </c>
      <c r="S583" s="254">
        <v>4068</v>
      </c>
      <c r="T583" s="256">
        <v>4068</v>
      </c>
    </row>
    <row r="584" spans="1:23" s="509" customFormat="1" ht="12.75" customHeight="1" x14ac:dyDescent="0.2">
      <c r="A584" s="257" t="s">
        <v>6</v>
      </c>
      <c r="B584" s="258">
        <v>4593.0232558139533</v>
      </c>
      <c r="C584" s="259">
        <v>4673.0952380952385</v>
      </c>
      <c r="D584" s="259">
        <v>4558</v>
      </c>
      <c r="E584" s="259">
        <v>4730.5600000000004</v>
      </c>
      <c r="F584" s="259">
        <v>4462.2222222222226</v>
      </c>
      <c r="G584" s="259">
        <v>4703.636363636364</v>
      </c>
      <c r="H584" s="258">
        <v>4622.8888888888887</v>
      </c>
      <c r="I584" s="468">
        <v>4554.6341463414637</v>
      </c>
      <c r="J584" s="468">
        <v>4804.565217391304</v>
      </c>
      <c r="K584" s="259">
        <v>4572.2222222222226</v>
      </c>
      <c r="L584" s="259">
        <v>4487.608695652174</v>
      </c>
      <c r="M584" s="260">
        <v>4818.0357142857147</v>
      </c>
      <c r="N584" s="258">
        <v>4792.5</v>
      </c>
      <c r="O584" s="259">
        <v>4742.8</v>
      </c>
      <c r="P584" s="259">
        <v>4634.347826086957</v>
      </c>
      <c r="Q584" s="259">
        <v>4408.5</v>
      </c>
      <c r="R584" s="259">
        <v>4587.9069767441861</v>
      </c>
      <c r="S584" s="259">
        <v>4766.666666666667</v>
      </c>
      <c r="T584" s="261">
        <v>4647.765363128492</v>
      </c>
    </row>
    <row r="585" spans="1:23" s="509" customFormat="1" ht="12.75" customHeight="1" x14ac:dyDescent="0.2">
      <c r="A585" s="248" t="s">
        <v>7</v>
      </c>
      <c r="B585" s="262">
        <v>81.395348837209298</v>
      </c>
      <c r="C585" s="263">
        <v>88.095238095238102</v>
      </c>
      <c r="D585" s="263">
        <v>80</v>
      </c>
      <c r="E585" s="263">
        <v>78.3</v>
      </c>
      <c r="F585" s="263">
        <v>75.555555555555557</v>
      </c>
      <c r="G585" s="263">
        <v>79.545454545454547</v>
      </c>
      <c r="H585" s="262">
        <v>77.777777777777771</v>
      </c>
      <c r="I585" s="469">
        <v>73.170731707317074</v>
      </c>
      <c r="J585" s="469">
        <v>86.956521739130437</v>
      </c>
      <c r="K585" s="469">
        <v>83.333333333333329</v>
      </c>
      <c r="L585" s="469">
        <v>82.608695652173907</v>
      </c>
      <c r="M585" s="264">
        <v>78.571428571428569</v>
      </c>
      <c r="N585" s="262">
        <v>90.909090909090907</v>
      </c>
      <c r="O585" s="263">
        <v>86</v>
      </c>
      <c r="P585" s="263">
        <v>78.260869565217391</v>
      </c>
      <c r="Q585" s="263">
        <v>90</v>
      </c>
      <c r="R585" s="263">
        <v>86.04651162790698</v>
      </c>
      <c r="S585" s="263">
        <v>88.095238095238102</v>
      </c>
      <c r="T585" s="265">
        <v>80.586592178770957</v>
      </c>
      <c r="V585" s="227"/>
    </row>
    <row r="586" spans="1:23" s="509" customFormat="1" ht="12.75" customHeight="1" x14ac:dyDescent="0.2">
      <c r="A586" s="248" t="s">
        <v>8</v>
      </c>
      <c r="B586" s="266">
        <v>7.5649399187967037E-2</v>
      </c>
      <c r="C586" s="267">
        <v>7.0792009841881262E-2</v>
      </c>
      <c r="D586" s="267">
        <v>6.6146776151231032E-2</v>
      </c>
      <c r="E586" s="267">
        <v>7.8899999999999998E-2</v>
      </c>
      <c r="F586" s="267">
        <v>7.4126608255895579E-2</v>
      </c>
      <c r="G586" s="267">
        <v>7.8590804672557676E-2</v>
      </c>
      <c r="H586" s="266">
        <v>8.2848122077433417E-2</v>
      </c>
      <c r="I586" s="455">
        <v>7.7253153287923884E-2</v>
      </c>
      <c r="J586" s="455">
        <v>7.1906253710897164E-2</v>
      </c>
      <c r="K586" s="267">
        <v>6.9049586990642037E-2</v>
      </c>
      <c r="L586" s="267">
        <v>7.430277232066218E-2</v>
      </c>
      <c r="M586" s="268">
        <v>8.1238424443697776E-2</v>
      </c>
      <c r="N586" s="266">
        <v>5.4470095327673038E-2</v>
      </c>
      <c r="O586" s="267">
        <v>6.6504477880514473E-2</v>
      </c>
      <c r="P586" s="267">
        <v>7.6322484102433599E-2</v>
      </c>
      <c r="Q586" s="267">
        <v>5.9161100985368732E-2</v>
      </c>
      <c r="R586" s="267">
        <v>6.3664322022431039E-2</v>
      </c>
      <c r="S586" s="267">
        <v>6.472593697058146E-2</v>
      </c>
      <c r="T586" s="269">
        <v>7.6334274520717768E-2</v>
      </c>
      <c r="V586" s="227"/>
    </row>
    <row r="587" spans="1:23" s="509" customFormat="1" ht="12.75" customHeight="1" x14ac:dyDescent="0.2">
      <c r="A587" s="257" t="s">
        <v>1</v>
      </c>
      <c r="B587" s="270">
        <f>B584/B583*100-100</f>
        <v>12.906176396606512</v>
      </c>
      <c r="C587" s="271">
        <f t="shared" ref="C587:E587" si="194">C584/C583*100-100</f>
        <v>14.874514210797415</v>
      </c>
      <c r="D587" s="271">
        <f t="shared" si="194"/>
        <v>12.045231071779753</v>
      </c>
      <c r="E587" s="271">
        <f t="shared" si="194"/>
        <v>16.28711897738448</v>
      </c>
      <c r="F587" s="271">
        <f>F584/F583*100-100</f>
        <v>9.6908117557085234</v>
      </c>
      <c r="G587" s="271">
        <f t="shared" ref="G587:T587" si="195">G584/G583*100-100</f>
        <v>15.625279342093506</v>
      </c>
      <c r="H587" s="270">
        <f t="shared" si="195"/>
        <v>13.640336501693426</v>
      </c>
      <c r="I587" s="271">
        <f t="shared" si="195"/>
        <v>11.962491306328999</v>
      </c>
      <c r="J587" s="271">
        <f t="shared" si="195"/>
        <v>18.106322944722322</v>
      </c>
      <c r="K587" s="271">
        <f t="shared" si="195"/>
        <v>12.394843220801931</v>
      </c>
      <c r="L587" s="271">
        <f t="shared" si="195"/>
        <v>10.314864691548024</v>
      </c>
      <c r="M587" s="272">
        <f t="shared" si="195"/>
        <v>18.437456103385315</v>
      </c>
      <c r="N587" s="270">
        <f t="shared" si="195"/>
        <v>17.80973451327435</v>
      </c>
      <c r="O587" s="271">
        <f t="shared" si="195"/>
        <v>16.58800393313669</v>
      </c>
      <c r="P587" s="271">
        <f t="shared" si="195"/>
        <v>13.922021290239854</v>
      </c>
      <c r="Q587" s="271">
        <f t="shared" si="195"/>
        <v>8.3702064896755246</v>
      </c>
      <c r="R587" s="271">
        <f t="shared" si="195"/>
        <v>12.780407491253357</v>
      </c>
      <c r="S587" s="271">
        <f t="shared" si="195"/>
        <v>17.17469682071453</v>
      </c>
      <c r="T587" s="273">
        <f t="shared" si="195"/>
        <v>14.251852584279547</v>
      </c>
      <c r="U587" s="347"/>
      <c r="V587" s="227"/>
    </row>
    <row r="588" spans="1:23" s="509" customFormat="1" ht="12.75" customHeight="1" thickBot="1" x14ac:dyDescent="0.25">
      <c r="A588" s="274" t="s">
        <v>27</v>
      </c>
      <c r="B588" s="275">
        <f>B584-B571</f>
        <v>-110.23255813953529</v>
      </c>
      <c r="C588" s="276">
        <f t="shared" ref="C588:T588" si="196">C584-C571</f>
        <v>4.723145071982799</v>
      </c>
      <c r="D588" s="276">
        <f t="shared" si="196"/>
        <v>-210.75</v>
      </c>
      <c r="E588" s="276">
        <f t="shared" si="196"/>
        <v>14.131428571428842</v>
      </c>
      <c r="F588" s="276">
        <f t="shared" si="196"/>
        <v>-9.7008547008545065</v>
      </c>
      <c r="G588" s="276">
        <f t="shared" si="196"/>
        <v>-146.36363636363603</v>
      </c>
      <c r="H588" s="275">
        <f t="shared" si="196"/>
        <v>9.3703703703704377</v>
      </c>
      <c r="I588" s="276">
        <f t="shared" si="196"/>
        <v>-87.40666998506731</v>
      </c>
      <c r="J588" s="276">
        <f t="shared" si="196"/>
        <v>25.381543921916091</v>
      </c>
      <c r="K588" s="276">
        <f t="shared" si="196"/>
        <v>-217.1111111111104</v>
      </c>
      <c r="L588" s="276">
        <f t="shared" si="196"/>
        <v>-185.11857707509898</v>
      </c>
      <c r="M588" s="277">
        <f t="shared" si="196"/>
        <v>-33.336834733892829</v>
      </c>
      <c r="N588" s="275">
        <f t="shared" si="196"/>
        <v>198.59756097560967</v>
      </c>
      <c r="O588" s="276">
        <f t="shared" si="196"/>
        <v>265.05000000000018</v>
      </c>
      <c r="P588" s="276">
        <f t="shared" si="196"/>
        <v>14.103923647932788</v>
      </c>
      <c r="Q588" s="276">
        <f t="shared" si="196"/>
        <v>-500.83333333333303</v>
      </c>
      <c r="R588" s="276">
        <f t="shared" si="196"/>
        <v>39.131466540104157</v>
      </c>
      <c r="S588" s="276">
        <f t="shared" si="196"/>
        <v>10.866666666666788</v>
      </c>
      <c r="T588" s="278">
        <f t="shared" si="196"/>
        <v>164.47458298664787</v>
      </c>
      <c r="V588" s="227"/>
    </row>
    <row r="589" spans="1:23" s="509" customFormat="1" ht="12.75" customHeight="1" x14ac:dyDescent="0.2">
      <c r="A589" s="279" t="s">
        <v>51</v>
      </c>
      <c r="B589" s="280">
        <v>707</v>
      </c>
      <c r="C589" s="281">
        <v>713</v>
      </c>
      <c r="D589" s="281">
        <v>731</v>
      </c>
      <c r="E589" s="281">
        <v>192</v>
      </c>
      <c r="F589" s="281">
        <v>750</v>
      </c>
      <c r="G589" s="281">
        <v>743</v>
      </c>
      <c r="H589" s="280">
        <v>724</v>
      </c>
      <c r="I589" s="281">
        <v>739</v>
      </c>
      <c r="J589" s="281">
        <v>734</v>
      </c>
      <c r="K589" s="281">
        <v>178</v>
      </c>
      <c r="L589" s="281">
        <v>746</v>
      </c>
      <c r="M589" s="282">
        <v>750</v>
      </c>
      <c r="N589" s="280">
        <v>733</v>
      </c>
      <c r="O589" s="281">
        <v>735</v>
      </c>
      <c r="P589" s="281">
        <v>744</v>
      </c>
      <c r="Q589" s="281">
        <v>198</v>
      </c>
      <c r="R589" s="281">
        <v>744</v>
      </c>
      <c r="S589" s="281">
        <v>750</v>
      </c>
      <c r="T589" s="283">
        <f>SUM(B589:S589)</f>
        <v>11611</v>
      </c>
      <c r="U589" s="227" t="s">
        <v>56</v>
      </c>
      <c r="V589" s="284">
        <f>T576-T589</f>
        <v>59</v>
      </c>
      <c r="W589" s="285">
        <f>V589/T576</f>
        <v>5.0556983718937449E-3</v>
      </c>
    </row>
    <row r="590" spans="1:23" s="509" customFormat="1" ht="12.75" customHeight="1" x14ac:dyDescent="0.2">
      <c r="A590" s="286" t="s">
        <v>28</v>
      </c>
      <c r="B590" s="322"/>
      <c r="C590" s="242"/>
      <c r="D590" s="242"/>
      <c r="E590" s="242"/>
      <c r="F590" s="242"/>
      <c r="G590" s="242"/>
      <c r="H590" s="244"/>
      <c r="I590" s="242"/>
      <c r="J590" s="242"/>
      <c r="K590" s="242"/>
      <c r="L590" s="242"/>
      <c r="M590" s="372"/>
      <c r="N590" s="244"/>
      <c r="O590" s="242"/>
      <c r="P590" s="242"/>
      <c r="Q590" s="242"/>
      <c r="R590" s="242"/>
      <c r="S590" s="242"/>
      <c r="T590" s="235"/>
      <c r="U590" s="227" t="s">
        <v>57</v>
      </c>
      <c r="V590" s="227">
        <v>156.80000000000001</v>
      </c>
    </row>
    <row r="591" spans="1:23" s="509" customFormat="1" ht="12.75" customHeight="1" thickBot="1" x14ac:dyDescent="0.25">
      <c r="A591" s="287" t="s">
        <v>26</v>
      </c>
      <c r="B591" s="374">
        <f>B590-B577</f>
        <v>0</v>
      </c>
      <c r="C591" s="386">
        <f t="shared" ref="C591:S591" si="197">C590-C577</f>
        <v>0</v>
      </c>
      <c r="D591" s="386">
        <f t="shared" si="197"/>
        <v>0</v>
      </c>
      <c r="E591" s="386">
        <f t="shared" si="197"/>
        <v>0</v>
      </c>
      <c r="F591" s="386">
        <f t="shared" si="197"/>
        <v>0</v>
      </c>
      <c r="G591" s="386">
        <f t="shared" si="197"/>
        <v>0</v>
      </c>
      <c r="H591" s="374">
        <f t="shared" si="197"/>
        <v>0</v>
      </c>
      <c r="I591" s="386">
        <f t="shared" si="197"/>
        <v>0</v>
      </c>
      <c r="J591" s="386">
        <f t="shared" si="197"/>
        <v>0</v>
      </c>
      <c r="K591" s="386">
        <f t="shared" si="197"/>
        <v>0</v>
      </c>
      <c r="L591" s="386">
        <f t="shared" si="197"/>
        <v>0</v>
      </c>
      <c r="M591" s="387">
        <f t="shared" si="197"/>
        <v>0</v>
      </c>
      <c r="N591" s="374">
        <f t="shared" si="197"/>
        <v>0</v>
      </c>
      <c r="O591" s="386">
        <f t="shared" si="197"/>
        <v>0</v>
      </c>
      <c r="P591" s="386">
        <f t="shared" si="197"/>
        <v>0</v>
      </c>
      <c r="Q591" s="386">
        <f t="shared" si="197"/>
        <v>0</v>
      </c>
      <c r="R591" s="386">
        <f t="shared" si="197"/>
        <v>0</v>
      </c>
      <c r="S591" s="386">
        <f t="shared" si="197"/>
        <v>0</v>
      </c>
      <c r="T591" s="236"/>
      <c r="U591" s="227" t="s">
        <v>26</v>
      </c>
      <c r="V591" s="227">
        <f>V590-V577</f>
        <v>-1.5499999999999829</v>
      </c>
    </row>
    <row r="593" spans="1:23" ht="13.5" thickBot="1" x14ac:dyDescent="0.25"/>
    <row r="594" spans="1:23" s="511" customFormat="1" ht="12.75" customHeight="1" thickBot="1" x14ac:dyDescent="0.25">
      <c r="A594" s="247" t="s">
        <v>170</v>
      </c>
      <c r="B594" s="530" t="s">
        <v>53</v>
      </c>
      <c r="C594" s="531"/>
      <c r="D594" s="531"/>
      <c r="E594" s="531"/>
      <c r="F594" s="531"/>
      <c r="G594" s="532"/>
      <c r="H594" s="530" t="s">
        <v>75</v>
      </c>
      <c r="I594" s="531"/>
      <c r="J594" s="531"/>
      <c r="K594" s="531"/>
      <c r="L594" s="531"/>
      <c r="M594" s="532"/>
      <c r="N594" s="530" t="s">
        <v>63</v>
      </c>
      <c r="O594" s="531"/>
      <c r="P594" s="531"/>
      <c r="Q594" s="531"/>
      <c r="R594" s="531"/>
      <c r="S594" s="532"/>
      <c r="T594" s="292" t="s">
        <v>55</v>
      </c>
    </row>
    <row r="595" spans="1:23" s="511" customFormat="1" ht="12.75" customHeight="1" x14ac:dyDescent="0.2">
      <c r="A595" s="248" t="s">
        <v>54</v>
      </c>
      <c r="B595" s="314">
        <v>1</v>
      </c>
      <c r="C595" s="251">
        <v>2</v>
      </c>
      <c r="D595" s="251">
        <v>3</v>
      </c>
      <c r="E595" s="251">
        <v>4</v>
      </c>
      <c r="F595" s="251">
        <v>5</v>
      </c>
      <c r="G595" s="251">
        <v>6</v>
      </c>
      <c r="H595" s="314">
        <v>1</v>
      </c>
      <c r="I595" s="251">
        <v>2</v>
      </c>
      <c r="J595" s="251">
        <v>3</v>
      </c>
      <c r="K595" s="251">
        <v>4</v>
      </c>
      <c r="L595" s="251">
        <v>5</v>
      </c>
      <c r="M595" s="251">
        <v>6</v>
      </c>
      <c r="N595" s="314">
        <v>1</v>
      </c>
      <c r="O595" s="251">
        <v>2</v>
      </c>
      <c r="P595" s="251">
        <v>3</v>
      </c>
      <c r="Q595" s="251">
        <v>4</v>
      </c>
      <c r="R595" s="251">
        <v>5</v>
      </c>
      <c r="S595" s="251">
        <v>6</v>
      </c>
      <c r="T595" s="291"/>
    </row>
    <row r="596" spans="1:23" s="511" customFormat="1" ht="12.75" customHeight="1" x14ac:dyDescent="0.2">
      <c r="A596" s="252" t="s">
        <v>3</v>
      </c>
      <c r="B596" s="253">
        <v>4104</v>
      </c>
      <c r="C596" s="254">
        <v>4104</v>
      </c>
      <c r="D596" s="254">
        <v>4104</v>
      </c>
      <c r="E596" s="254">
        <v>4104</v>
      </c>
      <c r="F596" s="254">
        <v>4104</v>
      </c>
      <c r="G596" s="254">
        <v>4104</v>
      </c>
      <c r="H596" s="253">
        <v>4104</v>
      </c>
      <c r="I596" s="467">
        <v>4104</v>
      </c>
      <c r="J596" s="467">
        <v>4104</v>
      </c>
      <c r="K596" s="254">
        <v>4104</v>
      </c>
      <c r="L596" s="254">
        <v>4104</v>
      </c>
      <c r="M596" s="255">
        <v>4104</v>
      </c>
      <c r="N596" s="253">
        <v>4104</v>
      </c>
      <c r="O596" s="254">
        <v>4104</v>
      </c>
      <c r="P596" s="254">
        <v>4104</v>
      </c>
      <c r="Q596" s="254">
        <v>4104</v>
      </c>
      <c r="R596" s="254">
        <v>4104</v>
      </c>
      <c r="S596" s="254">
        <v>4104</v>
      </c>
      <c r="T596" s="256">
        <v>4104</v>
      </c>
    </row>
    <row r="597" spans="1:23" s="511" customFormat="1" ht="12.75" customHeight="1" x14ac:dyDescent="0.2">
      <c r="A597" s="257" t="s">
        <v>6</v>
      </c>
      <c r="B597" s="258">
        <v>4719.3617021276596</v>
      </c>
      <c r="C597" s="259">
        <v>4702.608695652174</v>
      </c>
      <c r="D597" s="259">
        <v>4577.3809523809523</v>
      </c>
      <c r="E597" s="259">
        <v>4416.8421052631575</v>
      </c>
      <c r="F597" s="259">
        <v>4728.2051282051279</v>
      </c>
      <c r="G597" s="259">
        <v>4570.681818181818</v>
      </c>
      <c r="H597" s="258">
        <v>4493.913043478261</v>
      </c>
      <c r="I597" s="468">
        <v>4715.9574468085102</v>
      </c>
      <c r="J597" s="468">
        <v>4649.7674418604647</v>
      </c>
      <c r="K597" s="259">
        <v>4516.666666666667</v>
      </c>
      <c r="L597" s="259">
        <v>4641.1627906976746</v>
      </c>
      <c r="M597" s="260">
        <v>4615</v>
      </c>
      <c r="N597" s="258">
        <v>4559.5555555555557</v>
      </c>
      <c r="O597" s="259">
        <v>4699.333333333333</v>
      </c>
      <c r="P597" s="259">
        <v>4625.744680851064</v>
      </c>
      <c r="Q597" s="259">
        <v>4649.6000000000004</v>
      </c>
      <c r="R597" s="259">
        <v>4633.181818181818</v>
      </c>
      <c r="S597" s="259">
        <v>4788.260869565217</v>
      </c>
      <c r="T597" s="261">
        <v>4640.151515151515</v>
      </c>
    </row>
    <row r="598" spans="1:23" s="511" customFormat="1" ht="12.75" customHeight="1" x14ac:dyDescent="0.2">
      <c r="A598" s="248" t="s">
        <v>7</v>
      </c>
      <c r="B598" s="262">
        <v>80.851063829787236</v>
      </c>
      <c r="C598" s="263">
        <v>73.913043478260875</v>
      </c>
      <c r="D598" s="263">
        <v>78.571428571428569</v>
      </c>
      <c r="E598" s="263">
        <v>84.21052631578948</v>
      </c>
      <c r="F598" s="263">
        <v>74.358974358974365</v>
      </c>
      <c r="G598" s="263">
        <v>68.181818181818187</v>
      </c>
      <c r="H598" s="262">
        <v>69.565217391304344</v>
      </c>
      <c r="I598" s="469">
        <v>82.978723404255319</v>
      </c>
      <c r="J598" s="469">
        <v>86.04651162790698</v>
      </c>
      <c r="K598" s="469">
        <v>72.222222222222229</v>
      </c>
      <c r="L598" s="469">
        <v>88.372093023255815</v>
      </c>
      <c r="M598" s="264">
        <v>79.545454545454547</v>
      </c>
      <c r="N598" s="262">
        <v>71.111111111111114</v>
      </c>
      <c r="O598" s="263">
        <v>82.222222222222229</v>
      </c>
      <c r="P598" s="263">
        <v>87.234042553191486</v>
      </c>
      <c r="Q598" s="263">
        <v>68</v>
      </c>
      <c r="R598" s="263">
        <v>70.454545454545453</v>
      </c>
      <c r="S598" s="263">
        <v>89.130434782608702</v>
      </c>
      <c r="T598" s="265">
        <v>77.823691460055102</v>
      </c>
      <c r="V598" s="227"/>
    </row>
    <row r="599" spans="1:23" s="511" customFormat="1" ht="12.75" customHeight="1" x14ac:dyDescent="0.2">
      <c r="A599" s="248" t="s">
        <v>8</v>
      </c>
      <c r="B599" s="266">
        <v>7.8118340573629541E-2</v>
      </c>
      <c r="C599" s="267">
        <v>8.1972271731899624E-2</v>
      </c>
      <c r="D599" s="267">
        <v>7.3464616354944834E-2</v>
      </c>
      <c r="E599" s="267">
        <v>8.4202478569564462E-2</v>
      </c>
      <c r="F599" s="267">
        <v>0.10165716275788599</v>
      </c>
      <c r="G599" s="267">
        <v>9.0376830123997928E-2</v>
      </c>
      <c r="H599" s="266">
        <v>8.7016288292635247E-2</v>
      </c>
      <c r="I599" s="455">
        <v>8.3735084435545865E-2</v>
      </c>
      <c r="J599" s="455">
        <v>7.9073484853449102E-2</v>
      </c>
      <c r="K599" s="267">
        <v>7.3066457842236754E-2</v>
      </c>
      <c r="L599" s="267">
        <v>6.9279733282399461E-2</v>
      </c>
      <c r="M599" s="268">
        <v>7.1970797639109255E-2</v>
      </c>
      <c r="N599" s="266">
        <v>9.0452564032154417E-2</v>
      </c>
      <c r="O599" s="267">
        <v>8.2724406797442432E-2</v>
      </c>
      <c r="P599" s="267">
        <v>7.7466406241878602E-2</v>
      </c>
      <c r="Q599" s="267">
        <v>9.1614685617824348E-2</v>
      </c>
      <c r="R599" s="267">
        <v>8.3737541411434566E-2</v>
      </c>
      <c r="S599" s="267">
        <v>6.6692779122640919E-2</v>
      </c>
      <c r="T599" s="269">
        <v>8.3831728483560949E-2</v>
      </c>
      <c r="V599" s="227"/>
    </row>
    <row r="600" spans="1:23" s="511" customFormat="1" ht="12.75" customHeight="1" x14ac:dyDescent="0.2">
      <c r="A600" s="257" t="s">
        <v>1</v>
      </c>
      <c r="B600" s="270">
        <f>B597/B596*100-100</f>
        <v>14.994193521629143</v>
      </c>
      <c r="C600" s="271">
        <f t="shared" ref="C600:E600" si="198">C597/C596*100-100</f>
        <v>14.585981862869744</v>
      </c>
      <c r="D600" s="271">
        <f t="shared" si="198"/>
        <v>11.534623596027103</v>
      </c>
      <c r="E600" s="271">
        <f t="shared" si="198"/>
        <v>7.6228583153790765</v>
      </c>
      <c r="F600" s="271">
        <f>F597/F596*100-100</f>
        <v>15.20967661318538</v>
      </c>
      <c r="G600" s="271">
        <f t="shared" ref="G600:T600" si="199">G597/G596*100-100</f>
        <v>11.371389331915637</v>
      </c>
      <c r="H600" s="270">
        <f t="shared" si="199"/>
        <v>9.5008051529790691</v>
      </c>
      <c r="I600" s="271">
        <f t="shared" si="199"/>
        <v>14.911243830616726</v>
      </c>
      <c r="J600" s="271">
        <f t="shared" si="199"/>
        <v>13.298426945917768</v>
      </c>
      <c r="K600" s="271">
        <f t="shared" si="199"/>
        <v>10.055230669265768</v>
      </c>
      <c r="L600" s="271">
        <f t="shared" si="199"/>
        <v>13.088761956571034</v>
      </c>
      <c r="M600" s="272">
        <f t="shared" si="199"/>
        <v>12.451267056530213</v>
      </c>
      <c r="N600" s="270">
        <f t="shared" si="199"/>
        <v>11.100281568117822</v>
      </c>
      <c r="O600" s="271">
        <f t="shared" si="199"/>
        <v>14.506172839506178</v>
      </c>
      <c r="P600" s="271">
        <f t="shared" si="199"/>
        <v>12.713077018788098</v>
      </c>
      <c r="Q600" s="271">
        <f t="shared" si="199"/>
        <v>13.294346978557513</v>
      </c>
      <c r="R600" s="271">
        <f t="shared" si="199"/>
        <v>12.89429381534643</v>
      </c>
      <c r="S600" s="271">
        <f t="shared" si="199"/>
        <v>16.673023137554011</v>
      </c>
      <c r="T600" s="273">
        <f t="shared" si="199"/>
        <v>13.064120739559343</v>
      </c>
      <c r="U600" s="347"/>
      <c r="V600" s="227"/>
    </row>
    <row r="601" spans="1:23" s="511" customFormat="1" ht="12.75" customHeight="1" thickBot="1" x14ac:dyDescent="0.25">
      <c r="A601" s="274" t="s">
        <v>27</v>
      </c>
      <c r="B601" s="275">
        <f>B597-B584</f>
        <v>126.3384463137063</v>
      </c>
      <c r="C601" s="276">
        <f t="shared" ref="C601:T601" si="200">C597-C584</f>
        <v>29.513457556935464</v>
      </c>
      <c r="D601" s="276">
        <f t="shared" si="200"/>
        <v>19.380952380952294</v>
      </c>
      <c r="E601" s="276">
        <f t="shared" si="200"/>
        <v>-313.71789473684294</v>
      </c>
      <c r="F601" s="276">
        <f t="shared" si="200"/>
        <v>265.98290598290532</v>
      </c>
      <c r="G601" s="276">
        <f t="shared" si="200"/>
        <v>-132.95454545454595</v>
      </c>
      <c r="H601" s="275">
        <f t="shared" si="200"/>
        <v>-128.9758454106277</v>
      </c>
      <c r="I601" s="276">
        <f t="shared" si="200"/>
        <v>161.32330046704647</v>
      </c>
      <c r="J601" s="276">
        <f t="shared" si="200"/>
        <v>-154.79777553083932</v>
      </c>
      <c r="K601" s="276">
        <f t="shared" si="200"/>
        <v>-55.555555555555657</v>
      </c>
      <c r="L601" s="276">
        <f t="shared" si="200"/>
        <v>153.55409504550062</v>
      </c>
      <c r="M601" s="277">
        <f t="shared" si="200"/>
        <v>-203.03571428571468</v>
      </c>
      <c r="N601" s="275">
        <f t="shared" si="200"/>
        <v>-232.94444444444434</v>
      </c>
      <c r="O601" s="276">
        <f t="shared" si="200"/>
        <v>-43.466666666667152</v>
      </c>
      <c r="P601" s="276">
        <f t="shared" si="200"/>
        <v>-8.6031452358929528</v>
      </c>
      <c r="Q601" s="276">
        <f t="shared" si="200"/>
        <v>241.10000000000036</v>
      </c>
      <c r="R601" s="276">
        <f t="shared" si="200"/>
        <v>45.274841437631949</v>
      </c>
      <c r="S601" s="276">
        <f t="shared" si="200"/>
        <v>21.594202898550066</v>
      </c>
      <c r="T601" s="278">
        <f t="shared" si="200"/>
        <v>-7.6138479769770129</v>
      </c>
      <c r="V601" s="227"/>
    </row>
    <row r="602" spans="1:23" s="511" customFormat="1" ht="12.75" customHeight="1" x14ac:dyDescent="0.2">
      <c r="A602" s="279" t="s">
        <v>51</v>
      </c>
      <c r="B602" s="280">
        <v>702</v>
      </c>
      <c r="C602" s="281">
        <v>708</v>
      </c>
      <c r="D602" s="281">
        <v>726</v>
      </c>
      <c r="E602" s="281">
        <v>190</v>
      </c>
      <c r="F602" s="281">
        <v>746</v>
      </c>
      <c r="G602" s="281">
        <v>737</v>
      </c>
      <c r="H602" s="280">
        <v>723</v>
      </c>
      <c r="I602" s="281">
        <v>734</v>
      </c>
      <c r="J602" s="281">
        <v>732</v>
      </c>
      <c r="K602" s="281">
        <v>174</v>
      </c>
      <c r="L602" s="281">
        <v>746</v>
      </c>
      <c r="M602" s="282">
        <v>746</v>
      </c>
      <c r="N602" s="280">
        <v>727</v>
      </c>
      <c r="O602" s="281">
        <v>729</v>
      </c>
      <c r="P602" s="281">
        <v>742</v>
      </c>
      <c r="Q602" s="281">
        <v>196</v>
      </c>
      <c r="R602" s="281">
        <v>744</v>
      </c>
      <c r="S602" s="281">
        <v>749</v>
      </c>
      <c r="T602" s="283">
        <f>SUM(B602:S602)</f>
        <v>11551</v>
      </c>
      <c r="U602" s="227" t="s">
        <v>56</v>
      </c>
      <c r="V602" s="284">
        <f>T589-T602</f>
        <v>60</v>
      </c>
      <c r="W602" s="285">
        <f>V602/T589</f>
        <v>5.1675135647231071E-3</v>
      </c>
    </row>
    <row r="603" spans="1:23" s="511" customFormat="1" ht="12.75" customHeight="1" x14ac:dyDescent="0.2">
      <c r="A603" s="286" t="s">
        <v>28</v>
      </c>
      <c r="B603" s="322"/>
      <c r="C603" s="242"/>
      <c r="D603" s="242"/>
      <c r="E603" s="242"/>
      <c r="F603" s="242"/>
      <c r="G603" s="242"/>
      <c r="H603" s="244"/>
      <c r="I603" s="242"/>
      <c r="J603" s="242"/>
      <c r="K603" s="242"/>
      <c r="L603" s="242"/>
      <c r="M603" s="372"/>
      <c r="N603" s="244"/>
      <c r="O603" s="242"/>
      <c r="P603" s="242"/>
      <c r="Q603" s="242"/>
      <c r="R603" s="242"/>
      <c r="S603" s="242"/>
      <c r="T603" s="235"/>
      <c r="U603" s="227" t="s">
        <v>57</v>
      </c>
      <c r="V603" s="227">
        <v>155.22999999999999</v>
      </c>
    </row>
    <row r="604" spans="1:23" s="511" customFormat="1" ht="12.75" customHeight="1" thickBot="1" x14ac:dyDescent="0.25">
      <c r="A604" s="287" t="s">
        <v>26</v>
      </c>
      <c r="B604" s="374">
        <f>B603-B590</f>
        <v>0</v>
      </c>
      <c r="C604" s="386">
        <f t="shared" ref="C604:S604" si="201">C603-C590</f>
        <v>0</v>
      </c>
      <c r="D604" s="386">
        <f t="shared" si="201"/>
        <v>0</v>
      </c>
      <c r="E604" s="386">
        <f t="shared" si="201"/>
        <v>0</v>
      </c>
      <c r="F604" s="386">
        <f t="shared" si="201"/>
        <v>0</v>
      </c>
      <c r="G604" s="386">
        <f t="shared" si="201"/>
        <v>0</v>
      </c>
      <c r="H604" s="374">
        <f t="shared" si="201"/>
        <v>0</v>
      </c>
      <c r="I604" s="386">
        <f t="shared" si="201"/>
        <v>0</v>
      </c>
      <c r="J604" s="386">
        <f t="shared" si="201"/>
        <v>0</v>
      </c>
      <c r="K604" s="386">
        <f t="shared" si="201"/>
        <v>0</v>
      </c>
      <c r="L604" s="386">
        <f t="shared" si="201"/>
        <v>0</v>
      </c>
      <c r="M604" s="387">
        <f t="shared" si="201"/>
        <v>0</v>
      </c>
      <c r="N604" s="374">
        <f t="shared" si="201"/>
        <v>0</v>
      </c>
      <c r="O604" s="386">
        <f t="shared" si="201"/>
        <v>0</v>
      </c>
      <c r="P604" s="386">
        <f t="shared" si="201"/>
        <v>0</v>
      </c>
      <c r="Q604" s="386">
        <f t="shared" si="201"/>
        <v>0</v>
      </c>
      <c r="R604" s="386">
        <f t="shared" si="201"/>
        <v>0</v>
      </c>
      <c r="S604" s="386">
        <f t="shared" si="201"/>
        <v>0</v>
      </c>
      <c r="T604" s="236"/>
      <c r="U604" s="227" t="s">
        <v>26</v>
      </c>
      <c r="V604" s="227">
        <f>V603-V590</f>
        <v>-1.5700000000000216</v>
      </c>
    </row>
    <row r="606" spans="1:23" ht="13.5" thickBot="1" x14ac:dyDescent="0.25"/>
    <row r="607" spans="1:23" ht="13.5" thickBot="1" x14ac:dyDescent="0.25">
      <c r="A607" s="247" t="s">
        <v>172</v>
      </c>
      <c r="B607" s="530" t="s">
        <v>53</v>
      </c>
      <c r="C607" s="531"/>
      <c r="D607" s="531"/>
      <c r="E607" s="531"/>
      <c r="F607" s="531"/>
      <c r="G607" s="532"/>
      <c r="H607" s="530" t="s">
        <v>75</v>
      </c>
      <c r="I607" s="531"/>
      <c r="J607" s="531"/>
      <c r="K607" s="531"/>
      <c r="L607" s="531"/>
      <c r="M607" s="532"/>
      <c r="N607" s="530" t="s">
        <v>63</v>
      </c>
      <c r="O607" s="531"/>
      <c r="P607" s="531"/>
      <c r="Q607" s="531"/>
      <c r="R607" s="531"/>
      <c r="S607" s="532"/>
      <c r="T607" s="292" t="s">
        <v>55</v>
      </c>
      <c r="U607" s="513"/>
      <c r="V607" s="513"/>
      <c r="W607" s="513"/>
    </row>
    <row r="608" spans="1:23" x14ac:dyDescent="0.2">
      <c r="A608" s="248" t="s">
        <v>54</v>
      </c>
      <c r="B608" s="314">
        <v>1</v>
      </c>
      <c r="C608" s="251">
        <v>2</v>
      </c>
      <c r="D608" s="251">
        <v>3</v>
      </c>
      <c r="E608" s="251">
        <v>4</v>
      </c>
      <c r="F608" s="251">
        <v>5</v>
      </c>
      <c r="G608" s="251">
        <v>6</v>
      </c>
      <c r="H608" s="314">
        <v>1</v>
      </c>
      <c r="I608" s="251">
        <v>2</v>
      </c>
      <c r="J608" s="251">
        <v>3</v>
      </c>
      <c r="K608" s="251">
        <v>4</v>
      </c>
      <c r="L608" s="251">
        <v>5</v>
      </c>
      <c r="M608" s="251">
        <v>6</v>
      </c>
      <c r="N608" s="314">
        <v>1</v>
      </c>
      <c r="O608" s="251">
        <v>2</v>
      </c>
      <c r="P608" s="251">
        <v>3</v>
      </c>
      <c r="Q608" s="251">
        <v>4</v>
      </c>
      <c r="R608" s="251">
        <v>5</v>
      </c>
      <c r="S608" s="251">
        <v>6</v>
      </c>
      <c r="T608" s="291"/>
      <c r="U608" s="513"/>
      <c r="V608" s="513"/>
      <c r="W608" s="513"/>
    </row>
    <row r="609" spans="1:23" x14ac:dyDescent="0.2">
      <c r="A609" s="252" t="s">
        <v>3</v>
      </c>
      <c r="B609" s="253">
        <v>4140</v>
      </c>
      <c r="C609" s="254">
        <v>4140</v>
      </c>
      <c r="D609" s="254">
        <v>4140</v>
      </c>
      <c r="E609" s="254">
        <v>4140</v>
      </c>
      <c r="F609" s="254">
        <v>4140</v>
      </c>
      <c r="G609" s="254">
        <v>4140</v>
      </c>
      <c r="H609" s="253">
        <v>4140</v>
      </c>
      <c r="I609" s="467">
        <v>4140</v>
      </c>
      <c r="J609" s="467">
        <v>4140</v>
      </c>
      <c r="K609" s="254">
        <v>4140</v>
      </c>
      <c r="L609" s="254">
        <v>4140</v>
      </c>
      <c r="M609" s="255">
        <v>4140</v>
      </c>
      <c r="N609" s="253">
        <v>4140</v>
      </c>
      <c r="O609" s="254">
        <v>4140</v>
      </c>
      <c r="P609" s="254">
        <v>4140</v>
      </c>
      <c r="Q609" s="254">
        <v>4140</v>
      </c>
      <c r="R609" s="254">
        <v>4140</v>
      </c>
      <c r="S609" s="254">
        <v>4140</v>
      </c>
      <c r="T609" s="256">
        <v>4140</v>
      </c>
      <c r="U609" s="513"/>
      <c r="V609" s="513"/>
      <c r="W609" s="513"/>
    </row>
    <row r="610" spans="1:23" x14ac:dyDescent="0.2">
      <c r="A610" s="257" t="s">
        <v>6</v>
      </c>
      <c r="B610" s="258">
        <v>4500.9523809523807</v>
      </c>
      <c r="C610" s="259">
        <v>4464.4736842105267</v>
      </c>
      <c r="D610" s="259">
        <v>4569.7222222222226</v>
      </c>
      <c r="E610" s="259">
        <v>4642.3529411764703</v>
      </c>
      <c r="F610" s="259">
        <v>4578.5714285714284</v>
      </c>
      <c r="G610" s="259">
        <v>4688.4615384615381</v>
      </c>
      <c r="H610" s="258">
        <v>4655.5102040816328</v>
      </c>
      <c r="I610" s="468">
        <v>4472.121212121212</v>
      </c>
      <c r="J610" s="468">
        <v>4970.8571428571431</v>
      </c>
      <c r="K610" s="259">
        <v>4623.125</v>
      </c>
      <c r="L610" s="259">
        <v>4701.7948717948721</v>
      </c>
      <c r="M610" s="260">
        <v>4762.6315789473683</v>
      </c>
      <c r="N610" s="258">
        <v>4864.594594594595</v>
      </c>
      <c r="O610" s="259">
        <v>4838.4615384615381</v>
      </c>
      <c r="P610" s="259">
        <v>4679.393939393939</v>
      </c>
      <c r="Q610" s="259">
        <v>4688</v>
      </c>
      <c r="R610" s="259">
        <v>4792.6315789473683</v>
      </c>
      <c r="S610" s="259">
        <v>4491.5384615384619</v>
      </c>
      <c r="T610" s="261">
        <v>4668.39527027027</v>
      </c>
      <c r="U610" s="513"/>
      <c r="V610" s="513"/>
      <c r="W610" s="513"/>
    </row>
    <row r="611" spans="1:23" x14ac:dyDescent="0.2">
      <c r="A611" s="248" t="s">
        <v>7</v>
      </c>
      <c r="B611" s="262">
        <v>80.952380952380949</v>
      </c>
      <c r="C611" s="263">
        <v>76.315789473684205</v>
      </c>
      <c r="D611" s="263">
        <v>80.555555555555557</v>
      </c>
      <c r="E611" s="263">
        <v>64.705882352941174</v>
      </c>
      <c r="F611" s="263">
        <v>80.952380952380949</v>
      </c>
      <c r="G611" s="263">
        <v>71.794871794871796</v>
      </c>
      <c r="H611" s="262">
        <v>65.306122448979593</v>
      </c>
      <c r="I611" s="469">
        <v>63.636363636363633</v>
      </c>
      <c r="J611" s="469">
        <v>71.428571428571431</v>
      </c>
      <c r="K611" s="469">
        <v>81.25</v>
      </c>
      <c r="L611" s="469">
        <v>82.051282051282058</v>
      </c>
      <c r="M611" s="264">
        <v>84.21052631578948</v>
      </c>
      <c r="N611" s="262">
        <v>72.972972972972968</v>
      </c>
      <c r="O611" s="263">
        <v>61.53846153846154</v>
      </c>
      <c r="P611" s="263">
        <v>72.727272727272734</v>
      </c>
      <c r="Q611" s="263">
        <v>66.666666666666671</v>
      </c>
      <c r="R611" s="263">
        <v>76.315789473684205</v>
      </c>
      <c r="S611" s="263">
        <v>61.53846153846154</v>
      </c>
      <c r="T611" s="265">
        <v>72.128378378378372</v>
      </c>
      <c r="U611" s="513"/>
      <c r="V611" s="227"/>
      <c r="W611" s="513"/>
    </row>
    <row r="612" spans="1:23" x14ac:dyDescent="0.2">
      <c r="A612" s="248" t="s">
        <v>8</v>
      </c>
      <c r="B612" s="266">
        <v>7.0205772392017668E-2</v>
      </c>
      <c r="C612" s="267">
        <v>7.7138139671361475E-2</v>
      </c>
      <c r="D612" s="267">
        <v>6.7356658140439077E-2</v>
      </c>
      <c r="E612" s="267">
        <v>9.3350541243174309E-2</v>
      </c>
      <c r="F612" s="267">
        <v>7.4229248936627579E-2</v>
      </c>
      <c r="G612" s="267">
        <v>8.7504785332496185E-2</v>
      </c>
      <c r="H612" s="266">
        <v>8.3893634785840387E-2</v>
      </c>
      <c r="I612" s="455">
        <v>9.4565917602337873E-2</v>
      </c>
      <c r="J612" s="455">
        <v>8.4328597302084002E-2</v>
      </c>
      <c r="K612" s="267">
        <v>8.0617538180040457E-2</v>
      </c>
      <c r="L612" s="267">
        <v>7.6993820389934464E-2</v>
      </c>
      <c r="M612" s="268">
        <v>8.1926714644171991E-2</v>
      </c>
      <c r="N612" s="266">
        <v>9.1961654005259935E-2</v>
      </c>
      <c r="O612" s="267">
        <v>9.3279390188282532E-2</v>
      </c>
      <c r="P612" s="267">
        <v>8.9776703186395551E-2</v>
      </c>
      <c r="Q612" s="267">
        <v>9.7667986533476372E-2</v>
      </c>
      <c r="R612" s="267">
        <v>7.5088893106660268E-2</v>
      </c>
      <c r="S612" s="267">
        <v>9.2999476030206599E-2</v>
      </c>
      <c r="T612" s="269">
        <v>8.8936079047445327E-2</v>
      </c>
      <c r="U612" s="513"/>
      <c r="V612" s="227"/>
      <c r="W612" s="513"/>
    </row>
    <row r="613" spans="1:23" x14ac:dyDescent="0.2">
      <c r="A613" s="257" t="s">
        <v>1</v>
      </c>
      <c r="B613" s="270">
        <f>B610/B609*100-100</f>
        <v>8.7186565447434816</v>
      </c>
      <c r="C613" s="271">
        <f t="shared" ref="C613:E613" si="202">C610/C609*100-100</f>
        <v>7.8375286041189867</v>
      </c>
      <c r="D613" s="271">
        <f t="shared" si="202"/>
        <v>10.379763821792821</v>
      </c>
      <c r="E613" s="271">
        <f t="shared" si="202"/>
        <v>12.134129013924408</v>
      </c>
      <c r="F613" s="271">
        <f>F610/F609*100-100</f>
        <v>10.593512767425821</v>
      </c>
      <c r="G613" s="271">
        <f t="shared" ref="G613:T613" si="203">G610/G609*100-100</f>
        <v>13.247863247863251</v>
      </c>
      <c r="H613" s="270">
        <f t="shared" si="203"/>
        <v>12.451937296657789</v>
      </c>
      <c r="I613" s="271">
        <f t="shared" si="203"/>
        <v>8.0222515005123682</v>
      </c>
      <c r="J613" s="271">
        <f t="shared" si="203"/>
        <v>20.06901311249139</v>
      </c>
      <c r="K613" s="271">
        <f t="shared" si="203"/>
        <v>11.669685990338181</v>
      </c>
      <c r="L613" s="271">
        <f t="shared" si="203"/>
        <v>13.569924439489654</v>
      </c>
      <c r="M613" s="272">
        <f t="shared" si="203"/>
        <v>15.039410119501653</v>
      </c>
      <c r="N613" s="270">
        <f t="shared" si="203"/>
        <v>17.502284893589248</v>
      </c>
      <c r="O613" s="271">
        <f t="shared" si="203"/>
        <v>16.871051653660345</v>
      </c>
      <c r="P613" s="271">
        <f t="shared" si="203"/>
        <v>13.02883911579562</v>
      </c>
      <c r="Q613" s="271">
        <f t="shared" si="203"/>
        <v>13.236714975845416</v>
      </c>
      <c r="R613" s="271">
        <f t="shared" si="203"/>
        <v>15.764047800661075</v>
      </c>
      <c r="S613" s="271">
        <f t="shared" si="203"/>
        <v>8.491267186919373</v>
      </c>
      <c r="T613" s="273">
        <f t="shared" si="203"/>
        <v>12.763170779475132</v>
      </c>
      <c r="U613" s="347"/>
      <c r="V613" s="227"/>
      <c r="W613" s="513"/>
    </row>
    <row r="614" spans="1:23" ht="13.5" thickBot="1" x14ac:dyDescent="0.25">
      <c r="A614" s="274" t="s">
        <v>27</v>
      </c>
      <c r="B614" s="275">
        <f>B610-B597</f>
        <v>-218.40932117527882</v>
      </c>
      <c r="C614" s="276">
        <f t="shared" ref="C614:T614" si="204">C610-C597</f>
        <v>-238.13501144164729</v>
      </c>
      <c r="D614" s="276">
        <f t="shared" si="204"/>
        <v>-7.6587301587296679</v>
      </c>
      <c r="E614" s="276">
        <f t="shared" si="204"/>
        <v>225.5108359133128</v>
      </c>
      <c r="F614" s="276">
        <f t="shared" si="204"/>
        <v>-149.63369963369951</v>
      </c>
      <c r="G614" s="276">
        <f t="shared" si="204"/>
        <v>117.7797202797201</v>
      </c>
      <c r="H614" s="275">
        <f t="shared" si="204"/>
        <v>161.59716060337178</v>
      </c>
      <c r="I614" s="276">
        <f t="shared" si="204"/>
        <v>-243.8362346872982</v>
      </c>
      <c r="J614" s="276">
        <f t="shared" si="204"/>
        <v>321.0897009966784</v>
      </c>
      <c r="K614" s="276">
        <f t="shared" si="204"/>
        <v>106.45833333333303</v>
      </c>
      <c r="L614" s="276">
        <f t="shared" si="204"/>
        <v>60.632081097197442</v>
      </c>
      <c r="M614" s="277">
        <f t="shared" si="204"/>
        <v>147.63157894736833</v>
      </c>
      <c r="N614" s="275">
        <f t="shared" si="204"/>
        <v>305.03903903903938</v>
      </c>
      <c r="O614" s="276">
        <f t="shared" si="204"/>
        <v>139.12820512820508</v>
      </c>
      <c r="P614" s="276">
        <f t="shared" si="204"/>
        <v>53.649258542875032</v>
      </c>
      <c r="Q614" s="276">
        <f t="shared" si="204"/>
        <v>38.399999999999636</v>
      </c>
      <c r="R614" s="276">
        <f t="shared" si="204"/>
        <v>159.44976076555031</v>
      </c>
      <c r="S614" s="276">
        <f t="shared" si="204"/>
        <v>-296.72240802675515</v>
      </c>
      <c r="T614" s="278">
        <f t="shared" si="204"/>
        <v>28.243755118754962</v>
      </c>
      <c r="U614" s="513"/>
      <c r="V614" s="227"/>
      <c r="W614" s="513"/>
    </row>
    <row r="615" spans="1:23" x14ac:dyDescent="0.2">
      <c r="A615" s="279" t="s">
        <v>51</v>
      </c>
      <c r="B615" s="280">
        <v>693</v>
      </c>
      <c r="C615" s="281">
        <v>703</v>
      </c>
      <c r="D615" s="281">
        <v>722</v>
      </c>
      <c r="E615" s="281">
        <v>189</v>
      </c>
      <c r="F615" s="281">
        <v>741</v>
      </c>
      <c r="G615" s="281">
        <v>733</v>
      </c>
      <c r="H615" s="280">
        <v>719</v>
      </c>
      <c r="I615" s="281">
        <v>733</v>
      </c>
      <c r="J615" s="281">
        <v>727</v>
      </c>
      <c r="K615" s="281">
        <v>171</v>
      </c>
      <c r="L615" s="281">
        <v>744</v>
      </c>
      <c r="M615" s="282">
        <v>744</v>
      </c>
      <c r="N615" s="280">
        <v>723</v>
      </c>
      <c r="O615" s="281">
        <v>728</v>
      </c>
      <c r="P615" s="281">
        <v>742</v>
      </c>
      <c r="Q615" s="281">
        <v>194</v>
      </c>
      <c r="R615" s="281">
        <v>744</v>
      </c>
      <c r="S615" s="281">
        <v>745</v>
      </c>
      <c r="T615" s="283">
        <f>SUM(B615:S615)</f>
        <v>11495</v>
      </c>
      <c r="U615" s="227" t="s">
        <v>56</v>
      </c>
      <c r="V615" s="284">
        <f>T602-T615</f>
        <v>56</v>
      </c>
      <c r="W615" s="285">
        <f>V615/T602</f>
        <v>4.8480651025885205E-3</v>
      </c>
    </row>
    <row r="616" spans="1:23" x14ac:dyDescent="0.2">
      <c r="A616" s="286" t="s">
        <v>28</v>
      </c>
      <c r="B616" s="322"/>
      <c r="C616" s="242"/>
      <c r="D616" s="242"/>
      <c r="E616" s="242"/>
      <c r="F616" s="242"/>
      <c r="G616" s="242"/>
      <c r="H616" s="244"/>
      <c r="I616" s="242"/>
      <c r="J616" s="242"/>
      <c r="K616" s="242"/>
      <c r="L616" s="242"/>
      <c r="M616" s="372"/>
      <c r="N616" s="244"/>
      <c r="O616" s="242"/>
      <c r="P616" s="242"/>
      <c r="Q616" s="242"/>
      <c r="R616" s="242"/>
      <c r="S616" s="242"/>
      <c r="T616" s="235"/>
      <c r="U616" s="227" t="s">
        <v>57</v>
      </c>
      <c r="V616" s="227">
        <v>153.47</v>
      </c>
      <c r="W616" s="513"/>
    </row>
    <row r="617" spans="1:23" ht="13.5" thickBot="1" x14ac:dyDescent="0.25">
      <c r="A617" s="287" t="s">
        <v>26</v>
      </c>
      <c r="B617" s="374">
        <f>B616-B603</f>
        <v>0</v>
      </c>
      <c r="C617" s="386">
        <f t="shared" ref="C617:S617" si="205">C616-C603</f>
        <v>0</v>
      </c>
      <c r="D617" s="386">
        <f t="shared" si="205"/>
        <v>0</v>
      </c>
      <c r="E617" s="386">
        <f t="shared" si="205"/>
        <v>0</v>
      </c>
      <c r="F617" s="386">
        <f t="shared" si="205"/>
        <v>0</v>
      </c>
      <c r="G617" s="386">
        <f t="shared" si="205"/>
        <v>0</v>
      </c>
      <c r="H617" s="374">
        <f t="shared" si="205"/>
        <v>0</v>
      </c>
      <c r="I617" s="386">
        <f t="shared" si="205"/>
        <v>0</v>
      </c>
      <c r="J617" s="386">
        <f t="shared" si="205"/>
        <v>0</v>
      </c>
      <c r="K617" s="386">
        <f t="shared" si="205"/>
        <v>0</v>
      </c>
      <c r="L617" s="386">
        <f t="shared" si="205"/>
        <v>0</v>
      </c>
      <c r="M617" s="387">
        <f t="shared" si="205"/>
        <v>0</v>
      </c>
      <c r="N617" s="374">
        <f t="shared" si="205"/>
        <v>0</v>
      </c>
      <c r="O617" s="386">
        <f t="shared" si="205"/>
        <v>0</v>
      </c>
      <c r="P617" s="386">
        <f t="shared" si="205"/>
        <v>0</v>
      </c>
      <c r="Q617" s="386">
        <f t="shared" si="205"/>
        <v>0</v>
      </c>
      <c r="R617" s="386">
        <f t="shared" si="205"/>
        <v>0</v>
      </c>
      <c r="S617" s="386">
        <f t="shared" si="205"/>
        <v>0</v>
      </c>
      <c r="T617" s="236"/>
      <c r="U617" s="227" t="s">
        <v>26</v>
      </c>
      <c r="V617" s="227">
        <f>V616-V603</f>
        <v>-1.7599999999999909</v>
      </c>
      <c r="W617" s="513"/>
    </row>
    <row r="619" spans="1:23" ht="13.5" thickBot="1" x14ac:dyDescent="0.25"/>
    <row r="620" spans="1:23" s="515" customFormat="1" ht="13.5" thickBot="1" x14ac:dyDescent="0.25">
      <c r="A620" s="247" t="s">
        <v>174</v>
      </c>
      <c r="B620" s="530" t="s">
        <v>53</v>
      </c>
      <c r="C620" s="531"/>
      <c r="D620" s="531"/>
      <c r="E620" s="531"/>
      <c r="F620" s="531"/>
      <c r="G620" s="532"/>
      <c r="H620" s="530" t="s">
        <v>75</v>
      </c>
      <c r="I620" s="531"/>
      <c r="J620" s="531"/>
      <c r="K620" s="531"/>
      <c r="L620" s="531"/>
      <c r="M620" s="532"/>
      <c r="N620" s="530" t="s">
        <v>63</v>
      </c>
      <c r="O620" s="531"/>
      <c r="P620" s="531"/>
      <c r="Q620" s="531"/>
      <c r="R620" s="531"/>
      <c r="S620" s="532"/>
      <c r="T620" s="292" t="s">
        <v>55</v>
      </c>
    </row>
    <row r="621" spans="1:23" s="515" customFormat="1" x14ac:dyDescent="0.2">
      <c r="A621" s="248" t="s">
        <v>54</v>
      </c>
      <c r="B621" s="314">
        <v>1</v>
      </c>
      <c r="C621" s="251">
        <v>2</v>
      </c>
      <c r="D621" s="251">
        <v>3</v>
      </c>
      <c r="E621" s="251">
        <v>4</v>
      </c>
      <c r="F621" s="251">
        <v>5</v>
      </c>
      <c r="G621" s="251">
        <v>6</v>
      </c>
      <c r="H621" s="314">
        <v>1</v>
      </c>
      <c r="I621" s="251">
        <v>2</v>
      </c>
      <c r="J621" s="251">
        <v>3</v>
      </c>
      <c r="K621" s="251">
        <v>4</v>
      </c>
      <c r="L621" s="251">
        <v>5</v>
      </c>
      <c r="M621" s="251">
        <v>6</v>
      </c>
      <c r="N621" s="314">
        <v>1</v>
      </c>
      <c r="O621" s="251">
        <v>2</v>
      </c>
      <c r="P621" s="251">
        <v>3</v>
      </c>
      <c r="Q621" s="251">
        <v>4</v>
      </c>
      <c r="R621" s="251">
        <v>5</v>
      </c>
      <c r="S621" s="251">
        <v>6</v>
      </c>
      <c r="T621" s="291"/>
    </row>
    <row r="622" spans="1:23" s="515" customFormat="1" x14ac:dyDescent="0.2">
      <c r="A622" s="252" t="s">
        <v>3</v>
      </c>
      <c r="B622" s="253">
        <v>4176</v>
      </c>
      <c r="C622" s="254">
        <v>4176</v>
      </c>
      <c r="D622" s="254">
        <v>4176</v>
      </c>
      <c r="E622" s="254">
        <v>4176</v>
      </c>
      <c r="F622" s="254">
        <v>4176</v>
      </c>
      <c r="G622" s="254">
        <v>4176</v>
      </c>
      <c r="H622" s="253">
        <v>4176</v>
      </c>
      <c r="I622" s="467">
        <v>4176</v>
      </c>
      <c r="J622" s="467">
        <v>4176</v>
      </c>
      <c r="K622" s="254">
        <v>4176</v>
      </c>
      <c r="L622" s="254">
        <v>4176</v>
      </c>
      <c r="M622" s="255">
        <v>4176</v>
      </c>
      <c r="N622" s="253">
        <v>4176</v>
      </c>
      <c r="O622" s="254">
        <v>4176</v>
      </c>
      <c r="P622" s="254">
        <v>4176</v>
      </c>
      <c r="Q622" s="254">
        <v>4176</v>
      </c>
      <c r="R622" s="254">
        <v>4176</v>
      </c>
      <c r="S622" s="254">
        <v>4176</v>
      </c>
      <c r="T622" s="256">
        <v>4176</v>
      </c>
    </row>
    <row r="623" spans="1:23" s="515" customFormat="1" x14ac:dyDescent="0.2">
      <c r="A623" s="257" t="s">
        <v>6</v>
      </c>
      <c r="B623" s="258">
        <v>4517.954545454545</v>
      </c>
      <c r="C623" s="259">
        <v>4796.136363636364</v>
      </c>
      <c r="D623" s="259">
        <v>4629.75</v>
      </c>
      <c r="E623" s="259">
        <v>4710.909090909091</v>
      </c>
      <c r="F623" s="259">
        <v>4791.7777777777774</v>
      </c>
      <c r="G623" s="259">
        <v>4691.7021276595742</v>
      </c>
      <c r="H623" s="258">
        <v>4765.652173913043</v>
      </c>
      <c r="I623" s="468">
        <v>4686.1904761904761</v>
      </c>
      <c r="J623" s="468">
        <v>5036.521739130435</v>
      </c>
      <c r="K623" s="259">
        <v>4702.3529411764703</v>
      </c>
      <c r="L623" s="259">
        <v>4718.478260869565</v>
      </c>
      <c r="M623" s="260">
        <v>4881.1111111111113</v>
      </c>
      <c r="N623" s="258">
        <v>4664.666666666667</v>
      </c>
      <c r="O623" s="259">
        <v>4575.3488372093025</v>
      </c>
      <c r="P623" s="259">
        <v>4793.9534883720926</v>
      </c>
      <c r="Q623" s="259">
        <v>4425.5555555555557</v>
      </c>
      <c r="R623" s="259">
        <v>4535</v>
      </c>
      <c r="S623" s="259">
        <v>4525</v>
      </c>
      <c r="T623" s="261">
        <v>4705.8815232722145</v>
      </c>
    </row>
    <row r="624" spans="1:23" s="515" customFormat="1" x14ac:dyDescent="0.2">
      <c r="A624" s="248" t="s">
        <v>7</v>
      </c>
      <c r="B624" s="262">
        <v>79.545454545454547</v>
      </c>
      <c r="C624" s="263">
        <v>77.272727272727266</v>
      </c>
      <c r="D624" s="263">
        <v>75</v>
      </c>
      <c r="E624" s="263">
        <v>68.181818181818187</v>
      </c>
      <c r="F624" s="263">
        <v>75.555555555555557</v>
      </c>
      <c r="G624" s="263">
        <v>74.468085106382972</v>
      </c>
      <c r="H624" s="262">
        <v>84.782608695652172</v>
      </c>
      <c r="I624" s="469">
        <v>61.904761904761905</v>
      </c>
      <c r="J624" s="469">
        <v>78.260869565217391</v>
      </c>
      <c r="K624" s="469">
        <v>76.470588235294116</v>
      </c>
      <c r="L624" s="469">
        <v>67.391304347826093</v>
      </c>
      <c r="M624" s="264">
        <v>75.555555555555557</v>
      </c>
      <c r="N624" s="262">
        <v>68.888888888888886</v>
      </c>
      <c r="O624" s="263">
        <v>74.418604651162795</v>
      </c>
      <c r="P624" s="263">
        <v>79.069767441860463</v>
      </c>
      <c r="Q624" s="263">
        <v>88.888888888888886</v>
      </c>
      <c r="R624" s="263">
        <v>67.5</v>
      </c>
      <c r="S624" s="263">
        <v>64.285714285714292</v>
      </c>
      <c r="T624" s="265">
        <v>70.803949224259526</v>
      </c>
      <c r="V624" s="227"/>
    </row>
    <row r="625" spans="1:23" s="515" customFormat="1" x14ac:dyDescent="0.2">
      <c r="A625" s="248" t="s">
        <v>8</v>
      </c>
      <c r="B625" s="266">
        <v>7.439457650245998E-2</v>
      </c>
      <c r="C625" s="267">
        <v>7.7414189055217228E-2</v>
      </c>
      <c r="D625" s="267">
        <v>9.0966064373001809E-2</v>
      </c>
      <c r="E625" s="267">
        <v>8.7872617668896424E-2</v>
      </c>
      <c r="F625" s="267">
        <v>9.1501172690490365E-2</v>
      </c>
      <c r="G625" s="267">
        <v>8.9363394261935736E-2</v>
      </c>
      <c r="H625" s="266">
        <v>6.2527319420714836E-2</v>
      </c>
      <c r="I625" s="455">
        <v>0.10030652452134461</v>
      </c>
      <c r="J625" s="455">
        <v>8.2290383549767948E-2</v>
      </c>
      <c r="K625" s="267">
        <v>8.9074003245088421E-2</v>
      </c>
      <c r="L625" s="267">
        <v>0.10381785728895271</v>
      </c>
      <c r="M625" s="268">
        <v>8.0258258849946806E-2</v>
      </c>
      <c r="N625" s="266">
        <v>8.8050490102114312E-2</v>
      </c>
      <c r="O625" s="267">
        <v>9.4429841028187078E-2</v>
      </c>
      <c r="P625" s="267">
        <v>8.1522262812523949E-2</v>
      </c>
      <c r="Q625" s="267">
        <v>7.7565899804216284E-2</v>
      </c>
      <c r="R625" s="267">
        <v>9.9106871770111946E-2</v>
      </c>
      <c r="S625" s="267">
        <v>9.1486743119731651E-2</v>
      </c>
      <c r="T625" s="269">
        <v>9.2492155286630823E-2</v>
      </c>
      <c r="V625" s="227"/>
    </row>
    <row r="626" spans="1:23" s="515" customFormat="1" x14ac:dyDescent="0.2">
      <c r="A626" s="257" t="s">
        <v>1</v>
      </c>
      <c r="B626" s="270">
        <f>B623/B622*100-100</f>
        <v>8.1885667014977201</v>
      </c>
      <c r="C626" s="271">
        <f t="shared" ref="C626:E626" si="206">C623/C622*100-100</f>
        <v>14.85000870776733</v>
      </c>
      <c r="D626" s="271">
        <f t="shared" si="206"/>
        <v>10.865660919540218</v>
      </c>
      <c r="E626" s="271">
        <f t="shared" si="206"/>
        <v>12.809125740160226</v>
      </c>
      <c r="F626" s="271">
        <f>F623/F622*100-100</f>
        <v>14.745636441038727</v>
      </c>
      <c r="G626" s="271">
        <f t="shared" ref="G626:T626" si="207">G623/G622*100-100</f>
        <v>12.349188880736932</v>
      </c>
      <c r="H626" s="270">
        <f t="shared" si="207"/>
        <v>14.120023321672477</v>
      </c>
      <c r="I626" s="271">
        <f t="shared" si="207"/>
        <v>12.217204889618685</v>
      </c>
      <c r="J626" s="271">
        <f t="shared" si="207"/>
        <v>20.606363484924216</v>
      </c>
      <c r="K626" s="271">
        <f t="shared" si="207"/>
        <v>12.604237097137698</v>
      </c>
      <c r="L626" s="271">
        <f t="shared" si="207"/>
        <v>12.990379810094936</v>
      </c>
      <c r="M626" s="272">
        <f t="shared" si="207"/>
        <v>16.884844614729673</v>
      </c>
      <c r="N626" s="270">
        <f t="shared" si="207"/>
        <v>11.701787994891461</v>
      </c>
      <c r="O626" s="271">
        <f t="shared" si="207"/>
        <v>9.5629510825982322</v>
      </c>
      <c r="P626" s="271">
        <f t="shared" si="207"/>
        <v>14.797736790519451</v>
      </c>
      <c r="Q626" s="271">
        <f t="shared" si="207"/>
        <v>5.9759472115793955</v>
      </c>
      <c r="R626" s="271">
        <f t="shared" si="207"/>
        <v>8.5967432950191665</v>
      </c>
      <c r="S626" s="271">
        <f t="shared" si="207"/>
        <v>8.3572796934865892</v>
      </c>
      <c r="T626" s="273">
        <f t="shared" si="207"/>
        <v>12.688733794832729</v>
      </c>
      <c r="U626" s="347"/>
      <c r="V626" s="227"/>
    </row>
    <row r="627" spans="1:23" s="515" customFormat="1" ht="13.5" thickBot="1" x14ac:dyDescent="0.25">
      <c r="A627" s="274" t="s">
        <v>27</v>
      </c>
      <c r="B627" s="275">
        <f>B623-B610</f>
        <v>17.002164502164305</v>
      </c>
      <c r="C627" s="276">
        <f t="shared" ref="C627:T627" si="208">C623-C610</f>
        <v>331.66267942583727</v>
      </c>
      <c r="D627" s="276">
        <f t="shared" si="208"/>
        <v>60.027777777777374</v>
      </c>
      <c r="E627" s="276">
        <f t="shared" si="208"/>
        <v>68.556149732620725</v>
      </c>
      <c r="F627" s="276">
        <f t="shared" si="208"/>
        <v>213.20634920634893</v>
      </c>
      <c r="G627" s="276">
        <f t="shared" si="208"/>
        <v>3.2405891980361048</v>
      </c>
      <c r="H627" s="275">
        <f t="shared" si="208"/>
        <v>110.14196983141028</v>
      </c>
      <c r="I627" s="276">
        <f t="shared" si="208"/>
        <v>214.06926406926414</v>
      </c>
      <c r="J627" s="276">
        <f t="shared" si="208"/>
        <v>65.664596273291863</v>
      </c>
      <c r="K627" s="276">
        <f t="shared" si="208"/>
        <v>79.227941176470267</v>
      </c>
      <c r="L627" s="276">
        <f t="shared" si="208"/>
        <v>16.683389074692968</v>
      </c>
      <c r="M627" s="277">
        <f t="shared" si="208"/>
        <v>118.47953216374299</v>
      </c>
      <c r="N627" s="275">
        <f t="shared" si="208"/>
        <v>-199.92792792792807</v>
      </c>
      <c r="O627" s="276">
        <f t="shared" si="208"/>
        <v>-263.11270125223564</v>
      </c>
      <c r="P627" s="276">
        <f t="shared" si="208"/>
        <v>114.55954897815354</v>
      </c>
      <c r="Q627" s="276">
        <f t="shared" si="208"/>
        <v>-262.44444444444434</v>
      </c>
      <c r="R627" s="276">
        <f t="shared" si="208"/>
        <v>-257.63157894736833</v>
      </c>
      <c r="S627" s="276">
        <f t="shared" si="208"/>
        <v>33.461538461538112</v>
      </c>
      <c r="T627" s="278">
        <f t="shared" si="208"/>
        <v>37.486253001944533</v>
      </c>
      <c r="V627" s="227"/>
    </row>
    <row r="628" spans="1:23" s="515" customFormat="1" x14ac:dyDescent="0.2">
      <c r="A628" s="279" t="s">
        <v>51</v>
      </c>
      <c r="B628" s="280">
        <v>689</v>
      </c>
      <c r="C628" s="281">
        <v>700</v>
      </c>
      <c r="D628" s="281">
        <v>718</v>
      </c>
      <c r="E628" s="281">
        <v>183</v>
      </c>
      <c r="F628" s="281">
        <v>735</v>
      </c>
      <c r="G628" s="281">
        <v>731</v>
      </c>
      <c r="H628" s="280">
        <v>716</v>
      </c>
      <c r="I628" s="281">
        <v>728</v>
      </c>
      <c r="J628" s="281">
        <v>725</v>
      </c>
      <c r="K628" s="281">
        <v>164</v>
      </c>
      <c r="L628" s="281">
        <v>743</v>
      </c>
      <c r="M628" s="282">
        <v>743</v>
      </c>
      <c r="N628" s="280">
        <v>720</v>
      </c>
      <c r="O628" s="281">
        <v>728</v>
      </c>
      <c r="P628" s="281">
        <v>741</v>
      </c>
      <c r="Q628" s="281">
        <v>188</v>
      </c>
      <c r="R628" s="281">
        <v>744</v>
      </c>
      <c r="S628" s="281">
        <v>744</v>
      </c>
      <c r="T628" s="283">
        <f>SUM(B628:S628)</f>
        <v>11440</v>
      </c>
      <c r="U628" s="227" t="s">
        <v>56</v>
      </c>
      <c r="V628" s="284">
        <f>T615-T628</f>
        <v>55</v>
      </c>
      <c r="W628" s="285">
        <f>V628/T615</f>
        <v>4.7846889952153108E-3</v>
      </c>
    </row>
    <row r="629" spans="1:23" s="515" customFormat="1" x14ac:dyDescent="0.2">
      <c r="A629" s="286" t="s">
        <v>28</v>
      </c>
      <c r="B629" s="322"/>
      <c r="C629" s="242"/>
      <c r="D629" s="242"/>
      <c r="E629" s="242"/>
      <c r="F629" s="242"/>
      <c r="G629" s="242"/>
      <c r="H629" s="244"/>
      <c r="I629" s="242"/>
      <c r="J629" s="242"/>
      <c r="K629" s="242"/>
      <c r="L629" s="242"/>
      <c r="M629" s="372"/>
      <c r="N629" s="244"/>
      <c r="O629" s="242"/>
      <c r="P629" s="242"/>
      <c r="Q629" s="242"/>
      <c r="R629" s="242"/>
      <c r="S629" s="242"/>
      <c r="T629" s="235"/>
      <c r="U629" s="227" t="s">
        <v>57</v>
      </c>
      <c r="V629" s="227">
        <v>151.82</v>
      </c>
    </row>
    <row r="630" spans="1:23" s="515" customFormat="1" ht="13.5" thickBot="1" x14ac:dyDescent="0.25">
      <c r="A630" s="287" t="s">
        <v>26</v>
      </c>
      <c r="B630" s="374">
        <f>B629-B616</f>
        <v>0</v>
      </c>
      <c r="C630" s="386">
        <f t="shared" ref="C630:S630" si="209">C629-C616</f>
        <v>0</v>
      </c>
      <c r="D630" s="386">
        <f t="shared" si="209"/>
        <v>0</v>
      </c>
      <c r="E630" s="386">
        <f t="shared" si="209"/>
        <v>0</v>
      </c>
      <c r="F630" s="386">
        <f t="shared" si="209"/>
        <v>0</v>
      </c>
      <c r="G630" s="386">
        <f t="shared" si="209"/>
        <v>0</v>
      </c>
      <c r="H630" s="374">
        <f t="shared" si="209"/>
        <v>0</v>
      </c>
      <c r="I630" s="386">
        <f t="shared" si="209"/>
        <v>0</v>
      </c>
      <c r="J630" s="386">
        <f t="shared" si="209"/>
        <v>0</v>
      </c>
      <c r="K630" s="386">
        <f t="shared" si="209"/>
        <v>0</v>
      </c>
      <c r="L630" s="386">
        <f t="shared" si="209"/>
        <v>0</v>
      </c>
      <c r="M630" s="387">
        <f t="shared" si="209"/>
        <v>0</v>
      </c>
      <c r="N630" s="374">
        <f t="shared" si="209"/>
        <v>0</v>
      </c>
      <c r="O630" s="386">
        <f t="shared" si="209"/>
        <v>0</v>
      </c>
      <c r="P630" s="386">
        <f t="shared" si="209"/>
        <v>0</v>
      </c>
      <c r="Q630" s="386">
        <f t="shared" si="209"/>
        <v>0</v>
      </c>
      <c r="R630" s="386">
        <f t="shared" si="209"/>
        <v>0</v>
      </c>
      <c r="S630" s="386">
        <f t="shared" si="209"/>
        <v>0</v>
      </c>
      <c r="T630" s="236"/>
      <c r="U630" s="227" t="s">
        <v>26</v>
      </c>
      <c r="V630" s="227">
        <f>V629-V616</f>
        <v>-1.6500000000000057</v>
      </c>
    </row>
    <row r="632" spans="1:23" ht="13.5" thickBot="1" x14ac:dyDescent="0.25"/>
    <row r="633" spans="1:23" s="517" customFormat="1" ht="13.5" thickBot="1" x14ac:dyDescent="0.25">
      <c r="A633" s="247" t="s">
        <v>176</v>
      </c>
      <c r="B633" s="530" t="s">
        <v>53</v>
      </c>
      <c r="C633" s="531"/>
      <c r="D633" s="531"/>
      <c r="E633" s="531"/>
      <c r="F633" s="531"/>
      <c r="G633" s="532"/>
      <c r="H633" s="530" t="s">
        <v>75</v>
      </c>
      <c r="I633" s="531"/>
      <c r="J633" s="531"/>
      <c r="K633" s="531"/>
      <c r="L633" s="531"/>
      <c r="M633" s="532"/>
      <c r="N633" s="530" t="s">
        <v>63</v>
      </c>
      <c r="O633" s="531"/>
      <c r="P633" s="531"/>
      <c r="Q633" s="531"/>
      <c r="R633" s="531"/>
      <c r="S633" s="532"/>
      <c r="T633" s="292" t="s">
        <v>55</v>
      </c>
    </row>
    <row r="634" spans="1:23" s="517" customFormat="1" x14ac:dyDescent="0.2">
      <c r="A634" s="248" t="s">
        <v>54</v>
      </c>
      <c r="B634" s="314">
        <v>1</v>
      </c>
      <c r="C634" s="251">
        <v>2</v>
      </c>
      <c r="D634" s="251">
        <v>3</v>
      </c>
      <c r="E634" s="251">
        <v>4</v>
      </c>
      <c r="F634" s="251">
        <v>5</v>
      </c>
      <c r="G634" s="251">
        <v>6</v>
      </c>
      <c r="H634" s="314">
        <v>1</v>
      </c>
      <c r="I634" s="251">
        <v>2</v>
      </c>
      <c r="J634" s="251">
        <v>3</v>
      </c>
      <c r="K634" s="251">
        <v>4</v>
      </c>
      <c r="L634" s="251">
        <v>5</v>
      </c>
      <c r="M634" s="251">
        <v>6</v>
      </c>
      <c r="N634" s="314">
        <v>1</v>
      </c>
      <c r="O634" s="251">
        <v>2</v>
      </c>
      <c r="P634" s="251">
        <v>3</v>
      </c>
      <c r="Q634" s="251">
        <v>4</v>
      </c>
      <c r="R634" s="251">
        <v>5</v>
      </c>
      <c r="S634" s="251">
        <v>6</v>
      </c>
      <c r="T634" s="291"/>
    </row>
    <row r="635" spans="1:23" s="517" customFormat="1" x14ac:dyDescent="0.2">
      <c r="A635" s="252" t="s">
        <v>3</v>
      </c>
      <c r="B635" s="253">
        <v>4212</v>
      </c>
      <c r="C635" s="254">
        <v>4212</v>
      </c>
      <c r="D635" s="254">
        <v>4212</v>
      </c>
      <c r="E635" s="254">
        <v>4212</v>
      </c>
      <c r="F635" s="254">
        <v>4212</v>
      </c>
      <c r="G635" s="254">
        <v>4212</v>
      </c>
      <c r="H635" s="253">
        <v>4212</v>
      </c>
      <c r="I635" s="467">
        <v>4212</v>
      </c>
      <c r="J635" s="467">
        <v>4212</v>
      </c>
      <c r="K635" s="254">
        <v>4212</v>
      </c>
      <c r="L635" s="254">
        <v>4212</v>
      </c>
      <c r="M635" s="255">
        <v>4212</v>
      </c>
      <c r="N635" s="253">
        <v>4212</v>
      </c>
      <c r="O635" s="254">
        <v>4212</v>
      </c>
      <c r="P635" s="254">
        <v>4212</v>
      </c>
      <c r="Q635" s="254">
        <v>4212</v>
      </c>
      <c r="R635" s="254">
        <v>4212</v>
      </c>
      <c r="S635" s="254">
        <v>4212</v>
      </c>
      <c r="T635" s="256">
        <v>4212</v>
      </c>
    </row>
    <row r="636" spans="1:23" s="517" customFormat="1" x14ac:dyDescent="0.2">
      <c r="A636" s="257" t="s">
        <v>6</v>
      </c>
      <c r="B636" s="258">
        <v>4599.7777777777774</v>
      </c>
      <c r="C636" s="259">
        <v>4893.1111111111113</v>
      </c>
      <c r="D636" s="259">
        <v>4641.489361702128</v>
      </c>
      <c r="E636" s="259">
        <v>4611.818181818182</v>
      </c>
      <c r="F636" s="259">
        <v>4559.5555555555557</v>
      </c>
      <c r="G636" s="259">
        <v>4705.3846153846152</v>
      </c>
      <c r="H636" s="258">
        <v>4751.6326530612241</v>
      </c>
      <c r="I636" s="468">
        <v>4796.2790697674418</v>
      </c>
      <c r="J636" s="468">
        <v>5140.217391304348</v>
      </c>
      <c r="K636" s="259">
        <v>4707.3684210526317</v>
      </c>
      <c r="L636" s="259">
        <v>4797.0731707317073</v>
      </c>
      <c r="M636" s="260">
        <v>4481.9512195121952</v>
      </c>
      <c r="N636" s="258">
        <v>4610</v>
      </c>
      <c r="O636" s="259">
        <v>4880.217391304348</v>
      </c>
      <c r="P636" s="259">
        <v>4851.666666666667</v>
      </c>
      <c r="Q636" s="259">
        <v>4779.5238095238092</v>
      </c>
      <c r="R636" s="259">
        <v>4758.333333333333</v>
      </c>
      <c r="S636" s="259">
        <v>4862.4444444444443</v>
      </c>
      <c r="T636" s="261">
        <v>4756.0471567267687</v>
      </c>
    </row>
    <row r="637" spans="1:23" s="517" customFormat="1" x14ac:dyDescent="0.2">
      <c r="A637" s="248" t="s">
        <v>7</v>
      </c>
      <c r="B637" s="262">
        <v>71.111111111111114</v>
      </c>
      <c r="C637" s="263">
        <v>80</v>
      </c>
      <c r="D637" s="263">
        <v>76.59574468085107</v>
      </c>
      <c r="E637" s="263">
        <v>72.727272727272734</v>
      </c>
      <c r="F637" s="263">
        <v>73.333333333333329</v>
      </c>
      <c r="G637" s="263">
        <v>61.53846153846154</v>
      </c>
      <c r="H637" s="262">
        <v>75.510204081632651</v>
      </c>
      <c r="I637" s="469">
        <v>81.395348837209298</v>
      </c>
      <c r="J637" s="469">
        <v>78.260869565217391</v>
      </c>
      <c r="K637" s="469">
        <v>63.157894736842103</v>
      </c>
      <c r="L637" s="469">
        <v>82.926829268292678</v>
      </c>
      <c r="M637" s="264">
        <v>85.365853658536579</v>
      </c>
      <c r="N637" s="262">
        <v>77.272727272727266</v>
      </c>
      <c r="O637" s="263">
        <v>82.608695652173907</v>
      </c>
      <c r="P637" s="263">
        <v>64.583333333333329</v>
      </c>
      <c r="Q637" s="263">
        <v>71.428571428571431</v>
      </c>
      <c r="R637" s="263">
        <v>71.428571428571431</v>
      </c>
      <c r="S637" s="263">
        <v>80</v>
      </c>
      <c r="T637" s="265">
        <v>73.37031900138696</v>
      </c>
      <c r="V637" s="227"/>
    </row>
    <row r="638" spans="1:23" s="517" customFormat="1" x14ac:dyDescent="0.2">
      <c r="A638" s="248" t="s">
        <v>8</v>
      </c>
      <c r="B638" s="266">
        <v>7.6847414897331975E-2</v>
      </c>
      <c r="C638" s="267">
        <v>7.965184803204578E-2</v>
      </c>
      <c r="D638" s="267">
        <v>8.0794381497977019E-2</v>
      </c>
      <c r="E638" s="267">
        <v>8.527663471840409E-2</v>
      </c>
      <c r="F638" s="267">
        <v>0.10307654668797521</v>
      </c>
      <c r="G638" s="267">
        <v>9.7595355108484258E-2</v>
      </c>
      <c r="H638" s="266">
        <v>8.4727802050459891E-2</v>
      </c>
      <c r="I638" s="455">
        <v>7.9580774606518592E-2</v>
      </c>
      <c r="J638" s="455">
        <v>8.1448891059794193E-2</v>
      </c>
      <c r="K638" s="267">
        <v>9.0442923102242972E-2</v>
      </c>
      <c r="L638" s="267">
        <v>6.6524758870992642E-2</v>
      </c>
      <c r="M638" s="268">
        <v>7.2312009067045865E-2</v>
      </c>
      <c r="N638" s="266">
        <v>7.5522231643231075E-2</v>
      </c>
      <c r="O638" s="267">
        <v>7.6776356902489906E-2</v>
      </c>
      <c r="P638" s="267">
        <v>9.2635460410602569E-2</v>
      </c>
      <c r="Q638" s="267">
        <v>8.9343949965401459E-2</v>
      </c>
      <c r="R638" s="267">
        <v>9.0813426753627705E-2</v>
      </c>
      <c r="S638" s="267">
        <v>7.9633434565668362E-2</v>
      </c>
      <c r="T638" s="269">
        <v>8.979786093515868E-2</v>
      </c>
      <c r="V638" s="227"/>
    </row>
    <row r="639" spans="1:23" s="517" customFormat="1" x14ac:dyDescent="0.2">
      <c r="A639" s="257" t="s">
        <v>1</v>
      </c>
      <c r="B639" s="270">
        <f>B636/B635*100-100</f>
        <v>9.2064999472406726</v>
      </c>
      <c r="C639" s="271">
        <f t="shared" ref="C639:E639" si="210">C636/C635*100-100</f>
        <v>16.170729133692106</v>
      </c>
      <c r="D639" s="271">
        <f t="shared" si="210"/>
        <v>10.196803459214806</v>
      </c>
      <c r="E639" s="271">
        <f t="shared" si="210"/>
        <v>9.4923594923594976</v>
      </c>
      <c r="F639" s="271">
        <f>F636/F635*100-100</f>
        <v>8.2515563997045405</v>
      </c>
      <c r="G639" s="271">
        <f t="shared" ref="G639:T639" si="211">G636/G635*100-100</f>
        <v>11.713784790707862</v>
      </c>
      <c r="H639" s="270">
        <f t="shared" si="211"/>
        <v>12.811791383219955</v>
      </c>
      <c r="I639" s="271">
        <f t="shared" si="211"/>
        <v>13.871772786501467</v>
      </c>
      <c r="J639" s="271">
        <f t="shared" si="211"/>
        <v>22.037449936000669</v>
      </c>
      <c r="K639" s="271">
        <f t="shared" si="211"/>
        <v>11.760883690708241</v>
      </c>
      <c r="L639" s="271">
        <f t="shared" si="211"/>
        <v>13.890626085748025</v>
      </c>
      <c r="M639" s="272">
        <f t="shared" si="211"/>
        <v>6.4090982790169875</v>
      </c>
      <c r="N639" s="270">
        <f t="shared" si="211"/>
        <v>9.4491927825261115</v>
      </c>
      <c r="O639" s="271">
        <f t="shared" si="211"/>
        <v>15.864610429827835</v>
      </c>
      <c r="P639" s="271">
        <f t="shared" si="211"/>
        <v>15.186767964545737</v>
      </c>
      <c r="Q639" s="271">
        <f t="shared" si="211"/>
        <v>13.473974585085685</v>
      </c>
      <c r="R639" s="271">
        <f t="shared" si="211"/>
        <v>12.970876859765752</v>
      </c>
      <c r="S639" s="271">
        <f t="shared" si="211"/>
        <v>15.442650627835803</v>
      </c>
      <c r="T639" s="273">
        <f t="shared" si="211"/>
        <v>12.916599162553851</v>
      </c>
      <c r="U639" s="347"/>
      <c r="V639" s="227"/>
    </row>
    <row r="640" spans="1:23" s="517" customFormat="1" ht="13.5" thickBot="1" x14ac:dyDescent="0.25">
      <c r="A640" s="274" t="s">
        <v>27</v>
      </c>
      <c r="B640" s="275">
        <f>B636-B623</f>
        <v>81.823232323232332</v>
      </c>
      <c r="C640" s="276">
        <f t="shared" ref="C640:T640" si="212">C636-C623</f>
        <v>96.974747474747346</v>
      </c>
      <c r="D640" s="276">
        <f t="shared" si="212"/>
        <v>11.739361702128008</v>
      </c>
      <c r="E640" s="276">
        <f t="shared" si="212"/>
        <v>-99.090909090909008</v>
      </c>
      <c r="F640" s="276">
        <f t="shared" si="212"/>
        <v>-232.22222222222172</v>
      </c>
      <c r="G640" s="276">
        <f t="shared" si="212"/>
        <v>13.682487725041028</v>
      </c>
      <c r="H640" s="275">
        <f t="shared" si="212"/>
        <v>-14.019520851818925</v>
      </c>
      <c r="I640" s="276">
        <f t="shared" si="212"/>
        <v>110.08859357696565</v>
      </c>
      <c r="J640" s="276">
        <f t="shared" si="212"/>
        <v>103.695652173913</v>
      </c>
      <c r="K640" s="276">
        <f t="shared" si="212"/>
        <v>5.0154798761614074</v>
      </c>
      <c r="L640" s="276">
        <f t="shared" si="212"/>
        <v>78.594909862142231</v>
      </c>
      <c r="M640" s="277">
        <f t="shared" si="212"/>
        <v>-399.15989159891615</v>
      </c>
      <c r="N640" s="275">
        <f t="shared" si="212"/>
        <v>-54.66666666666697</v>
      </c>
      <c r="O640" s="276">
        <f t="shared" si="212"/>
        <v>304.86855409504551</v>
      </c>
      <c r="P640" s="276">
        <f t="shared" si="212"/>
        <v>57.713178294574391</v>
      </c>
      <c r="Q640" s="276">
        <f t="shared" si="212"/>
        <v>353.96825396825352</v>
      </c>
      <c r="R640" s="276">
        <f t="shared" si="212"/>
        <v>223.33333333333303</v>
      </c>
      <c r="S640" s="276">
        <f t="shared" si="212"/>
        <v>337.44444444444434</v>
      </c>
      <c r="T640" s="278">
        <f t="shared" si="212"/>
        <v>50.165633454554154</v>
      </c>
      <c r="V640" s="227"/>
    </row>
    <row r="641" spans="1:23" s="517" customFormat="1" x14ac:dyDescent="0.2">
      <c r="A641" s="279" t="s">
        <v>51</v>
      </c>
      <c r="B641" s="280">
        <v>685</v>
      </c>
      <c r="C641" s="281">
        <v>697</v>
      </c>
      <c r="D641" s="281">
        <v>715</v>
      </c>
      <c r="E641" s="281">
        <v>175</v>
      </c>
      <c r="F641" s="281">
        <v>730</v>
      </c>
      <c r="G641" s="281">
        <v>727</v>
      </c>
      <c r="H641" s="280">
        <v>710</v>
      </c>
      <c r="I641" s="281">
        <v>728</v>
      </c>
      <c r="J641" s="281">
        <v>720</v>
      </c>
      <c r="K641" s="281">
        <v>163</v>
      </c>
      <c r="L641" s="281">
        <v>741</v>
      </c>
      <c r="M641" s="282">
        <v>741</v>
      </c>
      <c r="N641" s="280">
        <v>718</v>
      </c>
      <c r="O641" s="281">
        <v>728</v>
      </c>
      <c r="P641" s="281">
        <v>738</v>
      </c>
      <c r="Q641" s="281">
        <v>185</v>
      </c>
      <c r="R641" s="281">
        <v>743</v>
      </c>
      <c r="S641" s="281">
        <v>742</v>
      </c>
      <c r="T641" s="283">
        <f>SUM(B641:S641)</f>
        <v>11386</v>
      </c>
      <c r="U641" s="227" t="s">
        <v>56</v>
      </c>
      <c r="V641" s="284">
        <f>T628-T641</f>
        <v>54</v>
      </c>
      <c r="W641" s="285">
        <f>V641/T628</f>
        <v>4.7202797202797204E-3</v>
      </c>
    </row>
    <row r="642" spans="1:23" s="517" customFormat="1" x14ac:dyDescent="0.2">
      <c r="A642" s="286" t="s">
        <v>28</v>
      </c>
      <c r="B642" s="322"/>
      <c r="C642" s="242"/>
      <c r="D642" s="242"/>
      <c r="E642" s="242"/>
      <c r="F642" s="242"/>
      <c r="G642" s="242"/>
      <c r="H642" s="244"/>
      <c r="I642" s="242"/>
      <c r="J642" s="242"/>
      <c r="K642" s="242"/>
      <c r="L642" s="242"/>
      <c r="M642" s="372"/>
      <c r="N642" s="244"/>
      <c r="O642" s="242"/>
      <c r="P642" s="242"/>
      <c r="Q642" s="242"/>
      <c r="R642" s="242"/>
      <c r="S642" s="242"/>
      <c r="T642" s="235"/>
      <c r="U642" s="227" t="s">
        <v>57</v>
      </c>
      <c r="V642" s="227">
        <v>150.27000000000001</v>
      </c>
    </row>
    <row r="643" spans="1:23" s="517" customFormat="1" ht="13.5" thickBot="1" x14ac:dyDescent="0.25">
      <c r="A643" s="287" t="s">
        <v>26</v>
      </c>
      <c r="B643" s="374">
        <f>B642-B629</f>
        <v>0</v>
      </c>
      <c r="C643" s="386">
        <f t="shared" ref="C643:S643" si="213">C642-C629</f>
        <v>0</v>
      </c>
      <c r="D643" s="386">
        <f t="shared" si="213"/>
        <v>0</v>
      </c>
      <c r="E643" s="386">
        <f t="shared" si="213"/>
        <v>0</v>
      </c>
      <c r="F643" s="386">
        <f t="shared" si="213"/>
        <v>0</v>
      </c>
      <c r="G643" s="386">
        <f t="shared" si="213"/>
        <v>0</v>
      </c>
      <c r="H643" s="374">
        <f t="shared" si="213"/>
        <v>0</v>
      </c>
      <c r="I643" s="386">
        <f t="shared" si="213"/>
        <v>0</v>
      </c>
      <c r="J643" s="386">
        <f t="shared" si="213"/>
        <v>0</v>
      </c>
      <c r="K643" s="386">
        <f t="shared" si="213"/>
        <v>0</v>
      </c>
      <c r="L643" s="386">
        <f t="shared" si="213"/>
        <v>0</v>
      </c>
      <c r="M643" s="387">
        <f t="shared" si="213"/>
        <v>0</v>
      </c>
      <c r="N643" s="374">
        <f t="shared" si="213"/>
        <v>0</v>
      </c>
      <c r="O643" s="386">
        <f t="shared" si="213"/>
        <v>0</v>
      </c>
      <c r="P643" s="386">
        <f t="shared" si="213"/>
        <v>0</v>
      </c>
      <c r="Q643" s="386">
        <f t="shared" si="213"/>
        <v>0</v>
      </c>
      <c r="R643" s="386">
        <f t="shared" si="213"/>
        <v>0</v>
      </c>
      <c r="S643" s="386">
        <f t="shared" si="213"/>
        <v>0</v>
      </c>
      <c r="T643" s="236"/>
      <c r="U643" s="227" t="s">
        <v>26</v>
      </c>
      <c r="V643" s="227">
        <f>V642-V629</f>
        <v>-1.5499999999999829</v>
      </c>
    </row>
    <row r="644" spans="1:23" s="517" customFormat="1" x14ac:dyDescent="0.2"/>
    <row r="645" spans="1:23" ht="13.5" thickBot="1" x14ac:dyDescent="0.25"/>
    <row r="646" spans="1:23" s="520" customFormat="1" ht="13.5" thickBot="1" x14ac:dyDescent="0.25">
      <c r="A646" s="247" t="s">
        <v>178</v>
      </c>
      <c r="B646" s="530" t="s">
        <v>53</v>
      </c>
      <c r="C646" s="531"/>
      <c r="D646" s="531"/>
      <c r="E646" s="531"/>
      <c r="F646" s="531"/>
      <c r="G646" s="532"/>
      <c r="H646" s="530" t="s">
        <v>75</v>
      </c>
      <c r="I646" s="531"/>
      <c r="J646" s="531"/>
      <c r="K646" s="531"/>
      <c r="L646" s="531"/>
      <c r="M646" s="532"/>
      <c r="N646" s="530" t="s">
        <v>63</v>
      </c>
      <c r="O646" s="531"/>
      <c r="P646" s="531"/>
      <c r="Q646" s="531"/>
      <c r="R646" s="531"/>
      <c r="S646" s="532"/>
      <c r="T646" s="292" t="s">
        <v>55</v>
      </c>
    </row>
    <row r="647" spans="1:23" s="520" customFormat="1" x14ac:dyDescent="0.2">
      <c r="A647" s="248" t="s">
        <v>54</v>
      </c>
      <c r="B647" s="314">
        <v>1</v>
      </c>
      <c r="C647" s="251">
        <v>2</v>
      </c>
      <c r="D647" s="251">
        <v>3</v>
      </c>
      <c r="E647" s="251">
        <v>4</v>
      </c>
      <c r="F647" s="251">
        <v>5</v>
      </c>
      <c r="G647" s="251">
        <v>6</v>
      </c>
      <c r="H647" s="314">
        <v>1</v>
      </c>
      <c r="I647" s="251">
        <v>2</v>
      </c>
      <c r="J647" s="251">
        <v>3</v>
      </c>
      <c r="K647" s="251">
        <v>4</v>
      </c>
      <c r="L647" s="251">
        <v>5</v>
      </c>
      <c r="M647" s="251">
        <v>6</v>
      </c>
      <c r="N647" s="314">
        <v>1</v>
      </c>
      <c r="O647" s="251">
        <v>2</v>
      </c>
      <c r="P647" s="251">
        <v>3</v>
      </c>
      <c r="Q647" s="251">
        <v>4</v>
      </c>
      <c r="R647" s="251">
        <v>5</v>
      </c>
      <c r="S647" s="251">
        <v>6</v>
      </c>
      <c r="T647" s="291"/>
    </row>
    <row r="648" spans="1:23" s="520" customFormat="1" x14ac:dyDescent="0.2">
      <c r="A648" s="252" t="s">
        <v>3</v>
      </c>
      <c r="B648" s="253">
        <v>4248</v>
      </c>
      <c r="C648" s="254">
        <v>4248</v>
      </c>
      <c r="D648" s="254">
        <v>4248</v>
      </c>
      <c r="E648" s="254">
        <v>4248</v>
      </c>
      <c r="F648" s="254">
        <v>4248</v>
      </c>
      <c r="G648" s="254">
        <v>4248</v>
      </c>
      <c r="H648" s="253">
        <v>4248</v>
      </c>
      <c r="I648" s="467">
        <v>4248</v>
      </c>
      <c r="J648" s="467">
        <v>4248</v>
      </c>
      <c r="K648" s="254">
        <v>4248</v>
      </c>
      <c r="L648" s="254">
        <v>4248</v>
      </c>
      <c r="M648" s="255">
        <v>4248</v>
      </c>
      <c r="N648" s="253">
        <v>4248</v>
      </c>
      <c r="O648" s="254">
        <v>4248</v>
      </c>
      <c r="P648" s="254">
        <v>4248</v>
      </c>
      <c r="Q648" s="254">
        <v>4248</v>
      </c>
      <c r="R648" s="254">
        <v>4248</v>
      </c>
      <c r="S648" s="254">
        <v>4248</v>
      </c>
      <c r="T648" s="256">
        <v>4248</v>
      </c>
    </row>
    <row r="649" spans="1:23" s="520" customFormat="1" x14ac:dyDescent="0.2">
      <c r="A649" s="257" t="s">
        <v>6</v>
      </c>
      <c r="B649" s="258">
        <v>4692.8571428571431</v>
      </c>
      <c r="C649" s="259">
        <v>4897.3529411764703</v>
      </c>
      <c r="D649" s="259">
        <v>4508.0555555555557</v>
      </c>
      <c r="E649" s="259">
        <v>4948.2352941176468</v>
      </c>
      <c r="F649" s="259">
        <v>4814.2222222222226</v>
      </c>
      <c r="G649" s="259">
        <v>4695.151515151515</v>
      </c>
      <c r="H649" s="258">
        <v>4596.3157894736842</v>
      </c>
      <c r="I649" s="468">
        <v>4683.8235294117649</v>
      </c>
      <c r="J649" s="468">
        <v>4804.7058823529414</v>
      </c>
      <c r="K649" s="259">
        <v>4756.4705882352937</v>
      </c>
      <c r="L649" s="259">
        <v>4713.6000000000004</v>
      </c>
      <c r="M649" s="260">
        <v>4684.4736842105267</v>
      </c>
      <c r="N649" s="258">
        <v>4690.2941176470586</v>
      </c>
      <c r="O649" s="259">
        <v>4803.6585365853662</v>
      </c>
      <c r="P649" s="259">
        <v>4511.5384615384619</v>
      </c>
      <c r="Q649" s="259">
        <v>4865.8823529411766</v>
      </c>
      <c r="R649" s="259">
        <v>4641.0256410256407</v>
      </c>
      <c r="S649" s="259">
        <v>4881.9047619047615</v>
      </c>
      <c r="T649" s="261">
        <v>4726.8547008547012</v>
      </c>
    </row>
    <row r="650" spans="1:23" s="520" customFormat="1" x14ac:dyDescent="0.2">
      <c r="A650" s="248" t="s">
        <v>7</v>
      </c>
      <c r="B650" s="262">
        <v>71.428571428571431</v>
      </c>
      <c r="C650" s="263">
        <v>67.647058823529406</v>
      </c>
      <c r="D650" s="263">
        <v>86.111111111111114</v>
      </c>
      <c r="E650" s="263">
        <v>70.588235294117652</v>
      </c>
      <c r="F650" s="263">
        <v>68.888888888888886</v>
      </c>
      <c r="G650" s="263">
        <v>66.666666666666671</v>
      </c>
      <c r="H650" s="262">
        <v>94.736842105263165</v>
      </c>
      <c r="I650" s="469">
        <v>76.470588235294116</v>
      </c>
      <c r="J650" s="469">
        <v>85.294117647058826</v>
      </c>
      <c r="K650" s="469">
        <v>70.588235294117652</v>
      </c>
      <c r="L650" s="469">
        <v>52</v>
      </c>
      <c r="M650" s="264">
        <v>76.315789473684205</v>
      </c>
      <c r="N650" s="262">
        <v>82.352941176470594</v>
      </c>
      <c r="O650" s="263">
        <v>80.487804878048777</v>
      </c>
      <c r="P650" s="263">
        <v>84.615384615384613</v>
      </c>
      <c r="Q650" s="263">
        <v>70.588235294117652</v>
      </c>
      <c r="R650" s="263">
        <v>94.871794871794876</v>
      </c>
      <c r="S650" s="263">
        <v>61.904761904761905</v>
      </c>
      <c r="T650" s="265">
        <v>71.282051282051285</v>
      </c>
      <c r="V650" s="227"/>
    </row>
    <row r="651" spans="1:23" s="520" customFormat="1" x14ac:dyDescent="0.2">
      <c r="A651" s="248" t="s">
        <v>8</v>
      </c>
      <c r="B651" s="266">
        <v>9.1881808586580738E-2</v>
      </c>
      <c r="C651" s="267">
        <v>8.5756766736659662E-2</v>
      </c>
      <c r="D651" s="267">
        <v>7.2936327380850374E-2</v>
      </c>
      <c r="E651" s="267">
        <v>7.5103486443283893E-2</v>
      </c>
      <c r="F651" s="267">
        <v>8.2329551155495825E-2</v>
      </c>
      <c r="G651" s="267">
        <v>8.1496694497913469E-2</v>
      </c>
      <c r="H651" s="266">
        <v>7.3757140344113847E-2</v>
      </c>
      <c r="I651" s="455">
        <v>7.8559645121896504E-2</v>
      </c>
      <c r="J651" s="455">
        <v>7.5156145264737712E-2</v>
      </c>
      <c r="K651" s="267">
        <v>8.0477886392642348E-2</v>
      </c>
      <c r="L651" s="267">
        <v>0.11299065522857769</v>
      </c>
      <c r="M651" s="268">
        <v>7.8099826559104829E-2</v>
      </c>
      <c r="N651" s="266">
        <v>6.4684129535931292E-2</v>
      </c>
      <c r="O651" s="267">
        <v>7.7352254766027181E-2</v>
      </c>
      <c r="P651" s="267">
        <v>6.7901301446465584E-2</v>
      </c>
      <c r="Q651" s="267">
        <v>8.5810265114485723E-2</v>
      </c>
      <c r="R651" s="267">
        <v>7.1337798745600228E-2</v>
      </c>
      <c r="S651" s="267">
        <v>9.8426103995483433E-2</v>
      </c>
      <c r="T651" s="269">
        <v>8.5239297356899252E-2</v>
      </c>
      <c r="V651" s="227"/>
    </row>
    <row r="652" spans="1:23" s="520" customFormat="1" x14ac:dyDescent="0.2">
      <c r="A652" s="257" t="s">
        <v>1</v>
      </c>
      <c r="B652" s="270">
        <f>B649/B648*100-100</f>
        <v>10.472154963680396</v>
      </c>
      <c r="C652" s="271">
        <f t="shared" ref="C652:E652" si="214">C649/C648*100-100</f>
        <v>15.286086185886788</v>
      </c>
      <c r="D652" s="271">
        <f t="shared" si="214"/>
        <v>6.1218351119481014</v>
      </c>
      <c r="E652" s="271">
        <f t="shared" si="214"/>
        <v>16.483881688268525</v>
      </c>
      <c r="F652" s="271">
        <f>F649/F648*100-100</f>
        <v>13.32914835739696</v>
      </c>
      <c r="G652" s="271">
        <f t="shared" ref="G652:T652" si="215">G649/G648*100-100</f>
        <v>10.526165610911377</v>
      </c>
      <c r="H652" s="270">
        <f t="shared" si="215"/>
        <v>8.1995242343146089</v>
      </c>
      <c r="I652" s="271">
        <f t="shared" si="215"/>
        <v>10.25949927993797</v>
      </c>
      <c r="J652" s="271">
        <f t="shared" si="215"/>
        <v>13.105129057272634</v>
      </c>
      <c r="K652" s="271">
        <f t="shared" si="215"/>
        <v>11.969646615708427</v>
      </c>
      <c r="L652" s="271">
        <f t="shared" si="215"/>
        <v>10.960451977401135</v>
      </c>
      <c r="M652" s="272">
        <f t="shared" si="215"/>
        <v>10.274804242244031</v>
      </c>
      <c r="N652" s="270">
        <f t="shared" si="215"/>
        <v>10.411820095269732</v>
      </c>
      <c r="O652" s="271">
        <f t="shared" si="215"/>
        <v>13.080474025079241</v>
      </c>
      <c r="P652" s="271">
        <f t="shared" si="215"/>
        <v>6.2038244241634004</v>
      </c>
      <c r="Q652" s="271">
        <f t="shared" si="215"/>
        <v>14.545253129500395</v>
      </c>
      <c r="R652" s="271">
        <f t="shared" si="215"/>
        <v>9.2520160316770443</v>
      </c>
      <c r="S652" s="271">
        <f t="shared" si="215"/>
        <v>14.922428481750515</v>
      </c>
      <c r="T652" s="273">
        <f t="shared" si="215"/>
        <v>11.272474125581482</v>
      </c>
      <c r="U652" s="347"/>
      <c r="V652" s="227"/>
    </row>
    <row r="653" spans="1:23" s="520" customFormat="1" ht="13.5" thickBot="1" x14ac:dyDescent="0.25">
      <c r="A653" s="274" t="s">
        <v>27</v>
      </c>
      <c r="B653" s="275">
        <f>B649-B636</f>
        <v>93.079365079365743</v>
      </c>
      <c r="C653" s="276">
        <f t="shared" ref="C653:T653" si="216">C649-C636</f>
        <v>4.241830065358954</v>
      </c>
      <c r="D653" s="276">
        <f t="shared" si="216"/>
        <v>-133.43380614657235</v>
      </c>
      <c r="E653" s="276">
        <f t="shared" si="216"/>
        <v>336.41711229946486</v>
      </c>
      <c r="F653" s="276">
        <f t="shared" si="216"/>
        <v>254.66666666666697</v>
      </c>
      <c r="G653" s="276">
        <f t="shared" si="216"/>
        <v>-10.233100233100231</v>
      </c>
      <c r="H653" s="275">
        <f t="shared" si="216"/>
        <v>-155.31686358753996</v>
      </c>
      <c r="I653" s="276">
        <f t="shared" si="216"/>
        <v>-112.45554035567693</v>
      </c>
      <c r="J653" s="276">
        <f t="shared" si="216"/>
        <v>-335.51150895140654</v>
      </c>
      <c r="K653" s="276">
        <f t="shared" si="216"/>
        <v>49.102167182662015</v>
      </c>
      <c r="L653" s="276">
        <f t="shared" si="216"/>
        <v>-83.473170731706887</v>
      </c>
      <c r="M653" s="277">
        <f t="shared" si="216"/>
        <v>202.52246469833153</v>
      </c>
      <c r="N653" s="275">
        <f t="shared" si="216"/>
        <v>80.294117647058556</v>
      </c>
      <c r="O653" s="276">
        <f t="shared" si="216"/>
        <v>-76.55885471898182</v>
      </c>
      <c r="P653" s="276">
        <f t="shared" si="216"/>
        <v>-340.12820512820508</v>
      </c>
      <c r="Q653" s="276">
        <f t="shared" si="216"/>
        <v>86.3585434173674</v>
      </c>
      <c r="R653" s="276">
        <f t="shared" si="216"/>
        <v>-117.30769230769238</v>
      </c>
      <c r="S653" s="276">
        <f t="shared" si="216"/>
        <v>19.460317460317128</v>
      </c>
      <c r="T653" s="278">
        <f t="shared" si="216"/>
        <v>-29.192455872067512</v>
      </c>
      <c r="V653" s="227"/>
    </row>
    <row r="654" spans="1:23" s="520" customFormat="1" x14ac:dyDescent="0.2">
      <c r="A654" s="279" t="s">
        <v>51</v>
      </c>
      <c r="B654" s="280">
        <v>681</v>
      </c>
      <c r="C654" s="281">
        <v>694</v>
      </c>
      <c r="D654" s="281">
        <v>714</v>
      </c>
      <c r="E654" s="281">
        <v>172</v>
      </c>
      <c r="F654" s="281">
        <v>727</v>
      </c>
      <c r="G654" s="281">
        <v>721</v>
      </c>
      <c r="H654" s="280">
        <v>708</v>
      </c>
      <c r="I654" s="281">
        <v>726</v>
      </c>
      <c r="J654" s="281">
        <v>719</v>
      </c>
      <c r="K654" s="281">
        <v>158</v>
      </c>
      <c r="L654" s="281">
        <v>740</v>
      </c>
      <c r="M654" s="282">
        <v>740</v>
      </c>
      <c r="N654" s="280">
        <v>716</v>
      </c>
      <c r="O654" s="281">
        <v>725</v>
      </c>
      <c r="P654" s="281">
        <v>734</v>
      </c>
      <c r="Q654" s="281">
        <v>183</v>
      </c>
      <c r="R654" s="281">
        <v>740</v>
      </c>
      <c r="S654" s="281">
        <v>740</v>
      </c>
      <c r="T654" s="283">
        <f>SUM(B654:S654)</f>
        <v>11338</v>
      </c>
      <c r="U654" s="227" t="s">
        <v>56</v>
      </c>
      <c r="V654" s="284">
        <f>T641-T654</f>
        <v>48</v>
      </c>
      <c r="W654" s="285">
        <f>V654/T641</f>
        <v>4.2157034955208148E-3</v>
      </c>
    </row>
    <row r="655" spans="1:23" s="520" customFormat="1" x14ac:dyDescent="0.2">
      <c r="A655" s="286" t="s">
        <v>28</v>
      </c>
      <c r="B655" s="322"/>
      <c r="C655" s="242"/>
      <c r="D655" s="242"/>
      <c r="E655" s="242"/>
      <c r="F655" s="242"/>
      <c r="G655" s="242"/>
      <c r="H655" s="244"/>
      <c r="I655" s="242"/>
      <c r="J655" s="242"/>
      <c r="K655" s="242"/>
      <c r="L655" s="242"/>
      <c r="M655" s="372"/>
      <c r="N655" s="244"/>
      <c r="O655" s="242"/>
      <c r="P655" s="242"/>
      <c r="Q655" s="242"/>
      <c r="R655" s="242"/>
      <c r="S655" s="242"/>
      <c r="T655" s="235"/>
      <c r="U655" s="227" t="s">
        <v>57</v>
      </c>
      <c r="V655" s="227">
        <v>150.24</v>
      </c>
    </row>
    <row r="656" spans="1:23" s="520" customFormat="1" ht="13.5" thickBot="1" x14ac:dyDescent="0.25">
      <c r="A656" s="287" t="s">
        <v>26</v>
      </c>
      <c r="B656" s="374">
        <f>B655-B642</f>
        <v>0</v>
      </c>
      <c r="C656" s="386">
        <f t="shared" ref="C656:S656" si="217">C655-C642</f>
        <v>0</v>
      </c>
      <c r="D656" s="386">
        <f t="shared" si="217"/>
        <v>0</v>
      </c>
      <c r="E656" s="386">
        <f t="shared" si="217"/>
        <v>0</v>
      </c>
      <c r="F656" s="386">
        <f t="shared" si="217"/>
        <v>0</v>
      </c>
      <c r="G656" s="386">
        <f t="shared" si="217"/>
        <v>0</v>
      </c>
      <c r="H656" s="374">
        <f t="shared" si="217"/>
        <v>0</v>
      </c>
      <c r="I656" s="386">
        <f t="shared" si="217"/>
        <v>0</v>
      </c>
      <c r="J656" s="386">
        <f t="shared" si="217"/>
        <v>0</v>
      </c>
      <c r="K656" s="386">
        <f t="shared" si="217"/>
        <v>0</v>
      </c>
      <c r="L656" s="386">
        <f t="shared" si="217"/>
        <v>0</v>
      </c>
      <c r="M656" s="387">
        <f t="shared" si="217"/>
        <v>0</v>
      </c>
      <c r="N656" s="374">
        <f t="shared" si="217"/>
        <v>0</v>
      </c>
      <c r="O656" s="386">
        <f t="shared" si="217"/>
        <v>0</v>
      </c>
      <c r="P656" s="386">
        <f t="shared" si="217"/>
        <v>0</v>
      </c>
      <c r="Q656" s="386">
        <f t="shared" si="217"/>
        <v>0</v>
      </c>
      <c r="R656" s="386">
        <f t="shared" si="217"/>
        <v>0</v>
      </c>
      <c r="S656" s="386">
        <f t="shared" si="217"/>
        <v>0</v>
      </c>
      <c r="T656" s="236"/>
      <c r="U656" s="227" t="s">
        <v>26</v>
      </c>
      <c r="V656" s="227">
        <f>V655-V642</f>
        <v>-3.0000000000001137E-2</v>
      </c>
    </row>
    <row r="658" spans="1:23" ht="13.5" thickBot="1" x14ac:dyDescent="0.25"/>
    <row r="659" spans="1:23" s="522" customFormat="1" ht="13.5" thickBot="1" x14ac:dyDescent="0.25">
      <c r="A659" s="247" t="s">
        <v>180</v>
      </c>
      <c r="B659" s="530" t="s">
        <v>53</v>
      </c>
      <c r="C659" s="531"/>
      <c r="D659" s="531"/>
      <c r="E659" s="531"/>
      <c r="F659" s="531"/>
      <c r="G659" s="532"/>
      <c r="H659" s="530" t="s">
        <v>75</v>
      </c>
      <c r="I659" s="531"/>
      <c r="J659" s="531"/>
      <c r="K659" s="531"/>
      <c r="L659" s="531"/>
      <c r="M659" s="532"/>
      <c r="N659" s="530" t="s">
        <v>63</v>
      </c>
      <c r="O659" s="531"/>
      <c r="P659" s="531"/>
      <c r="Q659" s="531"/>
      <c r="R659" s="531"/>
      <c r="S659" s="532"/>
      <c r="T659" s="292" t="s">
        <v>55</v>
      </c>
    </row>
    <row r="660" spans="1:23" s="522" customFormat="1" x14ac:dyDescent="0.2">
      <c r="A660" s="248" t="s">
        <v>54</v>
      </c>
      <c r="B660" s="314">
        <v>1</v>
      </c>
      <c r="C660" s="251">
        <v>2</v>
      </c>
      <c r="D660" s="251">
        <v>3</v>
      </c>
      <c r="E660" s="251">
        <v>4</v>
      </c>
      <c r="F660" s="251">
        <v>5</v>
      </c>
      <c r="G660" s="251">
        <v>6</v>
      </c>
      <c r="H660" s="314">
        <v>1</v>
      </c>
      <c r="I660" s="251">
        <v>2</v>
      </c>
      <c r="J660" s="251">
        <v>3</v>
      </c>
      <c r="K660" s="251">
        <v>4</v>
      </c>
      <c r="L660" s="251">
        <v>5</v>
      </c>
      <c r="M660" s="251">
        <v>6</v>
      </c>
      <c r="N660" s="314">
        <v>1</v>
      </c>
      <c r="O660" s="251">
        <v>2</v>
      </c>
      <c r="P660" s="251">
        <v>3</v>
      </c>
      <c r="Q660" s="251">
        <v>4</v>
      </c>
      <c r="R660" s="251">
        <v>5</v>
      </c>
      <c r="S660" s="251">
        <v>6</v>
      </c>
      <c r="T660" s="291"/>
    </row>
    <row r="661" spans="1:23" s="522" customFormat="1" x14ac:dyDescent="0.2">
      <c r="A661" s="252" t="s">
        <v>3</v>
      </c>
      <c r="B661" s="253">
        <v>4284</v>
      </c>
      <c r="C661" s="254">
        <v>4284</v>
      </c>
      <c r="D661" s="254">
        <v>4284</v>
      </c>
      <c r="E661" s="254">
        <v>4284</v>
      </c>
      <c r="F661" s="254">
        <v>4284</v>
      </c>
      <c r="G661" s="254">
        <v>4284</v>
      </c>
      <c r="H661" s="253">
        <v>4284</v>
      </c>
      <c r="I661" s="467">
        <v>4284</v>
      </c>
      <c r="J661" s="467">
        <v>4284</v>
      </c>
      <c r="K661" s="254">
        <v>4284</v>
      </c>
      <c r="L661" s="254">
        <v>4284</v>
      </c>
      <c r="M661" s="255">
        <v>4284</v>
      </c>
      <c r="N661" s="253">
        <v>4284</v>
      </c>
      <c r="O661" s="254">
        <v>4284</v>
      </c>
      <c r="P661" s="254">
        <v>4284</v>
      </c>
      <c r="Q661" s="254">
        <v>4284</v>
      </c>
      <c r="R661" s="254">
        <v>4284</v>
      </c>
      <c r="S661" s="254">
        <v>4284</v>
      </c>
      <c r="T661" s="256">
        <v>4284</v>
      </c>
    </row>
    <row r="662" spans="1:23" s="522" customFormat="1" x14ac:dyDescent="0.2">
      <c r="A662" s="257" t="s">
        <v>6</v>
      </c>
      <c r="B662" s="258">
        <v>4656.666666666667</v>
      </c>
      <c r="C662" s="259">
        <v>4715.7142857142853</v>
      </c>
      <c r="D662" s="259">
        <v>4616.590909090909</v>
      </c>
      <c r="E662" s="259">
        <v>4682.1428571428569</v>
      </c>
      <c r="F662" s="259">
        <v>4707.272727272727</v>
      </c>
      <c r="G662" s="259">
        <v>4811.3157894736842</v>
      </c>
      <c r="H662" s="258">
        <v>4751.3888888888887</v>
      </c>
      <c r="I662" s="468">
        <v>4731.1428571428569</v>
      </c>
      <c r="J662" s="468">
        <v>4705.1724137931033</v>
      </c>
      <c r="K662" s="259">
        <v>4744</v>
      </c>
      <c r="L662" s="259">
        <v>4564.2105263157891</v>
      </c>
      <c r="M662" s="260">
        <v>4820.588235294118</v>
      </c>
      <c r="N662" s="258">
        <v>4620.5263157894733</v>
      </c>
      <c r="O662" s="259">
        <v>4829.1176470588234</v>
      </c>
      <c r="P662" s="259">
        <v>4708.0487804878048</v>
      </c>
      <c r="Q662" s="259">
        <v>4914</v>
      </c>
      <c r="R662" s="259">
        <v>4564.545454545455</v>
      </c>
      <c r="S662" s="259">
        <v>4745.75</v>
      </c>
      <c r="T662" s="261">
        <v>4707.9145299145302</v>
      </c>
    </row>
    <row r="663" spans="1:23" s="522" customFormat="1" x14ac:dyDescent="0.2">
      <c r="A663" s="248" t="s">
        <v>7</v>
      </c>
      <c r="B663" s="262">
        <v>90.909090909090907</v>
      </c>
      <c r="C663" s="263">
        <v>62.857142857142854</v>
      </c>
      <c r="D663" s="263">
        <v>90.909090909090907</v>
      </c>
      <c r="E663" s="263">
        <v>50</v>
      </c>
      <c r="F663" s="263">
        <v>69.696969696969703</v>
      </c>
      <c r="G663" s="263">
        <v>60.526315789473685</v>
      </c>
      <c r="H663" s="262">
        <v>75</v>
      </c>
      <c r="I663" s="469">
        <v>80</v>
      </c>
      <c r="J663" s="469">
        <v>68.965517241379317</v>
      </c>
      <c r="K663" s="469">
        <v>53.333333333333336</v>
      </c>
      <c r="L663" s="469">
        <v>94.736842105263165</v>
      </c>
      <c r="M663" s="264">
        <v>76.470588235294116</v>
      </c>
      <c r="N663" s="262">
        <v>92.10526315789474</v>
      </c>
      <c r="O663" s="263">
        <v>64.705882352941174</v>
      </c>
      <c r="P663" s="263">
        <v>73.170731707317074</v>
      </c>
      <c r="Q663" s="263">
        <v>53.333333333333336</v>
      </c>
      <c r="R663" s="263">
        <v>87.878787878787875</v>
      </c>
      <c r="S663" s="263">
        <v>75</v>
      </c>
      <c r="T663" s="265">
        <v>70.940170940170944</v>
      </c>
      <c r="V663" s="227"/>
    </row>
    <row r="664" spans="1:23" s="522" customFormat="1" x14ac:dyDescent="0.2">
      <c r="A664" s="248" t="s">
        <v>8</v>
      </c>
      <c r="B664" s="266">
        <v>8.5287190455828915E-2</v>
      </c>
      <c r="C664" s="267">
        <v>9.804056033093822E-2</v>
      </c>
      <c r="D664" s="267">
        <v>7.8690132911746064E-2</v>
      </c>
      <c r="E664" s="267">
        <v>9.3860199274912584E-2</v>
      </c>
      <c r="F664" s="267">
        <v>8.1329144461965541E-2</v>
      </c>
      <c r="G664" s="267">
        <v>9.4003757986209524E-2</v>
      </c>
      <c r="H664" s="266">
        <v>0.10131516870838822</v>
      </c>
      <c r="I664" s="455">
        <v>7.8803993171283893E-2</v>
      </c>
      <c r="J664" s="455">
        <v>9.2220339622358913E-2</v>
      </c>
      <c r="K664" s="267">
        <v>0.10025634310324538</v>
      </c>
      <c r="L664" s="267">
        <v>6.9482002237692173E-2</v>
      </c>
      <c r="M664" s="268">
        <v>9.0579104717076031E-2</v>
      </c>
      <c r="N664" s="266">
        <v>6.9270322924385078E-2</v>
      </c>
      <c r="O664" s="267">
        <v>9.8953687274701885E-2</v>
      </c>
      <c r="P664" s="267">
        <v>7.9317327682761743E-2</v>
      </c>
      <c r="Q664" s="267">
        <v>0.11215993915100878</v>
      </c>
      <c r="R664" s="267">
        <v>6.9058542188224215E-2</v>
      </c>
      <c r="S664" s="267">
        <v>9.6669542617111526E-2</v>
      </c>
      <c r="T664" s="269">
        <v>8.9626790460986552E-2</v>
      </c>
      <c r="V664" s="227"/>
    </row>
    <row r="665" spans="1:23" s="522" customFormat="1" x14ac:dyDescent="0.2">
      <c r="A665" s="257" t="s">
        <v>1</v>
      </c>
      <c r="B665" s="270">
        <f>B662/B661*100-100</f>
        <v>8.6990351696234001</v>
      </c>
      <c r="C665" s="271">
        <f t="shared" ref="C665:E665" si="218">C662/C661*100-100</f>
        <v>10.077364279044929</v>
      </c>
      <c r="D665" s="271">
        <f t="shared" si="218"/>
        <v>7.7635599694423121</v>
      </c>
      <c r="E665" s="271">
        <f t="shared" si="218"/>
        <v>9.2937174869947938</v>
      </c>
      <c r="F665" s="271">
        <f>F662/F661*100-100</f>
        <v>9.880315762668701</v>
      </c>
      <c r="G665" s="271">
        <f t="shared" ref="G665:T665" si="219">G662/G661*100-100</f>
        <v>12.308958671187781</v>
      </c>
      <c r="H665" s="270">
        <f t="shared" si="219"/>
        <v>10.910104782653789</v>
      </c>
      <c r="I665" s="271">
        <f t="shared" si="219"/>
        <v>10.437508336667989</v>
      </c>
      <c r="J665" s="271">
        <f t="shared" si="219"/>
        <v>9.8312888373740321</v>
      </c>
      <c r="K665" s="271">
        <f t="shared" si="219"/>
        <v>10.737628384687213</v>
      </c>
      <c r="L665" s="271">
        <f t="shared" si="219"/>
        <v>6.5408619588185957</v>
      </c>
      <c r="M665" s="272">
        <f t="shared" si="219"/>
        <v>12.525402317789869</v>
      </c>
      <c r="N665" s="270">
        <f t="shared" si="219"/>
        <v>7.8554228709027285</v>
      </c>
      <c r="O665" s="271">
        <f t="shared" si="219"/>
        <v>12.724501565332005</v>
      </c>
      <c r="P665" s="271">
        <f t="shared" si="219"/>
        <v>9.8984309170822655</v>
      </c>
      <c r="Q665" s="271">
        <f t="shared" si="219"/>
        <v>14.705882352941174</v>
      </c>
      <c r="R665" s="271">
        <f t="shared" si="219"/>
        <v>6.5486800780918628</v>
      </c>
      <c r="S665" s="271">
        <f t="shared" si="219"/>
        <v>10.778478057889828</v>
      </c>
      <c r="T665" s="273">
        <f t="shared" si="219"/>
        <v>9.8952971501991271</v>
      </c>
      <c r="U665" s="347"/>
      <c r="V665" s="227"/>
    </row>
    <row r="666" spans="1:23" s="522" customFormat="1" ht="13.5" thickBot="1" x14ac:dyDescent="0.25">
      <c r="A666" s="274" t="s">
        <v>27</v>
      </c>
      <c r="B666" s="275">
        <f>B662-B649</f>
        <v>-36.190476190476147</v>
      </c>
      <c r="C666" s="276">
        <f t="shared" ref="C666:T666" si="220">C662-C649</f>
        <v>-181.63865546218494</v>
      </c>
      <c r="D666" s="276">
        <f t="shared" si="220"/>
        <v>108.53535353535335</v>
      </c>
      <c r="E666" s="276">
        <f t="shared" si="220"/>
        <v>-266.09243697478996</v>
      </c>
      <c r="F666" s="276">
        <f t="shared" si="220"/>
        <v>-106.9494949494956</v>
      </c>
      <c r="G666" s="276">
        <f t="shared" si="220"/>
        <v>116.16427432216915</v>
      </c>
      <c r="H666" s="275">
        <f t="shared" si="220"/>
        <v>155.07309941520452</v>
      </c>
      <c r="I666" s="276">
        <f t="shared" si="220"/>
        <v>47.319327731092017</v>
      </c>
      <c r="J666" s="276">
        <f t="shared" si="220"/>
        <v>-99.533468559838184</v>
      </c>
      <c r="K666" s="276">
        <f t="shared" si="220"/>
        <v>-12.47058823529369</v>
      </c>
      <c r="L666" s="276">
        <f t="shared" si="220"/>
        <v>-149.38947368421123</v>
      </c>
      <c r="M666" s="277">
        <f t="shared" si="220"/>
        <v>136.11455108359132</v>
      </c>
      <c r="N666" s="275">
        <f t="shared" si="220"/>
        <v>-69.767801857585255</v>
      </c>
      <c r="O666" s="276">
        <f t="shared" si="220"/>
        <v>25.459110473457258</v>
      </c>
      <c r="P666" s="276">
        <f t="shared" si="220"/>
        <v>196.51031894934295</v>
      </c>
      <c r="Q666" s="276">
        <f t="shared" si="220"/>
        <v>48.117647058823422</v>
      </c>
      <c r="R666" s="276">
        <f t="shared" si="220"/>
        <v>-76.480186480185694</v>
      </c>
      <c r="S666" s="276">
        <f t="shared" si="220"/>
        <v>-136.15476190476147</v>
      </c>
      <c r="T666" s="278">
        <f t="shared" si="220"/>
        <v>-18.940170940170901</v>
      </c>
      <c r="V666" s="227"/>
    </row>
    <row r="667" spans="1:23" s="522" customFormat="1" x14ac:dyDescent="0.2">
      <c r="A667" s="279" t="s">
        <v>51</v>
      </c>
      <c r="B667" s="280">
        <v>675</v>
      </c>
      <c r="C667" s="281">
        <v>687</v>
      </c>
      <c r="D667" s="281">
        <v>711</v>
      </c>
      <c r="E667" s="281">
        <v>170</v>
      </c>
      <c r="F667" s="281">
        <v>724</v>
      </c>
      <c r="G667" s="281">
        <v>717</v>
      </c>
      <c r="H667" s="280">
        <v>703</v>
      </c>
      <c r="I667" s="281">
        <v>724</v>
      </c>
      <c r="J667" s="281">
        <v>714</v>
      </c>
      <c r="K667" s="281">
        <v>154</v>
      </c>
      <c r="L667" s="281">
        <v>740</v>
      </c>
      <c r="M667" s="282">
        <v>739</v>
      </c>
      <c r="N667" s="280">
        <v>712</v>
      </c>
      <c r="O667" s="281">
        <v>722</v>
      </c>
      <c r="P667" s="281">
        <v>731</v>
      </c>
      <c r="Q667" s="281">
        <v>179</v>
      </c>
      <c r="R667" s="281">
        <v>734</v>
      </c>
      <c r="S667" s="281">
        <v>738</v>
      </c>
      <c r="T667" s="283">
        <f>SUM(B667:S667)</f>
        <v>11274</v>
      </c>
      <c r="U667" s="227" t="s">
        <v>56</v>
      </c>
      <c r="V667" s="284">
        <f>T654-T667</f>
        <v>64</v>
      </c>
      <c r="W667" s="285">
        <f>V667/T654</f>
        <v>5.6447345210795556E-3</v>
      </c>
    </row>
    <row r="668" spans="1:23" s="522" customFormat="1" x14ac:dyDescent="0.2">
      <c r="A668" s="286" t="s">
        <v>28</v>
      </c>
      <c r="B668" s="322"/>
      <c r="C668" s="242"/>
      <c r="D668" s="242"/>
      <c r="E668" s="242"/>
      <c r="F668" s="242"/>
      <c r="G668" s="242"/>
      <c r="H668" s="244"/>
      <c r="I668" s="242"/>
      <c r="J668" s="242"/>
      <c r="K668" s="242"/>
      <c r="L668" s="242"/>
      <c r="M668" s="372"/>
      <c r="N668" s="244"/>
      <c r="O668" s="242"/>
      <c r="P668" s="242"/>
      <c r="Q668" s="242"/>
      <c r="R668" s="242"/>
      <c r="S668" s="242"/>
      <c r="T668" s="235"/>
      <c r="U668" s="227" t="s">
        <v>57</v>
      </c>
      <c r="V668" s="227">
        <v>150.33000000000001</v>
      </c>
    </row>
    <row r="669" spans="1:23" s="522" customFormat="1" ht="13.5" thickBot="1" x14ac:dyDescent="0.25">
      <c r="A669" s="287" t="s">
        <v>26</v>
      </c>
      <c r="B669" s="374">
        <f>B668-B655</f>
        <v>0</v>
      </c>
      <c r="C669" s="386">
        <f t="shared" ref="C669:S669" si="221">C668-C655</f>
        <v>0</v>
      </c>
      <c r="D669" s="386">
        <f t="shared" si="221"/>
        <v>0</v>
      </c>
      <c r="E669" s="386">
        <f t="shared" si="221"/>
        <v>0</v>
      </c>
      <c r="F669" s="386">
        <f t="shared" si="221"/>
        <v>0</v>
      </c>
      <c r="G669" s="386">
        <f t="shared" si="221"/>
        <v>0</v>
      </c>
      <c r="H669" s="374">
        <f t="shared" si="221"/>
        <v>0</v>
      </c>
      <c r="I669" s="386">
        <f t="shared" si="221"/>
        <v>0</v>
      </c>
      <c r="J669" s="386">
        <f t="shared" si="221"/>
        <v>0</v>
      </c>
      <c r="K669" s="386">
        <f t="shared" si="221"/>
        <v>0</v>
      </c>
      <c r="L669" s="386">
        <f t="shared" si="221"/>
        <v>0</v>
      </c>
      <c r="M669" s="387">
        <f t="shared" si="221"/>
        <v>0</v>
      </c>
      <c r="N669" s="374">
        <f t="shared" si="221"/>
        <v>0</v>
      </c>
      <c r="O669" s="386">
        <f t="shared" si="221"/>
        <v>0</v>
      </c>
      <c r="P669" s="386">
        <f t="shared" si="221"/>
        <v>0</v>
      </c>
      <c r="Q669" s="386">
        <f t="shared" si="221"/>
        <v>0</v>
      </c>
      <c r="R669" s="386">
        <f t="shared" si="221"/>
        <v>0</v>
      </c>
      <c r="S669" s="386">
        <f t="shared" si="221"/>
        <v>0</v>
      </c>
      <c r="T669" s="236"/>
      <c r="U669" s="227" t="s">
        <v>26</v>
      </c>
      <c r="V669" s="227">
        <f>V668-V655</f>
        <v>9.0000000000003411E-2</v>
      </c>
    </row>
    <row r="671" spans="1:23" ht="13.5" thickBot="1" x14ac:dyDescent="0.25"/>
    <row r="672" spans="1:23" s="524" customFormat="1" ht="13.5" thickBot="1" x14ac:dyDescent="0.25">
      <c r="A672" s="247" t="s">
        <v>182</v>
      </c>
      <c r="B672" s="530" t="s">
        <v>53</v>
      </c>
      <c r="C672" s="531"/>
      <c r="D672" s="531"/>
      <c r="E672" s="531"/>
      <c r="F672" s="531"/>
      <c r="G672" s="532"/>
      <c r="H672" s="530" t="s">
        <v>75</v>
      </c>
      <c r="I672" s="531"/>
      <c r="J672" s="531"/>
      <c r="K672" s="531"/>
      <c r="L672" s="531"/>
      <c r="M672" s="532"/>
      <c r="N672" s="530" t="s">
        <v>63</v>
      </c>
      <c r="O672" s="531"/>
      <c r="P672" s="531"/>
      <c r="Q672" s="531"/>
      <c r="R672" s="531"/>
      <c r="S672" s="532"/>
      <c r="T672" s="292" t="s">
        <v>55</v>
      </c>
    </row>
    <row r="673" spans="1:23" s="524" customFormat="1" x14ac:dyDescent="0.2">
      <c r="A673" s="248" t="s">
        <v>54</v>
      </c>
      <c r="B673" s="314">
        <v>1</v>
      </c>
      <c r="C673" s="251">
        <v>2</v>
      </c>
      <c r="D673" s="251">
        <v>3</v>
      </c>
      <c r="E673" s="251">
        <v>4</v>
      </c>
      <c r="F673" s="251">
        <v>5</v>
      </c>
      <c r="G673" s="251">
        <v>6</v>
      </c>
      <c r="H673" s="314">
        <v>1</v>
      </c>
      <c r="I673" s="251">
        <v>2</v>
      </c>
      <c r="J673" s="251">
        <v>3</v>
      </c>
      <c r="K673" s="251">
        <v>4</v>
      </c>
      <c r="L673" s="251">
        <v>5</v>
      </c>
      <c r="M673" s="251">
        <v>6</v>
      </c>
      <c r="N673" s="314">
        <v>1</v>
      </c>
      <c r="O673" s="251">
        <v>2</v>
      </c>
      <c r="P673" s="251">
        <v>3</v>
      </c>
      <c r="Q673" s="251">
        <v>4</v>
      </c>
      <c r="R673" s="251">
        <v>5</v>
      </c>
      <c r="S673" s="251">
        <v>6</v>
      </c>
      <c r="T673" s="291"/>
    </row>
    <row r="674" spans="1:23" s="524" customFormat="1" x14ac:dyDescent="0.2">
      <c r="A674" s="252" t="s">
        <v>3</v>
      </c>
      <c r="B674" s="253">
        <v>4302</v>
      </c>
      <c r="C674" s="254">
        <v>4302</v>
      </c>
      <c r="D674" s="254">
        <v>4302</v>
      </c>
      <c r="E674" s="254">
        <v>4302</v>
      </c>
      <c r="F674" s="254">
        <v>4302</v>
      </c>
      <c r="G674" s="254">
        <v>4302</v>
      </c>
      <c r="H674" s="253">
        <v>4302</v>
      </c>
      <c r="I674" s="467">
        <v>4302</v>
      </c>
      <c r="J674" s="467">
        <v>4302</v>
      </c>
      <c r="K674" s="254">
        <v>4302</v>
      </c>
      <c r="L674" s="254">
        <v>4302</v>
      </c>
      <c r="M674" s="255">
        <v>4302</v>
      </c>
      <c r="N674" s="253">
        <v>4302</v>
      </c>
      <c r="O674" s="254">
        <v>4302</v>
      </c>
      <c r="P674" s="254">
        <v>4302</v>
      </c>
      <c r="Q674" s="254">
        <v>4302</v>
      </c>
      <c r="R674" s="254">
        <v>4302</v>
      </c>
      <c r="S674" s="254">
        <v>4302</v>
      </c>
      <c r="T674" s="256">
        <v>4302</v>
      </c>
    </row>
    <row r="675" spans="1:23" s="524" customFormat="1" x14ac:dyDescent="0.2">
      <c r="A675" s="257" t="s">
        <v>6</v>
      </c>
      <c r="B675" s="258">
        <v>4675.7142857142853</v>
      </c>
      <c r="C675" s="259">
        <v>4870.75</v>
      </c>
      <c r="D675" s="259">
        <v>4617.75</v>
      </c>
      <c r="E675" s="259">
        <v>4575.833333333333</v>
      </c>
      <c r="F675" s="259">
        <v>4737.2093023255811</v>
      </c>
      <c r="G675" s="259">
        <v>4790.909090909091</v>
      </c>
      <c r="H675" s="258">
        <v>4820</v>
      </c>
      <c r="I675" s="468">
        <v>4656.8888888888887</v>
      </c>
      <c r="J675" s="468">
        <v>4901.739130434783</v>
      </c>
      <c r="K675" s="259">
        <v>4685.5555555555557</v>
      </c>
      <c r="L675" s="259">
        <v>4887.1428571428569</v>
      </c>
      <c r="M675" s="260">
        <v>4861.707317073171</v>
      </c>
      <c r="N675" s="258">
        <v>4956.5</v>
      </c>
      <c r="O675" s="259">
        <v>4844.594594594595</v>
      </c>
      <c r="P675" s="259">
        <v>4863.0952380952385</v>
      </c>
      <c r="Q675" s="259">
        <v>4863.5294117647063</v>
      </c>
      <c r="R675" s="259">
        <v>4768.4444444444443</v>
      </c>
      <c r="S675" s="259">
        <v>5057.083333333333</v>
      </c>
      <c r="T675" s="261">
        <v>4810.9339080459768</v>
      </c>
    </row>
    <row r="676" spans="1:23" s="524" customFormat="1" x14ac:dyDescent="0.2">
      <c r="A676" s="248" t="s">
        <v>7</v>
      </c>
      <c r="B676" s="262">
        <v>78.571428571428569</v>
      </c>
      <c r="C676" s="263">
        <v>75</v>
      </c>
      <c r="D676" s="263">
        <v>87.5</v>
      </c>
      <c r="E676" s="263">
        <v>95.833333333333329</v>
      </c>
      <c r="F676" s="263">
        <v>79.069767441860463</v>
      </c>
      <c r="G676" s="263">
        <v>77.272727272727266</v>
      </c>
      <c r="H676" s="262">
        <v>88.095238095238102</v>
      </c>
      <c r="I676" s="469">
        <v>88.888888888888886</v>
      </c>
      <c r="J676" s="469">
        <v>73.913043478260875</v>
      </c>
      <c r="K676" s="469">
        <v>66.666666666666671</v>
      </c>
      <c r="L676" s="469">
        <v>30.952380952380953</v>
      </c>
      <c r="M676" s="264">
        <v>65.853658536585371</v>
      </c>
      <c r="N676" s="262">
        <v>77.5</v>
      </c>
      <c r="O676" s="263">
        <v>67.567567567567565</v>
      </c>
      <c r="P676" s="263">
        <v>78.571428571428569</v>
      </c>
      <c r="Q676" s="263">
        <v>64.705882352941174</v>
      </c>
      <c r="R676" s="263">
        <v>66.666666666666671</v>
      </c>
      <c r="S676" s="263">
        <v>72.916666666666671</v>
      </c>
      <c r="T676" s="265">
        <v>68.678160919540232</v>
      </c>
      <c r="V676" s="227"/>
    </row>
    <row r="677" spans="1:23" s="524" customFormat="1" x14ac:dyDescent="0.2">
      <c r="A677" s="248" t="s">
        <v>8</v>
      </c>
      <c r="B677" s="266">
        <v>7.3434715996313377E-2</v>
      </c>
      <c r="C677" s="267">
        <v>9.1445154379906884E-2</v>
      </c>
      <c r="D677" s="267">
        <v>8.1527516140885936E-2</v>
      </c>
      <c r="E677" s="267">
        <v>6.2700623326561636E-2</v>
      </c>
      <c r="F677" s="267">
        <v>8.3615689553872427E-2</v>
      </c>
      <c r="G677" s="267">
        <v>9.5461668907203132E-2</v>
      </c>
      <c r="H677" s="266">
        <v>7.3356914308786991E-2</v>
      </c>
      <c r="I677" s="455">
        <v>7.0244519800839053E-2</v>
      </c>
      <c r="J677" s="455">
        <v>0.10177933643450016</v>
      </c>
      <c r="K677" s="267">
        <v>9.2677479455110956E-2</v>
      </c>
      <c r="L677" s="267">
        <v>0.12384737723281615</v>
      </c>
      <c r="M677" s="268">
        <v>8.9686438403591986E-2</v>
      </c>
      <c r="N677" s="266">
        <v>8.8062824632520006E-2</v>
      </c>
      <c r="O677" s="267">
        <v>9.4039152173840665E-2</v>
      </c>
      <c r="P677" s="267">
        <v>7.6998024349899552E-2</v>
      </c>
      <c r="Q677" s="267">
        <v>9.6715943675085195E-2</v>
      </c>
      <c r="R677" s="267">
        <v>8.0972798792421821E-2</v>
      </c>
      <c r="S677" s="267">
        <v>9.1030418303750707E-2</v>
      </c>
      <c r="T677" s="269">
        <v>9.205507463424753E-2</v>
      </c>
      <c r="V677" s="227"/>
    </row>
    <row r="678" spans="1:23" s="524" customFormat="1" x14ac:dyDescent="0.2">
      <c r="A678" s="257" t="s">
        <v>1</v>
      </c>
      <c r="B678" s="270">
        <f>B675/B674*100-100</f>
        <v>8.6869894401275189</v>
      </c>
      <c r="C678" s="271">
        <f t="shared" ref="C678:E678" si="222">C675/C674*100-100</f>
        <v>13.22059507205951</v>
      </c>
      <c r="D678" s="271">
        <f t="shared" si="222"/>
        <v>7.339609483960956</v>
      </c>
      <c r="E678" s="271">
        <f t="shared" si="222"/>
        <v>6.3652564698589771</v>
      </c>
      <c r="F678" s="271">
        <f>F675/F674*100-100</f>
        <v>10.116441244202264</v>
      </c>
      <c r="G678" s="271">
        <f t="shared" ref="G678:T678" si="223">G675/G674*100-100</f>
        <v>11.364692954651119</v>
      </c>
      <c r="H678" s="270">
        <f t="shared" si="223"/>
        <v>12.040911204091117</v>
      </c>
      <c r="I678" s="271">
        <f t="shared" si="223"/>
        <v>8.2493930471615187</v>
      </c>
      <c r="J678" s="271">
        <f t="shared" si="223"/>
        <v>13.94093748105027</v>
      </c>
      <c r="K678" s="271">
        <f t="shared" si="223"/>
        <v>8.9157497804638837</v>
      </c>
      <c r="L678" s="271">
        <f t="shared" si="223"/>
        <v>13.601647074450412</v>
      </c>
      <c r="M678" s="272">
        <f t="shared" si="223"/>
        <v>13.010397886405656</v>
      </c>
      <c r="N678" s="270">
        <f t="shared" si="223"/>
        <v>15.213854021385401</v>
      </c>
      <c r="O678" s="271">
        <f t="shared" si="223"/>
        <v>12.612612612612622</v>
      </c>
      <c r="P678" s="271">
        <f t="shared" si="223"/>
        <v>13.042660113789822</v>
      </c>
      <c r="Q678" s="271">
        <f t="shared" si="223"/>
        <v>13.052752481745841</v>
      </c>
      <c r="R678" s="271">
        <f t="shared" si="223"/>
        <v>10.842502195361334</v>
      </c>
      <c r="S678" s="271">
        <f t="shared" si="223"/>
        <v>17.551913838524698</v>
      </c>
      <c r="T678" s="273">
        <f t="shared" si="223"/>
        <v>11.830169875545721</v>
      </c>
      <c r="U678" s="347"/>
      <c r="V678" s="227"/>
    </row>
    <row r="679" spans="1:23" s="524" customFormat="1" ht="13.5" thickBot="1" x14ac:dyDescent="0.25">
      <c r="A679" s="274" t="s">
        <v>27</v>
      </c>
      <c r="B679" s="275">
        <f>B675-B662</f>
        <v>19.047619047618355</v>
      </c>
      <c r="C679" s="276">
        <f t="shared" ref="C679:T679" si="224">C675-C662</f>
        <v>155.03571428571468</v>
      </c>
      <c r="D679" s="276">
        <f t="shared" si="224"/>
        <v>1.1590909090909918</v>
      </c>
      <c r="E679" s="276">
        <f t="shared" si="224"/>
        <v>-106.30952380952385</v>
      </c>
      <c r="F679" s="276">
        <f t="shared" si="224"/>
        <v>29.936575052854096</v>
      </c>
      <c r="G679" s="276">
        <f t="shared" si="224"/>
        <v>-20.406698564593171</v>
      </c>
      <c r="H679" s="275">
        <f t="shared" si="224"/>
        <v>68.611111111111313</v>
      </c>
      <c r="I679" s="276">
        <f t="shared" si="224"/>
        <v>-74.253968253968196</v>
      </c>
      <c r="J679" s="276">
        <f t="shared" si="224"/>
        <v>196.5667166416797</v>
      </c>
      <c r="K679" s="276">
        <f t="shared" si="224"/>
        <v>-58.444444444444343</v>
      </c>
      <c r="L679" s="276">
        <f t="shared" si="224"/>
        <v>322.93233082706774</v>
      </c>
      <c r="M679" s="277">
        <f t="shared" si="224"/>
        <v>41.119081779052976</v>
      </c>
      <c r="N679" s="275">
        <f t="shared" si="224"/>
        <v>335.9736842105267</v>
      </c>
      <c r="O679" s="276">
        <f t="shared" si="224"/>
        <v>15.476947535771615</v>
      </c>
      <c r="P679" s="276">
        <f t="shared" si="224"/>
        <v>155.04645760743369</v>
      </c>
      <c r="Q679" s="276">
        <f t="shared" si="224"/>
        <v>-50.47058823529369</v>
      </c>
      <c r="R679" s="276">
        <f t="shared" si="224"/>
        <v>203.89898989898938</v>
      </c>
      <c r="S679" s="276">
        <f t="shared" si="224"/>
        <v>311.33333333333303</v>
      </c>
      <c r="T679" s="278">
        <f t="shared" si="224"/>
        <v>103.0193781314465</v>
      </c>
      <c r="V679" s="227"/>
    </row>
    <row r="680" spans="1:23" s="524" customFormat="1" x14ac:dyDescent="0.2">
      <c r="A680" s="279" t="s">
        <v>51</v>
      </c>
      <c r="B680" s="280">
        <v>670</v>
      </c>
      <c r="C680" s="281">
        <v>683</v>
      </c>
      <c r="D680" s="281">
        <v>704</v>
      </c>
      <c r="E680" s="281">
        <v>161</v>
      </c>
      <c r="F680" s="281">
        <v>717</v>
      </c>
      <c r="G680" s="281">
        <v>717</v>
      </c>
      <c r="H680" s="280">
        <v>701</v>
      </c>
      <c r="I680" s="281">
        <v>720</v>
      </c>
      <c r="J680" s="281">
        <v>711</v>
      </c>
      <c r="K680" s="281">
        <v>141</v>
      </c>
      <c r="L680" s="281">
        <v>736</v>
      </c>
      <c r="M680" s="282">
        <v>737</v>
      </c>
      <c r="N680" s="280">
        <v>709</v>
      </c>
      <c r="O680" s="281">
        <v>719</v>
      </c>
      <c r="P680" s="281">
        <v>728</v>
      </c>
      <c r="Q680" s="281">
        <v>170</v>
      </c>
      <c r="R680" s="281">
        <v>731</v>
      </c>
      <c r="S680" s="281">
        <v>734</v>
      </c>
      <c r="T680" s="283">
        <f>SUM(B680:S680)</f>
        <v>11189</v>
      </c>
      <c r="U680" s="227" t="s">
        <v>56</v>
      </c>
      <c r="V680" s="284">
        <f>T667-T680</f>
        <v>85</v>
      </c>
      <c r="W680" s="285">
        <f>V680/T667</f>
        <v>7.5394713500088698E-3</v>
      </c>
    </row>
    <row r="681" spans="1:23" s="524" customFormat="1" x14ac:dyDescent="0.2">
      <c r="A681" s="286" t="s">
        <v>28</v>
      </c>
      <c r="B681" s="322"/>
      <c r="C681" s="242"/>
      <c r="D681" s="242"/>
      <c r="E681" s="242"/>
      <c r="F681" s="242"/>
      <c r="G681" s="242"/>
      <c r="H681" s="244"/>
      <c r="I681" s="242"/>
      <c r="J681" s="242"/>
      <c r="K681" s="242"/>
      <c r="L681" s="242"/>
      <c r="M681" s="372"/>
      <c r="N681" s="244"/>
      <c r="O681" s="242"/>
      <c r="P681" s="242"/>
      <c r="Q681" s="242"/>
      <c r="R681" s="242"/>
      <c r="S681" s="242"/>
      <c r="T681" s="235"/>
      <c r="U681" s="227" t="s">
        <v>57</v>
      </c>
      <c r="V681" s="227">
        <v>150.58000000000001</v>
      </c>
    </row>
    <row r="682" spans="1:23" s="524" customFormat="1" ht="13.5" thickBot="1" x14ac:dyDescent="0.25">
      <c r="A682" s="287" t="s">
        <v>26</v>
      </c>
      <c r="B682" s="374">
        <f>B681-B668</f>
        <v>0</v>
      </c>
      <c r="C682" s="386">
        <f t="shared" ref="C682:S682" si="225">C681-C668</f>
        <v>0</v>
      </c>
      <c r="D682" s="386">
        <f t="shared" si="225"/>
        <v>0</v>
      </c>
      <c r="E682" s="386">
        <f t="shared" si="225"/>
        <v>0</v>
      </c>
      <c r="F682" s="386">
        <f t="shared" si="225"/>
        <v>0</v>
      </c>
      <c r="G682" s="386">
        <f t="shared" si="225"/>
        <v>0</v>
      </c>
      <c r="H682" s="374">
        <f t="shared" si="225"/>
        <v>0</v>
      </c>
      <c r="I682" s="386">
        <f t="shared" si="225"/>
        <v>0</v>
      </c>
      <c r="J682" s="386">
        <f t="shared" si="225"/>
        <v>0</v>
      </c>
      <c r="K682" s="386">
        <f t="shared" si="225"/>
        <v>0</v>
      </c>
      <c r="L682" s="386">
        <f t="shared" si="225"/>
        <v>0</v>
      </c>
      <c r="M682" s="387">
        <f t="shared" si="225"/>
        <v>0</v>
      </c>
      <c r="N682" s="374">
        <f t="shared" si="225"/>
        <v>0</v>
      </c>
      <c r="O682" s="386">
        <f t="shared" si="225"/>
        <v>0</v>
      </c>
      <c r="P682" s="386">
        <f t="shared" si="225"/>
        <v>0</v>
      </c>
      <c r="Q682" s="386">
        <f t="shared" si="225"/>
        <v>0</v>
      </c>
      <c r="R682" s="386">
        <f t="shared" si="225"/>
        <v>0</v>
      </c>
      <c r="S682" s="386">
        <f t="shared" si="225"/>
        <v>0</v>
      </c>
      <c r="T682" s="236"/>
      <c r="U682" s="227" t="s">
        <v>26</v>
      </c>
      <c r="V682" s="227">
        <f>V681-V668</f>
        <v>0.25</v>
      </c>
    </row>
  </sheetData>
  <mergeCells count="235">
    <mergeCell ref="B659:G659"/>
    <mergeCell ref="H659:M659"/>
    <mergeCell ref="N659:S659"/>
    <mergeCell ref="B646:G646"/>
    <mergeCell ref="H646:M646"/>
    <mergeCell ref="N646:S646"/>
    <mergeCell ref="B633:G633"/>
    <mergeCell ref="H633:M633"/>
    <mergeCell ref="N633:S633"/>
    <mergeCell ref="B620:G620"/>
    <mergeCell ref="H620:M620"/>
    <mergeCell ref="N620:S620"/>
    <mergeCell ref="B555:G555"/>
    <mergeCell ref="H555:M555"/>
    <mergeCell ref="N555:S555"/>
    <mergeCell ref="B542:G542"/>
    <mergeCell ref="H542:M542"/>
    <mergeCell ref="N542:S542"/>
    <mergeCell ref="B568:G568"/>
    <mergeCell ref="H568:M568"/>
    <mergeCell ref="N568:S568"/>
    <mergeCell ref="B529:G529"/>
    <mergeCell ref="H529:M529"/>
    <mergeCell ref="N529:S529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B333:AB334"/>
    <mergeCell ref="AC333:AC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286:I286"/>
    <mergeCell ref="J286:M286"/>
    <mergeCell ref="N286:U286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B300:I300"/>
    <mergeCell ref="J300:M300"/>
    <mergeCell ref="N300:U300"/>
    <mergeCell ref="K341:K343"/>
    <mergeCell ref="P341:P343"/>
    <mergeCell ref="Q341:Q343"/>
    <mergeCell ref="R341:R343"/>
    <mergeCell ref="S341:S343"/>
    <mergeCell ref="T341:T343"/>
    <mergeCell ref="K339:K340"/>
    <mergeCell ref="P339:P340"/>
    <mergeCell ref="Q339:Q340"/>
    <mergeCell ref="R339:R340"/>
    <mergeCell ref="U340:U342"/>
    <mergeCell ref="B314:I314"/>
    <mergeCell ref="J314:M314"/>
    <mergeCell ref="N314:U314"/>
    <mergeCell ref="B464:G464"/>
    <mergeCell ref="H464:M464"/>
    <mergeCell ref="N464:S464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451:G451"/>
    <mergeCell ref="H451:M451"/>
    <mergeCell ref="N451:S451"/>
    <mergeCell ref="B672:G672"/>
    <mergeCell ref="H672:M672"/>
    <mergeCell ref="N672:S672"/>
    <mergeCell ref="B425:G425"/>
    <mergeCell ref="H425:M425"/>
    <mergeCell ref="N425:S425"/>
    <mergeCell ref="B412:G412"/>
    <mergeCell ref="H412:M412"/>
    <mergeCell ref="N412:S412"/>
    <mergeCell ref="B607:G607"/>
    <mergeCell ref="H607:M607"/>
    <mergeCell ref="N607:S607"/>
    <mergeCell ref="B594:G594"/>
    <mergeCell ref="H594:M594"/>
    <mergeCell ref="N594:S594"/>
    <mergeCell ref="B581:G581"/>
    <mergeCell ref="H581:M581"/>
    <mergeCell ref="N581:S581"/>
    <mergeCell ref="B438:G438"/>
    <mergeCell ref="H438:M438"/>
    <mergeCell ref="N438:S438"/>
    <mergeCell ref="B477:G477"/>
    <mergeCell ref="H477:M477"/>
    <mergeCell ref="N477:S47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2022-06-21T16:14:15Z</dcterms:modified>
</cp:coreProperties>
</file>