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57\"/>
    </mc:Choice>
  </mc:AlternateContent>
  <bookViews>
    <workbookView xWindow="0" yWindow="0" windowWidth="20490" windowHeight="742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V748" i="249" l="1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B748" i="249"/>
  <c r="T746" i="249"/>
  <c r="V746" i="249" s="1"/>
  <c r="W746" i="249" s="1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T744" i="249"/>
  <c r="S744" i="249"/>
  <c r="R744" i="249"/>
  <c r="Q744" i="249"/>
  <c r="P744" i="249"/>
  <c r="O744" i="249"/>
  <c r="N744" i="249"/>
  <c r="M744" i="249"/>
  <c r="L744" i="249"/>
  <c r="K744" i="249"/>
  <c r="J744" i="249"/>
  <c r="I744" i="249"/>
  <c r="H744" i="249"/>
  <c r="G744" i="249"/>
  <c r="F744" i="249"/>
  <c r="E744" i="249"/>
  <c r="D744" i="249"/>
  <c r="C744" i="249"/>
  <c r="B744" i="249"/>
  <c r="J749" i="251"/>
  <c r="G749" i="251"/>
  <c r="F749" i="251"/>
  <c r="E749" i="251"/>
  <c r="D749" i="251"/>
  <c r="C749" i="251"/>
  <c r="B749" i="251"/>
  <c r="H747" i="251"/>
  <c r="J747" i="251" s="1"/>
  <c r="K747" i="251" s="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J736" i="251" l="1"/>
  <c r="G736" i="251"/>
  <c r="F736" i="251"/>
  <c r="E736" i="251"/>
  <c r="D736" i="251"/>
  <c r="C736" i="251"/>
  <c r="B736" i="251"/>
  <c r="H734" i="251"/>
  <c r="J734" i="251" s="1"/>
  <c r="K734" i="251" s="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K684" i="250"/>
  <c r="H684" i="250"/>
  <c r="G684" i="250"/>
  <c r="F684" i="250"/>
  <c r="E684" i="250"/>
  <c r="D684" i="250"/>
  <c r="C684" i="250"/>
  <c r="B684" i="250"/>
  <c r="I682" i="250"/>
  <c r="K682" i="250" s="1"/>
  <c r="L682" i="250" s="1"/>
  <c r="I681" i="250"/>
  <c r="H681" i="250"/>
  <c r="G681" i="250"/>
  <c r="F681" i="250"/>
  <c r="E681" i="250"/>
  <c r="D681" i="250"/>
  <c r="C681" i="250"/>
  <c r="B681" i="250"/>
  <c r="I680" i="250"/>
  <c r="H680" i="250"/>
  <c r="G680" i="250"/>
  <c r="F680" i="250"/>
  <c r="E680" i="250"/>
  <c r="D680" i="250"/>
  <c r="C680" i="250"/>
  <c r="B680" i="250"/>
  <c r="V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B735" i="249"/>
  <c r="T733" i="249"/>
  <c r="V733" i="249" s="1"/>
  <c r="W733" i="249" s="1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T731" i="249"/>
  <c r="S731" i="249"/>
  <c r="R731" i="249"/>
  <c r="Q731" i="249"/>
  <c r="P731" i="249"/>
  <c r="O731" i="249"/>
  <c r="N731" i="249"/>
  <c r="M731" i="249"/>
  <c r="L731" i="249"/>
  <c r="K731" i="249"/>
  <c r="J731" i="249"/>
  <c r="I731" i="249"/>
  <c r="H731" i="249"/>
  <c r="G731" i="249"/>
  <c r="F731" i="249"/>
  <c r="E731" i="249"/>
  <c r="D731" i="249"/>
  <c r="C731" i="249"/>
  <c r="B731" i="249"/>
  <c r="V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T680" i="248"/>
  <c r="V680" i="248" s="1"/>
  <c r="W680" i="248" s="1"/>
  <c r="T679" i="248"/>
  <c r="S679" i="248"/>
  <c r="R679" i="248"/>
  <c r="Q679" i="248"/>
  <c r="P679" i="248"/>
  <c r="O679" i="248"/>
  <c r="N679" i="248"/>
  <c r="M679" i="248"/>
  <c r="L679" i="248"/>
  <c r="K679" i="248"/>
  <c r="J679" i="248"/>
  <c r="I679" i="248"/>
  <c r="H679" i="248"/>
  <c r="G679" i="248"/>
  <c r="F679" i="248"/>
  <c r="E679" i="248"/>
  <c r="D679" i="248"/>
  <c r="C679" i="248"/>
  <c r="B679" i="248"/>
  <c r="T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J723" i="251" l="1"/>
  <c r="G723" i="251"/>
  <c r="F723" i="251"/>
  <c r="E723" i="251"/>
  <c r="D723" i="251"/>
  <c r="C723" i="251"/>
  <c r="B723" i="251"/>
  <c r="J721" i="251"/>
  <c r="K721" i="251" s="1"/>
  <c r="H721" i="25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V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T720" i="249"/>
  <c r="V720" i="249" s="1"/>
  <c r="W720" i="249" s="1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T718" i="249"/>
  <c r="S718" i="249"/>
  <c r="R718" i="249"/>
  <c r="Q718" i="249"/>
  <c r="P718" i="249"/>
  <c r="O718" i="249"/>
  <c r="N718" i="249"/>
  <c r="M718" i="249"/>
  <c r="L718" i="249"/>
  <c r="K718" i="249"/>
  <c r="J718" i="249"/>
  <c r="I718" i="249"/>
  <c r="H718" i="249"/>
  <c r="G718" i="249"/>
  <c r="F718" i="249"/>
  <c r="E718" i="249"/>
  <c r="D718" i="249"/>
  <c r="C718" i="249"/>
  <c r="B718" i="249"/>
  <c r="J710" i="251" l="1"/>
  <c r="G710" i="251"/>
  <c r="F710" i="251"/>
  <c r="E710" i="251"/>
  <c r="D710" i="251"/>
  <c r="C710" i="251"/>
  <c r="B710" i="251"/>
  <c r="J708" i="251"/>
  <c r="K708" i="251" s="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K671" i="250"/>
  <c r="H671" i="250"/>
  <c r="G671" i="250"/>
  <c r="F671" i="250"/>
  <c r="E671" i="250"/>
  <c r="D671" i="250"/>
  <c r="C671" i="250"/>
  <c r="B671" i="250"/>
  <c r="I669" i="250"/>
  <c r="K669" i="250" s="1"/>
  <c r="L669" i="250" s="1"/>
  <c r="I668" i="250"/>
  <c r="H668" i="250"/>
  <c r="G668" i="250"/>
  <c r="F668" i="250"/>
  <c r="E668" i="250"/>
  <c r="D668" i="250"/>
  <c r="C668" i="250"/>
  <c r="B668" i="250"/>
  <c r="I667" i="250"/>
  <c r="H667" i="250"/>
  <c r="G667" i="250"/>
  <c r="F667" i="250"/>
  <c r="E667" i="250"/>
  <c r="D667" i="250"/>
  <c r="C667" i="250"/>
  <c r="B667" i="250"/>
  <c r="V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T707" i="249"/>
  <c r="V707" i="249" s="1"/>
  <c r="W707" i="249" s="1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T705" i="249"/>
  <c r="S705" i="249"/>
  <c r="R705" i="249"/>
  <c r="Q705" i="249"/>
  <c r="P705" i="249"/>
  <c r="O705" i="249"/>
  <c r="N705" i="249"/>
  <c r="M705" i="249"/>
  <c r="L705" i="249"/>
  <c r="K705" i="249"/>
  <c r="J705" i="249"/>
  <c r="I705" i="249"/>
  <c r="H705" i="249"/>
  <c r="G705" i="249"/>
  <c r="F705" i="249"/>
  <c r="E705" i="249"/>
  <c r="D705" i="249"/>
  <c r="C705" i="249"/>
  <c r="B705" i="249"/>
  <c r="V669" i="248"/>
  <c r="S669" i="248"/>
  <c r="R669" i="248"/>
  <c r="Q669" i="248"/>
  <c r="P669" i="248"/>
  <c r="O669" i="248"/>
  <c r="N669" i="248"/>
  <c r="M669" i="248"/>
  <c r="L669" i="248"/>
  <c r="K669" i="248"/>
  <c r="J669" i="248"/>
  <c r="I669" i="248"/>
  <c r="H669" i="248"/>
  <c r="G669" i="248"/>
  <c r="F669" i="248"/>
  <c r="E669" i="248"/>
  <c r="D669" i="248"/>
  <c r="C669" i="248"/>
  <c r="B669" i="248"/>
  <c r="T667" i="248"/>
  <c r="V667" i="248" s="1"/>
  <c r="W667" i="248" s="1"/>
  <c r="T666" i="248"/>
  <c r="S666" i="248"/>
  <c r="R666" i="248"/>
  <c r="Q666" i="248"/>
  <c r="P666" i="248"/>
  <c r="O666" i="248"/>
  <c r="N666" i="248"/>
  <c r="M666" i="248"/>
  <c r="L666" i="248"/>
  <c r="K666" i="248"/>
  <c r="J666" i="248"/>
  <c r="I666" i="248"/>
  <c r="H666" i="248"/>
  <c r="G666" i="248"/>
  <c r="F666" i="248"/>
  <c r="E666" i="248"/>
  <c r="D666" i="248"/>
  <c r="C666" i="248"/>
  <c r="B666" i="248"/>
  <c r="T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T694" i="249"/>
  <c r="V694" i="249" s="1"/>
  <c r="W694" i="249" s="1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T692" i="249"/>
  <c r="S692" i="249"/>
  <c r="R692" i="249"/>
  <c r="Q692" i="249"/>
  <c r="P692" i="249"/>
  <c r="O692" i="249"/>
  <c r="N692" i="249"/>
  <c r="M692" i="249"/>
  <c r="L692" i="249"/>
  <c r="K692" i="249"/>
  <c r="J692" i="249"/>
  <c r="I692" i="249"/>
  <c r="H692" i="249"/>
  <c r="G692" i="249"/>
  <c r="F692" i="249"/>
  <c r="E692" i="249"/>
  <c r="D692" i="249"/>
  <c r="C692" i="249"/>
  <c r="B692" i="249"/>
  <c r="T654" i="248" l="1"/>
  <c r="V654" i="248" s="1"/>
  <c r="W654" i="248" s="1"/>
  <c r="J684" i="251" l="1"/>
  <c r="G684" i="251"/>
  <c r="F684" i="251"/>
  <c r="E684" i="251"/>
  <c r="D684" i="251"/>
  <c r="C684" i="251"/>
  <c r="B684" i="251"/>
  <c r="H682" i="251"/>
  <c r="J682" i="251" s="1"/>
  <c r="K682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K658" i="250"/>
  <c r="H658" i="250"/>
  <c r="G658" i="250"/>
  <c r="F658" i="250"/>
  <c r="E658" i="250"/>
  <c r="D658" i="250"/>
  <c r="C658" i="250"/>
  <c r="B658" i="250"/>
  <c r="I656" i="250"/>
  <c r="K656" i="250" s="1"/>
  <c r="L656" i="250" s="1"/>
  <c r="I655" i="250"/>
  <c r="H655" i="250"/>
  <c r="G655" i="250"/>
  <c r="F655" i="250"/>
  <c r="E655" i="250"/>
  <c r="D655" i="250"/>
  <c r="C655" i="250"/>
  <c r="B655" i="250"/>
  <c r="I654" i="250"/>
  <c r="H654" i="250"/>
  <c r="G654" i="250"/>
  <c r="F654" i="250"/>
  <c r="E654" i="250"/>
  <c r="D654" i="250"/>
  <c r="C654" i="250"/>
  <c r="B654" i="250"/>
  <c r="V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T681" i="249"/>
  <c r="V681" i="249" s="1"/>
  <c r="W681" i="249" s="1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T679" i="249"/>
  <c r="S679" i="249"/>
  <c r="R679" i="249"/>
  <c r="Q679" i="249"/>
  <c r="P679" i="249"/>
  <c r="O679" i="249"/>
  <c r="N679" i="249"/>
  <c r="M679" i="249"/>
  <c r="L679" i="249"/>
  <c r="K679" i="249"/>
  <c r="J679" i="249"/>
  <c r="I679" i="249"/>
  <c r="H679" i="249"/>
  <c r="G679" i="249"/>
  <c r="F679" i="249"/>
  <c r="E679" i="249"/>
  <c r="D679" i="249"/>
  <c r="C679" i="249"/>
  <c r="B679" i="249"/>
  <c r="V656" i="248"/>
  <c r="S656" i="248"/>
  <c r="R656" i="248"/>
  <c r="Q656" i="248"/>
  <c r="P656" i="248"/>
  <c r="O656" i="248"/>
  <c r="N656" i="248"/>
  <c r="M656" i="248"/>
  <c r="L656" i="248"/>
  <c r="K656" i="248"/>
  <c r="J656" i="248"/>
  <c r="I656" i="248"/>
  <c r="H656" i="248"/>
  <c r="G656" i="248"/>
  <c r="F656" i="248"/>
  <c r="E656" i="248"/>
  <c r="D656" i="248"/>
  <c r="C656" i="248"/>
  <c r="B656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T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V668" i="249" s="1"/>
  <c r="W668" i="249" s="1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58" i="251" l="1"/>
  <c r="G658" i="251"/>
  <c r="F658" i="251"/>
  <c r="E658" i="251"/>
  <c r="D658" i="251"/>
  <c r="C658" i="251"/>
  <c r="B658" i="251"/>
  <c r="H656" i="251"/>
  <c r="J656" i="251" s="1"/>
  <c r="K656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V655" i="249" s="1"/>
  <c r="W655" i="249" s="1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V641" i="248" s="1"/>
  <c r="W641" i="248" s="1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V642" i="249" s="1"/>
  <c r="W642" i="249" s="1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V629" i="249" s="1"/>
  <c r="W629" i="249" s="1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V628" i="248" s="1"/>
  <c r="W628" i="248" s="1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K643" i="250" l="1"/>
  <c r="L643" i="250" s="1"/>
  <c r="J619" i="25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K630" i="250" l="1"/>
  <c r="L630" i="250" s="1"/>
  <c r="J593" i="25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K617" i="250" l="1"/>
  <c r="L617" i="250" s="1"/>
  <c r="J567" i="25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K604" i="250" l="1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K591" i="250" l="1"/>
  <c r="L591" i="250" s="1"/>
  <c r="V538" i="249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K578" i="250" l="1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K565" i="250" l="1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K552" i="250" l="1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K539" i="250" l="1"/>
  <c r="L539" i="250" s="1"/>
  <c r="V486" i="249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K526" i="250" l="1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K513" i="250" l="1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K500" i="250" l="1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<sst xmlns="http://schemas.openxmlformats.org/spreadsheetml/2006/main" count="4149" uniqueCount="184">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</sst>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3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4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9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3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5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/>
    <xf numFmtId="0" fontId="30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54" xfId="0" applyFont="1" applyFill="1" applyBorder="1" applyAlignment="1">
      <alignment vertical="center"/>
    </xf>
    <xf numFmtId="0" fontId="30" fillId="0" borderId="63" xfId="0" applyFont="1" applyFill="1" applyBorder="1" applyAlignment="1">
      <alignment vertical="center"/>
    </xf>
    <xf numFmtId="0" fontId="30" fillId="0" borderId="64" xfId="0" applyFont="1" applyFill="1" applyBorder="1" applyAlignment="1">
      <alignment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2" fontId="13" fillId="0" borderId="67" xfId="0" applyNumberFormat="1" applyFont="1" applyFill="1" applyBorder="1" applyAlignment="1">
      <alignment horizontal="center" vertical="center"/>
    </xf>
    <xf numFmtId="2" fontId="2" fillId="3" borderId="67" xfId="0" applyNumberFormat="1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6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6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64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30" fillId="0" borderId="63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1" borderId="44" xfId="0" applyFont="1" applyFill="1" applyBorder="1" applyAlignment="1">
      <alignment horizontal="center" vertical="center"/>
    </xf>
    <xf numFmtId="0" fontId="29" fillId="21" borderId="34" xfId="0" applyFont="1" applyFill="1" applyBorder="1" applyAlignment="1">
      <alignment horizontal="center" vertical="center"/>
    </xf>
    <xf numFmtId="0" fontId="29" fillId="18" borderId="23" xfId="0" applyFont="1" applyFill="1" applyBorder="1" applyAlignment="1">
      <alignment horizontal="center" vertical="center"/>
    </xf>
    <xf numFmtId="0" fontId="29" fillId="18" borderId="59" xfId="0" applyFont="1" applyFill="1" applyBorder="1" applyAlignment="1">
      <alignment horizontal="center" vertical="center"/>
    </xf>
    <xf numFmtId="0" fontId="29" fillId="18" borderId="35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/>
    </xf>
    <xf numFmtId="0" fontId="29" fillId="22" borderId="3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16" fontId="30" fillId="0" borderId="13" xfId="0" applyNumberFormat="1" applyFont="1" applyFill="1" applyBorder="1" applyAlignment="1">
      <alignment horizontal="center" vertical="center"/>
    </xf>
  </cellXfs>
  <cellStyles count="493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Porcentaje" xfId="3" builtinId="5"/>
    <cellStyle name="Porcentaje 10" xfId="492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6" t="s">
        <v>18</v>
      </c>
      <c r="C4" s="527"/>
      <c r="D4" s="527"/>
      <c r="E4" s="527"/>
      <c r="F4" s="527"/>
      <c r="G4" s="527"/>
      <c r="H4" s="527"/>
      <c r="I4" s="527"/>
      <c r="J4" s="528"/>
      <c r="K4" s="526" t="s">
        <v>21</v>
      </c>
      <c r="L4" s="527"/>
      <c r="M4" s="527"/>
      <c r="N4" s="527"/>
      <c r="O4" s="527"/>
      <c r="P4" s="527"/>
      <c r="Q4" s="527"/>
      <c r="R4" s="527"/>
      <c r="S4" s="527"/>
      <c r="T4" s="52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6" t="s">
        <v>23</v>
      </c>
      <c r="C17" s="527"/>
      <c r="D17" s="527"/>
      <c r="E17" s="527"/>
      <c r="F17" s="52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48"/>
  <sheetViews>
    <sheetView showGridLines="0" tabSelected="1" topLeftCell="A711" zoomScale="73" zoomScaleNormal="73" workbookViewId="0">
      <selection activeCell="T743" sqref="T743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31" t="s">
        <v>53</v>
      </c>
      <c r="C9" s="532"/>
      <c r="D9" s="532"/>
      <c r="E9" s="532"/>
      <c r="F9" s="533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31" t="s">
        <v>53</v>
      </c>
      <c r="C22" s="532"/>
      <c r="D22" s="532"/>
      <c r="E22" s="532"/>
      <c r="F22" s="533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31" t="s">
        <v>53</v>
      </c>
      <c r="C35" s="532"/>
      <c r="D35" s="532"/>
      <c r="E35" s="532"/>
      <c r="F35" s="533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31" t="s">
        <v>53</v>
      </c>
      <c r="C48" s="532"/>
      <c r="D48" s="532"/>
      <c r="E48" s="532"/>
      <c r="F48" s="533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31" t="s">
        <v>53</v>
      </c>
      <c r="C61" s="532"/>
      <c r="D61" s="532"/>
      <c r="E61" s="532"/>
      <c r="F61" s="533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31" t="s">
        <v>53</v>
      </c>
      <c r="C74" s="532"/>
      <c r="D74" s="532"/>
      <c r="E74" s="532"/>
      <c r="F74" s="533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31" t="s">
        <v>53</v>
      </c>
      <c r="C87" s="532"/>
      <c r="D87" s="532"/>
      <c r="E87" s="532"/>
      <c r="F87" s="533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31" t="s">
        <v>53</v>
      </c>
      <c r="C100" s="532"/>
      <c r="D100" s="532"/>
      <c r="E100" s="532"/>
      <c r="F100" s="533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31" t="s">
        <v>53</v>
      </c>
      <c r="C113" s="532"/>
      <c r="D113" s="532"/>
      <c r="E113" s="532"/>
      <c r="F113" s="533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31" t="s">
        <v>53</v>
      </c>
      <c r="C126" s="532"/>
      <c r="D126" s="532"/>
      <c r="E126" s="532"/>
      <c r="F126" s="533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31" t="s">
        <v>53</v>
      </c>
      <c r="C139" s="532"/>
      <c r="D139" s="532"/>
      <c r="E139" s="532"/>
      <c r="F139" s="533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31" t="s">
        <v>53</v>
      </c>
      <c r="C152" s="532"/>
      <c r="D152" s="532"/>
      <c r="E152" s="532"/>
      <c r="F152" s="533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31" t="s">
        <v>53</v>
      </c>
      <c r="C165" s="532"/>
      <c r="D165" s="532"/>
      <c r="E165" s="532"/>
      <c r="F165" s="533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31" t="s">
        <v>53</v>
      </c>
      <c r="C178" s="532"/>
      <c r="D178" s="532"/>
      <c r="E178" s="532"/>
      <c r="F178" s="533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31" t="s">
        <v>53</v>
      </c>
      <c r="C191" s="532"/>
      <c r="D191" s="532"/>
      <c r="E191" s="532"/>
      <c r="F191" s="533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31" t="s">
        <v>53</v>
      </c>
      <c r="C204" s="532"/>
      <c r="D204" s="532"/>
      <c r="E204" s="532"/>
      <c r="F204" s="533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31" t="s">
        <v>53</v>
      </c>
      <c r="C217" s="532"/>
      <c r="D217" s="532"/>
      <c r="E217" s="532"/>
      <c r="F217" s="533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31" t="s">
        <v>53</v>
      </c>
      <c r="C230" s="532"/>
      <c r="D230" s="532"/>
      <c r="E230" s="532"/>
      <c r="F230" s="533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31" t="s">
        <v>53</v>
      </c>
      <c r="C243" s="532"/>
      <c r="D243" s="532"/>
      <c r="E243" s="532"/>
      <c r="F243" s="533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31" t="s">
        <v>53</v>
      </c>
      <c r="C256" s="532"/>
      <c r="D256" s="532"/>
      <c r="E256" s="532"/>
      <c r="F256" s="533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31" t="s">
        <v>53</v>
      </c>
      <c r="C269" s="532"/>
      <c r="D269" s="532"/>
      <c r="E269" s="532"/>
      <c r="F269" s="533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31" t="s">
        <v>53</v>
      </c>
      <c r="C282" s="532"/>
      <c r="D282" s="532"/>
      <c r="E282" s="532"/>
      <c r="F282" s="533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31" t="s">
        <v>53</v>
      </c>
      <c r="C296" s="532"/>
      <c r="D296" s="532"/>
      <c r="E296" s="532"/>
      <c r="F296" s="532"/>
      <c r="G296" s="533"/>
      <c r="H296" s="531" t="s">
        <v>53</v>
      </c>
      <c r="I296" s="532"/>
      <c r="J296" s="532"/>
      <c r="K296" s="532"/>
      <c r="L296" s="532"/>
      <c r="M296" s="533"/>
      <c r="N296" s="531" t="s">
        <v>53</v>
      </c>
      <c r="O296" s="532"/>
      <c r="P296" s="532"/>
      <c r="Q296" s="532"/>
      <c r="R296" s="532"/>
      <c r="S296" s="533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31" t="s">
        <v>53</v>
      </c>
      <c r="C309" s="532"/>
      <c r="D309" s="532"/>
      <c r="E309" s="532"/>
      <c r="F309" s="532"/>
      <c r="G309" s="533"/>
      <c r="H309" s="531" t="s">
        <v>53</v>
      </c>
      <c r="I309" s="532"/>
      <c r="J309" s="532"/>
      <c r="K309" s="532"/>
      <c r="L309" s="532"/>
      <c r="M309" s="533"/>
      <c r="N309" s="531" t="s">
        <v>53</v>
      </c>
      <c r="O309" s="532"/>
      <c r="P309" s="532"/>
      <c r="Q309" s="532"/>
      <c r="R309" s="532"/>
      <c r="S309" s="533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31" t="s">
        <v>53</v>
      </c>
      <c r="C322" s="532"/>
      <c r="D322" s="532"/>
      <c r="E322" s="532"/>
      <c r="F322" s="532"/>
      <c r="G322" s="533"/>
      <c r="H322" s="531" t="s">
        <v>53</v>
      </c>
      <c r="I322" s="532"/>
      <c r="J322" s="532"/>
      <c r="K322" s="532"/>
      <c r="L322" s="532"/>
      <c r="M322" s="533"/>
      <c r="N322" s="531" t="s">
        <v>53</v>
      </c>
      <c r="O322" s="532"/>
      <c r="P322" s="532"/>
      <c r="Q322" s="532"/>
      <c r="R322" s="532"/>
      <c r="S322" s="533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31" t="s">
        <v>53</v>
      </c>
      <c r="C335" s="532"/>
      <c r="D335" s="532"/>
      <c r="E335" s="532"/>
      <c r="F335" s="532"/>
      <c r="G335" s="533"/>
      <c r="H335" s="531" t="s">
        <v>53</v>
      </c>
      <c r="I335" s="532"/>
      <c r="J335" s="532"/>
      <c r="K335" s="532"/>
      <c r="L335" s="532"/>
      <c r="M335" s="533"/>
      <c r="N335" s="531" t="s">
        <v>53</v>
      </c>
      <c r="O335" s="532"/>
      <c r="P335" s="532"/>
      <c r="Q335" s="532"/>
      <c r="R335" s="532"/>
      <c r="S335" s="533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31" t="s">
        <v>53</v>
      </c>
      <c r="C348" s="532"/>
      <c r="D348" s="532"/>
      <c r="E348" s="532"/>
      <c r="F348" s="532"/>
      <c r="G348" s="533"/>
      <c r="H348" s="531" t="s">
        <v>53</v>
      </c>
      <c r="I348" s="532"/>
      <c r="J348" s="532"/>
      <c r="K348" s="532"/>
      <c r="L348" s="532"/>
      <c r="M348" s="533"/>
      <c r="N348" s="531" t="s">
        <v>53</v>
      </c>
      <c r="O348" s="532"/>
      <c r="P348" s="532"/>
      <c r="Q348" s="532"/>
      <c r="R348" s="532"/>
      <c r="S348" s="533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31" t="s">
        <v>53</v>
      </c>
      <c r="C361" s="532"/>
      <c r="D361" s="532"/>
      <c r="E361" s="532"/>
      <c r="F361" s="532"/>
      <c r="G361" s="533"/>
      <c r="H361" s="531" t="s">
        <v>53</v>
      </c>
      <c r="I361" s="532"/>
      <c r="J361" s="532"/>
      <c r="K361" s="532"/>
      <c r="L361" s="532"/>
      <c r="M361" s="533"/>
      <c r="N361" s="531" t="s">
        <v>53</v>
      </c>
      <c r="O361" s="532"/>
      <c r="P361" s="532"/>
      <c r="Q361" s="532"/>
      <c r="R361" s="532"/>
      <c r="S361" s="533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31" t="s">
        <v>53</v>
      </c>
      <c r="C374" s="532"/>
      <c r="D374" s="532"/>
      <c r="E374" s="532"/>
      <c r="F374" s="532"/>
      <c r="G374" s="533"/>
      <c r="H374" s="531" t="s">
        <v>53</v>
      </c>
      <c r="I374" s="532"/>
      <c r="J374" s="532"/>
      <c r="K374" s="532"/>
      <c r="L374" s="532"/>
      <c r="M374" s="533"/>
      <c r="N374" s="531" t="s">
        <v>53</v>
      </c>
      <c r="O374" s="532"/>
      <c r="P374" s="532"/>
      <c r="Q374" s="532"/>
      <c r="R374" s="532"/>
      <c r="S374" s="533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31" t="s">
        <v>53</v>
      </c>
      <c r="C387" s="532"/>
      <c r="D387" s="532"/>
      <c r="E387" s="532"/>
      <c r="F387" s="532"/>
      <c r="G387" s="533"/>
      <c r="H387" s="531" t="s">
        <v>53</v>
      </c>
      <c r="I387" s="532"/>
      <c r="J387" s="532"/>
      <c r="K387" s="532"/>
      <c r="L387" s="532"/>
      <c r="M387" s="533"/>
      <c r="N387" s="531" t="s">
        <v>53</v>
      </c>
      <c r="O387" s="532"/>
      <c r="P387" s="532"/>
      <c r="Q387" s="532"/>
      <c r="R387" s="532"/>
      <c r="S387" s="533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31" t="s">
        <v>53</v>
      </c>
      <c r="C400" s="532"/>
      <c r="D400" s="532"/>
      <c r="E400" s="532"/>
      <c r="F400" s="532"/>
      <c r="G400" s="533"/>
      <c r="H400" s="531" t="s">
        <v>53</v>
      </c>
      <c r="I400" s="532"/>
      <c r="J400" s="532"/>
      <c r="K400" s="532"/>
      <c r="L400" s="532"/>
      <c r="M400" s="533"/>
      <c r="N400" s="531" t="s">
        <v>53</v>
      </c>
      <c r="O400" s="532"/>
      <c r="P400" s="532"/>
      <c r="Q400" s="532"/>
      <c r="R400" s="532"/>
      <c r="S400" s="533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31" t="s">
        <v>53</v>
      </c>
      <c r="C413" s="532"/>
      <c r="D413" s="532"/>
      <c r="E413" s="532"/>
      <c r="F413" s="532"/>
      <c r="G413" s="533"/>
      <c r="H413" s="531" t="s">
        <v>53</v>
      </c>
      <c r="I413" s="532"/>
      <c r="J413" s="532"/>
      <c r="K413" s="532"/>
      <c r="L413" s="532"/>
      <c r="M413" s="533"/>
      <c r="N413" s="531" t="s">
        <v>53</v>
      </c>
      <c r="O413" s="532"/>
      <c r="P413" s="532"/>
      <c r="Q413" s="532"/>
      <c r="R413" s="532"/>
      <c r="S413" s="533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31" t="s">
        <v>53</v>
      </c>
      <c r="C426" s="532"/>
      <c r="D426" s="532"/>
      <c r="E426" s="532"/>
      <c r="F426" s="532"/>
      <c r="G426" s="533"/>
      <c r="H426" s="531" t="s">
        <v>53</v>
      </c>
      <c r="I426" s="532"/>
      <c r="J426" s="532"/>
      <c r="K426" s="532"/>
      <c r="L426" s="532"/>
      <c r="M426" s="533"/>
      <c r="N426" s="531" t="s">
        <v>53</v>
      </c>
      <c r="O426" s="532"/>
      <c r="P426" s="532"/>
      <c r="Q426" s="532"/>
      <c r="R426" s="532"/>
      <c r="S426" s="533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31" t="s">
        <v>53</v>
      </c>
      <c r="C439" s="532"/>
      <c r="D439" s="532"/>
      <c r="E439" s="532"/>
      <c r="F439" s="532"/>
      <c r="G439" s="533"/>
      <c r="H439" s="531" t="s">
        <v>53</v>
      </c>
      <c r="I439" s="532"/>
      <c r="J439" s="532"/>
      <c r="K439" s="532"/>
      <c r="L439" s="532"/>
      <c r="M439" s="533"/>
      <c r="N439" s="531" t="s">
        <v>53</v>
      </c>
      <c r="O439" s="532"/>
      <c r="P439" s="532"/>
      <c r="Q439" s="532"/>
      <c r="R439" s="532"/>
      <c r="S439" s="533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31" t="s">
        <v>53</v>
      </c>
      <c r="C452" s="532"/>
      <c r="D452" s="532"/>
      <c r="E452" s="532"/>
      <c r="F452" s="532"/>
      <c r="G452" s="533"/>
      <c r="H452" s="531" t="s">
        <v>53</v>
      </c>
      <c r="I452" s="532"/>
      <c r="J452" s="532"/>
      <c r="K452" s="532"/>
      <c r="L452" s="532"/>
      <c r="M452" s="533"/>
      <c r="N452" s="531" t="s">
        <v>53</v>
      </c>
      <c r="O452" s="532"/>
      <c r="P452" s="532"/>
      <c r="Q452" s="532"/>
      <c r="R452" s="532"/>
      <c r="S452" s="533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31" t="s">
        <v>53</v>
      </c>
      <c r="C465" s="532"/>
      <c r="D465" s="532"/>
      <c r="E465" s="532"/>
      <c r="F465" s="532"/>
      <c r="G465" s="533"/>
      <c r="H465" s="531" t="s">
        <v>53</v>
      </c>
      <c r="I465" s="532"/>
      <c r="J465" s="532"/>
      <c r="K465" s="532"/>
      <c r="L465" s="532"/>
      <c r="M465" s="533"/>
      <c r="N465" s="531" t="s">
        <v>53</v>
      </c>
      <c r="O465" s="532"/>
      <c r="P465" s="532"/>
      <c r="Q465" s="532"/>
      <c r="R465" s="532"/>
      <c r="S465" s="533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31" t="s">
        <v>53</v>
      </c>
      <c r="C478" s="532"/>
      <c r="D478" s="532"/>
      <c r="E478" s="532"/>
      <c r="F478" s="532"/>
      <c r="G478" s="533"/>
      <c r="H478" s="531" t="s">
        <v>53</v>
      </c>
      <c r="I478" s="532"/>
      <c r="J478" s="532"/>
      <c r="K478" s="532"/>
      <c r="L478" s="532"/>
      <c r="M478" s="533"/>
      <c r="N478" s="531" t="s">
        <v>53</v>
      </c>
      <c r="O478" s="532"/>
      <c r="P478" s="532"/>
      <c r="Q478" s="532"/>
      <c r="R478" s="532"/>
      <c r="S478" s="533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31" t="s">
        <v>53</v>
      </c>
      <c r="C491" s="532"/>
      <c r="D491" s="532"/>
      <c r="E491" s="532"/>
      <c r="F491" s="532"/>
      <c r="G491" s="533"/>
      <c r="H491" s="531" t="s">
        <v>53</v>
      </c>
      <c r="I491" s="532"/>
      <c r="J491" s="532"/>
      <c r="K491" s="532"/>
      <c r="L491" s="532"/>
      <c r="M491" s="533"/>
      <c r="N491" s="531" t="s">
        <v>53</v>
      </c>
      <c r="O491" s="532"/>
      <c r="P491" s="532"/>
      <c r="Q491" s="532"/>
      <c r="R491" s="532"/>
      <c r="S491" s="533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31" t="s">
        <v>53</v>
      </c>
      <c r="C504" s="532"/>
      <c r="D504" s="532"/>
      <c r="E504" s="532"/>
      <c r="F504" s="532"/>
      <c r="G504" s="533"/>
      <c r="H504" s="531" t="s">
        <v>53</v>
      </c>
      <c r="I504" s="532"/>
      <c r="J504" s="532"/>
      <c r="K504" s="532"/>
      <c r="L504" s="532"/>
      <c r="M504" s="533"/>
      <c r="N504" s="531" t="s">
        <v>53</v>
      </c>
      <c r="O504" s="532"/>
      <c r="P504" s="532"/>
      <c r="Q504" s="532"/>
      <c r="R504" s="532"/>
      <c r="S504" s="533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31" t="s">
        <v>53</v>
      </c>
      <c r="C517" s="532"/>
      <c r="D517" s="532"/>
      <c r="E517" s="532"/>
      <c r="F517" s="532"/>
      <c r="G517" s="533"/>
      <c r="H517" s="531" t="s">
        <v>53</v>
      </c>
      <c r="I517" s="532"/>
      <c r="J517" s="532"/>
      <c r="K517" s="532"/>
      <c r="L517" s="532"/>
      <c r="M517" s="533"/>
      <c r="N517" s="531" t="s">
        <v>53</v>
      </c>
      <c r="O517" s="532"/>
      <c r="P517" s="532"/>
      <c r="Q517" s="532"/>
      <c r="R517" s="532"/>
      <c r="S517" s="533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31" t="s">
        <v>53</v>
      </c>
      <c r="C530" s="532"/>
      <c r="D530" s="532"/>
      <c r="E530" s="532"/>
      <c r="F530" s="532"/>
      <c r="G530" s="533"/>
      <c r="H530" s="531" t="s">
        <v>53</v>
      </c>
      <c r="I530" s="532"/>
      <c r="J530" s="532"/>
      <c r="K530" s="532"/>
      <c r="L530" s="532"/>
      <c r="M530" s="533"/>
      <c r="N530" s="531" t="s">
        <v>53</v>
      </c>
      <c r="O530" s="532"/>
      <c r="P530" s="532"/>
      <c r="Q530" s="532"/>
      <c r="R530" s="532"/>
      <c r="S530" s="533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31" t="s">
        <v>53</v>
      </c>
      <c r="C543" s="532"/>
      <c r="D543" s="532"/>
      <c r="E543" s="532"/>
      <c r="F543" s="532"/>
      <c r="G543" s="533"/>
      <c r="H543" s="531" t="s">
        <v>53</v>
      </c>
      <c r="I543" s="532"/>
      <c r="J543" s="532"/>
      <c r="K543" s="532"/>
      <c r="L543" s="532"/>
      <c r="M543" s="533"/>
      <c r="N543" s="531" t="s">
        <v>53</v>
      </c>
      <c r="O543" s="532"/>
      <c r="P543" s="532"/>
      <c r="Q543" s="532"/>
      <c r="R543" s="532"/>
      <c r="S543" s="533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31" t="s">
        <v>53</v>
      </c>
      <c r="C556" s="532"/>
      <c r="D556" s="532"/>
      <c r="E556" s="532"/>
      <c r="F556" s="532"/>
      <c r="G556" s="533"/>
      <c r="H556" s="531" t="s">
        <v>53</v>
      </c>
      <c r="I556" s="532"/>
      <c r="J556" s="532"/>
      <c r="K556" s="532"/>
      <c r="L556" s="532"/>
      <c r="M556" s="533"/>
      <c r="N556" s="531" t="s">
        <v>53</v>
      </c>
      <c r="O556" s="532"/>
      <c r="P556" s="532"/>
      <c r="Q556" s="532"/>
      <c r="R556" s="532"/>
      <c r="S556" s="533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31" t="s">
        <v>53</v>
      </c>
      <c r="C569" s="532"/>
      <c r="D569" s="532"/>
      <c r="E569" s="532"/>
      <c r="F569" s="532"/>
      <c r="G569" s="533"/>
      <c r="H569" s="531" t="s">
        <v>53</v>
      </c>
      <c r="I569" s="532"/>
      <c r="J569" s="532"/>
      <c r="K569" s="532"/>
      <c r="L569" s="532"/>
      <c r="M569" s="533"/>
      <c r="N569" s="531" t="s">
        <v>53</v>
      </c>
      <c r="O569" s="532"/>
      <c r="P569" s="532"/>
      <c r="Q569" s="532"/>
      <c r="R569" s="532"/>
      <c r="S569" s="533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31" t="s">
        <v>53</v>
      </c>
      <c r="C582" s="532"/>
      <c r="D582" s="532"/>
      <c r="E582" s="532"/>
      <c r="F582" s="532"/>
      <c r="G582" s="533"/>
      <c r="H582" s="531" t="s">
        <v>53</v>
      </c>
      <c r="I582" s="532"/>
      <c r="J582" s="532"/>
      <c r="K582" s="532"/>
      <c r="L582" s="532"/>
      <c r="M582" s="533"/>
      <c r="N582" s="531" t="s">
        <v>53</v>
      </c>
      <c r="O582" s="532"/>
      <c r="P582" s="532"/>
      <c r="Q582" s="532"/>
      <c r="R582" s="532"/>
      <c r="S582" s="533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31" t="s">
        <v>53</v>
      </c>
      <c r="C595" s="532"/>
      <c r="D595" s="532"/>
      <c r="E595" s="532"/>
      <c r="F595" s="532"/>
      <c r="G595" s="533"/>
      <c r="H595" s="531" t="s">
        <v>53</v>
      </c>
      <c r="I595" s="532"/>
      <c r="J595" s="532"/>
      <c r="K595" s="532"/>
      <c r="L595" s="532"/>
      <c r="M595" s="533"/>
      <c r="N595" s="531" t="s">
        <v>53</v>
      </c>
      <c r="O595" s="532"/>
      <c r="P595" s="532"/>
      <c r="Q595" s="532"/>
      <c r="R595" s="532"/>
      <c r="S595" s="533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31" t="s">
        <v>53</v>
      </c>
      <c r="C608" s="532"/>
      <c r="D608" s="532"/>
      <c r="E608" s="532"/>
      <c r="F608" s="532"/>
      <c r="G608" s="533"/>
      <c r="H608" s="531" t="s">
        <v>53</v>
      </c>
      <c r="I608" s="532"/>
      <c r="J608" s="532"/>
      <c r="K608" s="532"/>
      <c r="L608" s="532"/>
      <c r="M608" s="533"/>
      <c r="N608" s="531" t="s">
        <v>53</v>
      </c>
      <c r="O608" s="532"/>
      <c r="P608" s="532"/>
      <c r="Q608" s="532"/>
      <c r="R608" s="532"/>
      <c r="S608" s="533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31" t="s">
        <v>53</v>
      </c>
      <c r="C621" s="532"/>
      <c r="D621" s="532"/>
      <c r="E621" s="532"/>
      <c r="F621" s="532"/>
      <c r="G621" s="533"/>
      <c r="H621" s="531" t="s">
        <v>53</v>
      </c>
      <c r="I621" s="532"/>
      <c r="J621" s="532"/>
      <c r="K621" s="532"/>
      <c r="L621" s="532"/>
      <c r="M621" s="533"/>
      <c r="N621" s="531" t="s">
        <v>53</v>
      </c>
      <c r="O621" s="532"/>
      <c r="P621" s="532"/>
      <c r="Q621" s="532"/>
      <c r="R621" s="532"/>
      <c r="S621" s="533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31" t="s">
        <v>53</v>
      </c>
      <c r="C634" s="532"/>
      <c r="D634" s="532"/>
      <c r="E634" s="532"/>
      <c r="F634" s="532"/>
      <c r="G634" s="533"/>
      <c r="H634" s="531" t="s">
        <v>53</v>
      </c>
      <c r="I634" s="532"/>
      <c r="J634" s="532"/>
      <c r="K634" s="532"/>
      <c r="L634" s="532"/>
      <c r="M634" s="533"/>
      <c r="N634" s="531" t="s">
        <v>53</v>
      </c>
      <c r="O634" s="532"/>
      <c r="P634" s="532"/>
      <c r="Q634" s="532"/>
      <c r="R634" s="532"/>
      <c r="S634" s="533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31" t="s">
        <v>53</v>
      </c>
      <c r="C647" s="532"/>
      <c r="D647" s="532"/>
      <c r="E647" s="532"/>
      <c r="F647" s="532"/>
      <c r="G647" s="533"/>
      <c r="H647" s="531" t="s">
        <v>53</v>
      </c>
      <c r="I647" s="532"/>
      <c r="J647" s="532"/>
      <c r="K647" s="532"/>
      <c r="L647" s="532"/>
      <c r="M647" s="533"/>
      <c r="N647" s="531" t="s">
        <v>53</v>
      </c>
      <c r="O647" s="532"/>
      <c r="P647" s="532"/>
      <c r="Q647" s="532"/>
      <c r="R647" s="532"/>
      <c r="S647" s="533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31" t="s">
        <v>53</v>
      </c>
      <c r="C660" s="532"/>
      <c r="D660" s="532"/>
      <c r="E660" s="532"/>
      <c r="F660" s="532"/>
      <c r="G660" s="533"/>
      <c r="H660" s="531" t="s">
        <v>53</v>
      </c>
      <c r="I660" s="532"/>
      <c r="J660" s="532"/>
      <c r="K660" s="532"/>
      <c r="L660" s="532"/>
      <c r="M660" s="533"/>
      <c r="N660" s="531" t="s">
        <v>53</v>
      </c>
      <c r="O660" s="532"/>
      <c r="P660" s="532"/>
      <c r="Q660" s="532"/>
      <c r="R660" s="532"/>
      <c r="S660" s="533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  <row r="672" spans="1:23" ht="13.5" thickBot="1" x14ac:dyDescent="0.25"/>
    <row r="673" spans="1:23" s="520" customFormat="1" ht="12" customHeight="1" thickBot="1" x14ac:dyDescent="0.25">
      <c r="A673" s="295" t="s">
        <v>178</v>
      </c>
      <c r="B673" s="531" t="s">
        <v>53</v>
      </c>
      <c r="C673" s="532"/>
      <c r="D673" s="532"/>
      <c r="E673" s="532"/>
      <c r="F673" s="532"/>
      <c r="G673" s="533"/>
      <c r="H673" s="531" t="s">
        <v>53</v>
      </c>
      <c r="I673" s="532"/>
      <c r="J673" s="532"/>
      <c r="K673" s="532"/>
      <c r="L673" s="532"/>
      <c r="M673" s="533"/>
      <c r="N673" s="531" t="s">
        <v>53</v>
      </c>
      <c r="O673" s="532"/>
      <c r="P673" s="532"/>
      <c r="Q673" s="532"/>
      <c r="R673" s="532"/>
      <c r="S673" s="533"/>
      <c r="T673" s="313" t="s">
        <v>0</v>
      </c>
    </row>
    <row r="674" spans="1:23" s="520" customFormat="1" ht="12" customHeight="1" x14ac:dyDescent="0.2">
      <c r="A674" s="226" t="s">
        <v>54</v>
      </c>
      <c r="B674" s="315">
        <v>1</v>
      </c>
      <c r="C674" s="451">
        <v>2</v>
      </c>
      <c r="D674" s="451">
        <v>3</v>
      </c>
      <c r="E674" s="451">
        <v>4</v>
      </c>
      <c r="F674" s="451">
        <v>5</v>
      </c>
      <c r="G674" s="461">
        <v>6</v>
      </c>
      <c r="H674" s="315">
        <v>7</v>
      </c>
      <c r="I674" s="451">
        <v>8</v>
      </c>
      <c r="J674" s="451">
        <v>9</v>
      </c>
      <c r="K674" s="451">
        <v>10</v>
      </c>
      <c r="L674" s="451">
        <v>11</v>
      </c>
      <c r="M674" s="461">
        <v>12</v>
      </c>
      <c r="N674" s="451">
        <v>13</v>
      </c>
      <c r="O674" s="451">
        <v>14</v>
      </c>
      <c r="P674" s="451">
        <v>15</v>
      </c>
      <c r="Q674" s="451">
        <v>16</v>
      </c>
      <c r="R674" s="451">
        <v>17</v>
      </c>
      <c r="S674" s="451">
        <v>18</v>
      </c>
      <c r="T674" s="237"/>
    </row>
    <row r="675" spans="1:23" s="520" customFormat="1" ht="12" customHeight="1" x14ac:dyDescent="0.2">
      <c r="A675" s="301" t="s">
        <v>3</v>
      </c>
      <c r="B675" s="253">
        <v>4490</v>
      </c>
      <c r="C675" s="254">
        <v>4490</v>
      </c>
      <c r="D675" s="254">
        <v>4490</v>
      </c>
      <c r="E675" s="254">
        <v>4490</v>
      </c>
      <c r="F675" s="254">
        <v>4490</v>
      </c>
      <c r="G675" s="254">
        <v>4490</v>
      </c>
      <c r="H675" s="253">
        <v>4490</v>
      </c>
      <c r="I675" s="467">
        <v>4490</v>
      </c>
      <c r="J675" s="467">
        <v>4490</v>
      </c>
      <c r="K675" s="254">
        <v>4490</v>
      </c>
      <c r="L675" s="254">
        <v>4490</v>
      </c>
      <c r="M675" s="255">
        <v>4490</v>
      </c>
      <c r="N675" s="253">
        <v>4490</v>
      </c>
      <c r="O675" s="254">
        <v>4490</v>
      </c>
      <c r="P675" s="254">
        <v>4490</v>
      </c>
      <c r="Q675" s="254">
        <v>4490</v>
      </c>
      <c r="R675" s="254">
        <v>4490</v>
      </c>
      <c r="S675" s="254">
        <v>4490</v>
      </c>
      <c r="T675" s="256">
        <v>4490</v>
      </c>
    </row>
    <row r="676" spans="1:23" s="520" customFormat="1" ht="12" customHeight="1" x14ac:dyDescent="0.2">
      <c r="A676" s="303" t="s">
        <v>6</v>
      </c>
      <c r="B676" s="258">
        <v>4450.666666666667</v>
      </c>
      <c r="C676" s="259">
        <v>4642.9411764705883</v>
      </c>
      <c r="D676" s="259">
        <v>4693.75</v>
      </c>
      <c r="E676" s="259">
        <v>4735.7142857142853</v>
      </c>
      <c r="F676" s="259">
        <v>4724.1176470588234</v>
      </c>
      <c r="G676" s="259">
        <v>5085.5555555555557</v>
      </c>
      <c r="H676" s="258">
        <v>4690.666666666667</v>
      </c>
      <c r="I676" s="468">
        <v>4625.5555555555557</v>
      </c>
      <c r="J676" s="468">
        <v>4920.666666666667</v>
      </c>
      <c r="K676" s="259">
        <v>4942.2222222222226</v>
      </c>
      <c r="L676" s="259">
        <v>4848.125</v>
      </c>
      <c r="M676" s="260">
        <v>5336.4285714285716</v>
      </c>
      <c r="N676" s="258">
        <v>4544</v>
      </c>
      <c r="O676" s="259">
        <v>4658.181818181818</v>
      </c>
      <c r="P676" s="259">
        <v>4688.125</v>
      </c>
      <c r="Q676" s="259">
        <v>5006.25</v>
      </c>
      <c r="R676" s="259">
        <v>4862.8571428571431</v>
      </c>
      <c r="S676" s="259">
        <v>5383.125</v>
      </c>
      <c r="T676" s="261">
        <v>4819.6498054474705</v>
      </c>
    </row>
    <row r="677" spans="1:23" s="520" customFormat="1" ht="12" customHeight="1" x14ac:dyDescent="0.2">
      <c r="A677" s="226" t="s">
        <v>7</v>
      </c>
      <c r="B677" s="262">
        <v>100</v>
      </c>
      <c r="C677" s="263">
        <v>100</v>
      </c>
      <c r="D677" s="263">
        <v>87.5</v>
      </c>
      <c r="E677" s="263">
        <v>85.714285714285708</v>
      </c>
      <c r="F677" s="263">
        <v>94.117647058823536</v>
      </c>
      <c r="G677" s="263">
        <v>100</v>
      </c>
      <c r="H677" s="262">
        <v>86.666666666666671</v>
      </c>
      <c r="I677" s="469">
        <v>88.888888888888886</v>
      </c>
      <c r="J677" s="469">
        <v>86.666666666666671</v>
      </c>
      <c r="K677" s="469">
        <v>77.777777777777771</v>
      </c>
      <c r="L677" s="469">
        <v>93.75</v>
      </c>
      <c r="M677" s="264">
        <v>92.857142857142861</v>
      </c>
      <c r="N677" s="262">
        <v>80</v>
      </c>
      <c r="O677" s="263">
        <v>100</v>
      </c>
      <c r="P677" s="263">
        <v>87.5</v>
      </c>
      <c r="Q677" s="263">
        <v>100</v>
      </c>
      <c r="R677" s="263">
        <v>92.857142857142861</v>
      </c>
      <c r="S677" s="263">
        <v>75</v>
      </c>
      <c r="T677" s="265">
        <v>77.431906614785987</v>
      </c>
    </row>
    <row r="678" spans="1:23" s="520" customFormat="1" ht="12" customHeight="1" x14ac:dyDescent="0.2">
      <c r="A678" s="226" t="s">
        <v>8</v>
      </c>
      <c r="B678" s="266">
        <v>4.5616985599303793E-2</v>
      </c>
      <c r="C678" s="267">
        <v>5.3612901792138019E-2</v>
      </c>
      <c r="D678" s="267">
        <v>5.7906084500138628E-2</v>
      </c>
      <c r="E678" s="267">
        <v>6.9786998447885593E-2</v>
      </c>
      <c r="F678" s="267">
        <v>4.7489020122105312E-2</v>
      </c>
      <c r="G678" s="267">
        <v>5.6327713998055827E-2</v>
      </c>
      <c r="H678" s="266">
        <v>7.1734182134336938E-2</v>
      </c>
      <c r="I678" s="455">
        <v>6.3075960667935999E-2</v>
      </c>
      <c r="J678" s="455">
        <v>4.9699181783209881E-2</v>
      </c>
      <c r="K678" s="267">
        <v>7.8948051206780029E-2</v>
      </c>
      <c r="L678" s="267">
        <v>4.1453802873079419E-2</v>
      </c>
      <c r="M678" s="268">
        <v>5.8175883853860057E-2</v>
      </c>
      <c r="N678" s="266">
        <v>7.7118068765495443E-2</v>
      </c>
      <c r="O678" s="267">
        <v>4.6502994986622456E-2</v>
      </c>
      <c r="P678" s="267">
        <v>5.5935211037810045E-2</v>
      </c>
      <c r="Q678" s="267">
        <v>3.7488955035508524E-2</v>
      </c>
      <c r="R678" s="267">
        <v>5.5356348992295218E-2</v>
      </c>
      <c r="S678" s="267">
        <v>8.1590907330853599E-2</v>
      </c>
      <c r="T678" s="269">
        <v>7.9409415696133648E-2</v>
      </c>
    </row>
    <row r="679" spans="1:23" s="520" customFormat="1" ht="12" customHeight="1" x14ac:dyDescent="0.2">
      <c r="A679" s="303" t="s">
        <v>1</v>
      </c>
      <c r="B679" s="270">
        <f t="shared" ref="B679:T679" si="156">B676/B675*100-100</f>
        <v>-0.87602078693392116</v>
      </c>
      <c r="C679" s="271">
        <f t="shared" si="156"/>
        <v>3.4062622821957405</v>
      </c>
      <c r="D679" s="271">
        <f t="shared" si="156"/>
        <v>4.5378619153674862</v>
      </c>
      <c r="E679" s="271">
        <f t="shared" si="156"/>
        <v>5.4724785237034439</v>
      </c>
      <c r="F679" s="271">
        <f t="shared" si="156"/>
        <v>5.2142014935149916</v>
      </c>
      <c r="G679" s="272">
        <f t="shared" si="156"/>
        <v>13.264043553575846</v>
      </c>
      <c r="H679" s="270">
        <f t="shared" si="156"/>
        <v>4.4691907943578428</v>
      </c>
      <c r="I679" s="271">
        <f t="shared" si="156"/>
        <v>3.0190546894333039</v>
      </c>
      <c r="J679" s="271">
        <f t="shared" si="156"/>
        <v>9.5916852264291066</v>
      </c>
      <c r="K679" s="271">
        <f t="shared" si="156"/>
        <v>10.071764414748841</v>
      </c>
      <c r="L679" s="271">
        <f t="shared" si="156"/>
        <v>7.9760579064587915</v>
      </c>
      <c r="M679" s="272">
        <f t="shared" si="156"/>
        <v>18.851415844734333</v>
      </c>
      <c r="N679" s="456">
        <f t="shared" si="156"/>
        <v>1.2026726057906529</v>
      </c>
      <c r="O679" s="271">
        <f t="shared" si="156"/>
        <v>3.7456975096173295</v>
      </c>
      <c r="P679" s="271">
        <f t="shared" si="156"/>
        <v>4.4125835189309726</v>
      </c>
      <c r="Q679" s="271">
        <f t="shared" si="156"/>
        <v>11.497772828507792</v>
      </c>
      <c r="R679" s="271">
        <f t="shared" si="156"/>
        <v>8.3041679923640004</v>
      </c>
      <c r="S679" s="271">
        <f t="shared" si="156"/>
        <v>19.891425389755014</v>
      </c>
      <c r="T679" s="273">
        <f t="shared" si="156"/>
        <v>7.3418664910349918</v>
      </c>
    </row>
    <row r="680" spans="1:23" s="520" customFormat="1" ht="12" customHeight="1" thickBot="1" x14ac:dyDescent="0.25">
      <c r="A680" s="226" t="s">
        <v>27</v>
      </c>
      <c r="B680" s="479">
        <f t="shared" ref="B680:T680" si="157">B676-B663</f>
        <v>12.66666666666697</v>
      </c>
      <c r="C680" s="480">
        <f t="shared" si="157"/>
        <v>68.655462184873613</v>
      </c>
      <c r="D680" s="480">
        <f t="shared" si="157"/>
        <v>5.1785714285715585</v>
      </c>
      <c r="E680" s="480">
        <f t="shared" si="157"/>
        <v>-137.14285714285779</v>
      </c>
      <c r="F680" s="480">
        <f t="shared" si="157"/>
        <v>-134.63235294117658</v>
      </c>
      <c r="G680" s="481">
        <f t="shared" si="157"/>
        <v>-167.97385620915065</v>
      </c>
      <c r="H680" s="479">
        <f t="shared" si="157"/>
        <v>41.29166666666697</v>
      </c>
      <c r="I680" s="480">
        <f t="shared" si="157"/>
        <v>-74.444444444444343</v>
      </c>
      <c r="J680" s="480">
        <f t="shared" si="157"/>
        <v>97.54166666666697</v>
      </c>
      <c r="K680" s="480">
        <f t="shared" si="157"/>
        <v>258.22222222222263</v>
      </c>
      <c r="L680" s="480">
        <f t="shared" si="157"/>
        <v>-15</v>
      </c>
      <c r="M680" s="481">
        <f t="shared" si="157"/>
        <v>121.76190476190459</v>
      </c>
      <c r="N680" s="482">
        <f t="shared" si="157"/>
        <v>91.33333333333303</v>
      </c>
      <c r="O680" s="480">
        <f t="shared" si="157"/>
        <v>7.5151515151510466</v>
      </c>
      <c r="P680" s="480">
        <f t="shared" si="157"/>
        <v>-164.375</v>
      </c>
      <c r="Q680" s="480">
        <f t="shared" si="157"/>
        <v>-465.17857142857156</v>
      </c>
      <c r="R680" s="480">
        <f t="shared" si="157"/>
        <v>39.523809523810087</v>
      </c>
      <c r="S680" s="480">
        <f t="shared" si="157"/>
        <v>34.45833333333303</v>
      </c>
      <c r="T680" s="483">
        <f t="shared" si="157"/>
        <v>-15.11019455252972</v>
      </c>
    </row>
    <row r="681" spans="1:23" s="520" customFormat="1" ht="12" customHeight="1" x14ac:dyDescent="0.2">
      <c r="A681" s="308" t="s">
        <v>52</v>
      </c>
      <c r="B681" s="280">
        <v>55</v>
      </c>
      <c r="C681" s="281">
        <v>57</v>
      </c>
      <c r="D681" s="281">
        <v>57</v>
      </c>
      <c r="E681" s="281">
        <v>14</v>
      </c>
      <c r="F681" s="281">
        <v>56</v>
      </c>
      <c r="G681" s="282">
        <v>57</v>
      </c>
      <c r="H681" s="280">
        <v>55</v>
      </c>
      <c r="I681" s="281">
        <v>56</v>
      </c>
      <c r="J681" s="281">
        <v>56</v>
      </c>
      <c r="K681" s="281">
        <v>12</v>
      </c>
      <c r="L681" s="281">
        <v>55</v>
      </c>
      <c r="M681" s="282">
        <v>56</v>
      </c>
      <c r="N681" s="458">
        <v>55</v>
      </c>
      <c r="O681" s="281">
        <v>56</v>
      </c>
      <c r="P681" s="281">
        <v>57</v>
      </c>
      <c r="Q681" s="281">
        <v>15</v>
      </c>
      <c r="R681" s="281">
        <v>56</v>
      </c>
      <c r="S681" s="328">
        <v>58</v>
      </c>
      <c r="T681" s="329">
        <f>SUM(B681:S681)</f>
        <v>883</v>
      </c>
      <c r="U681" s="520" t="s">
        <v>56</v>
      </c>
      <c r="V681" s="330">
        <f>T668-T681</f>
        <v>2</v>
      </c>
      <c r="W681" s="331">
        <f>V681/T668</f>
        <v>2.2598870056497176E-3</v>
      </c>
    </row>
    <row r="682" spans="1:23" s="520" customFormat="1" ht="12" customHeight="1" x14ac:dyDescent="0.2">
      <c r="A682" s="308" t="s">
        <v>28</v>
      </c>
      <c r="B682" s="231">
        <v>145</v>
      </c>
      <c r="C682" s="289">
        <v>144.5</v>
      </c>
      <c r="D682" s="289">
        <v>143.5</v>
      </c>
      <c r="E682" s="289">
        <v>144.5</v>
      </c>
      <c r="F682" s="289">
        <v>143.5</v>
      </c>
      <c r="G682" s="232">
        <v>141.5</v>
      </c>
      <c r="H682" s="231">
        <v>143</v>
      </c>
      <c r="I682" s="289">
        <v>142.5</v>
      </c>
      <c r="J682" s="289">
        <v>141</v>
      </c>
      <c r="K682" s="289">
        <v>144</v>
      </c>
      <c r="L682" s="289">
        <v>141.5</v>
      </c>
      <c r="M682" s="232">
        <v>140.5</v>
      </c>
      <c r="N682" s="459">
        <v>145</v>
      </c>
      <c r="O682" s="289">
        <v>144</v>
      </c>
      <c r="P682" s="289">
        <v>143.5</v>
      </c>
      <c r="Q682" s="289">
        <v>145.5</v>
      </c>
      <c r="R682" s="289">
        <v>141</v>
      </c>
      <c r="S682" s="289">
        <v>141</v>
      </c>
      <c r="T682" s="235"/>
      <c r="U682" s="520" t="s">
        <v>57</v>
      </c>
      <c r="V682" s="520">
        <v>142.78</v>
      </c>
    </row>
    <row r="683" spans="1:23" s="520" customFormat="1" ht="12" customHeight="1" thickBot="1" x14ac:dyDescent="0.25">
      <c r="A683" s="311" t="s">
        <v>26</v>
      </c>
      <c r="B683" s="229">
        <f t="shared" ref="B683:S683" si="158">B682-B669</f>
        <v>0</v>
      </c>
      <c r="C683" s="230">
        <f t="shared" si="158"/>
        <v>0</v>
      </c>
      <c r="D683" s="230">
        <f t="shared" si="158"/>
        <v>0</v>
      </c>
      <c r="E683" s="230">
        <f t="shared" si="158"/>
        <v>0</v>
      </c>
      <c r="F683" s="230">
        <f t="shared" si="158"/>
        <v>0</v>
      </c>
      <c r="G683" s="466">
        <f t="shared" si="158"/>
        <v>0</v>
      </c>
      <c r="H683" s="229">
        <f t="shared" si="158"/>
        <v>0</v>
      </c>
      <c r="I683" s="230">
        <f t="shared" si="158"/>
        <v>0</v>
      </c>
      <c r="J683" s="230">
        <f t="shared" si="158"/>
        <v>0</v>
      </c>
      <c r="K683" s="230">
        <f t="shared" si="158"/>
        <v>0</v>
      </c>
      <c r="L683" s="230">
        <f t="shared" si="158"/>
        <v>0</v>
      </c>
      <c r="M683" s="466">
        <f t="shared" si="158"/>
        <v>0</v>
      </c>
      <c r="N683" s="460">
        <f t="shared" si="158"/>
        <v>0</v>
      </c>
      <c r="O683" s="230">
        <f t="shared" si="158"/>
        <v>0</v>
      </c>
      <c r="P683" s="230">
        <f t="shared" si="158"/>
        <v>0</v>
      </c>
      <c r="Q683" s="230">
        <f t="shared" si="158"/>
        <v>0</v>
      </c>
      <c r="R683" s="230">
        <f t="shared" si="158"/>
        <v>0</v>
      </c>
      <c r="S683" s="230">
        <f t="shared" si="158"/>
        <v>0</v>
      </c>
      <c r="T683" s="236"/>
      <c r="U683" s="520" t="s">
        <v>26</v>
      </c>
      <c r="V683" s="520">
        <f>V682-V669</f>
        <v>0</v>
      </c>
    </row>
    <row r="685" spans="1:23" ht="13.5" thickBot="1" x14ac:dyDescent="0.25"/>
    <row r="686" spans="1:23" s="521" customFormat="1" ht="12" customHeight="1" thickBot="1" x14ac:dyDescent="0.25">
      <c r="A686" s="295" t="s">
        <v>179</v>
      </c>
      <c r="B686" s="531" t="s">
        <v>53</v>
      </c>
      <c r="C686" s="532"/>
      <c r="D686" s="532"/>
      <c r="E686" s="532"/>
      <c r="F686" s="532"/>
      <c r="G686" s="533"/>
      <c r="H686" s="531" t="s">
        <v>53</v>
      </c>
      <c r="I686" s="532"/>
      <c r="J686" s="532"/>
      <c r="K686" s="532"/>
      <c r="L686" s="532"/>
      <c r="M686" s="533"/>
      <c r="N686" s="531" t="s">
        <v>53</v>
      </c>
      <c r="O686" s="532"/>
      <c r="P686" s="532"/>
      <c r="Q686" s="532"/>
      <c r="R686" s="532"/>
      <c r="S686" s="533"/>
      <c r="T686" s="313" t="s">
        <v>0</v>
      </c>
    </row>
    <row r="687" spans="1:23" s="521" customFormat="1" ht="12" customHeight="1" x14ac:dyDescent="0.2">
      <c r="A687" s="226" t="s">
        <v>54</v>
      </c>
      <c r="B687" s="315">
        <v>1</v>
      </c>
      <c r="C687" s="451">
        <v>2</v>
      </c>
      <c r="D687" s="451">
        <v>3</v>
      </c>
      <c r="E687" s="451">
        <v>4</v>
      </c>
      <c r="F687" s="451">
        <v>5</v>
      </c>
      <c r="G687" s="461">
        <v>6</v>
      </c>
      <c r="H687" s="315">
        <v>7</v>
      </c>
      <c r="I687" s="451">
        <v>8</v>
      </c>
      <c r="J687" s="451">
        <v>9</v>
      </c>
      <c r="K687" s="451">
        <v>10</v>
      </c>
      <c r="L687" s="451">
        <v>11</v>
      </c>
      <c r="M687" s="461">
        <v>12</v>
      </c>
      <c r="N687" s="451">
        <v>13</v>
      </c>
      <c r="O687" s="451">
        <v>14</v>
      </c>
      <c r="P687" s="451">
        <v>15</v>
      </c>
      <c r="Q687" s="451">
        <v>16</v>
      </c>
      <c r="R687" s="451">
        <v>17</v>
      </c>
      <c r="S687" s="451">
        <v>18</v>
      </c>
      <c r="T687" s="237"/>
    </row>
    <row r="688" spans="1:23" s="521" customFormat="1" ht="12" customHeight="1" x14ac:dyDescent="0.2">
      <c r="A688" s="301" t="s">
        <v>3</v>
      </c>
      <c r="B688" s="253">
        <v>4505</v>
      </c>
      <c r="C688" s="254">
        <v>4505</v>
      </c>
      <c r="D688" s="254">
        <v>4505</v>
      </c>
      <c r="E688" s="254">
        <v>4505</v>
      </c>
      <c r="F688" s="254">
        <v>4505</v>
      </c>
      <c r="G688" s="254">
        <v>4505</v>
      </c>
      <c r="H688" s="253">
        <v>4505</v>
      </c>
      <c r="I688" s="467">
        <v>4505</v>
      </c>
      <c r="J688" s="467">
        <v>4505</v>
      </c>
      <c r="K688" s="254">
        <v>4505</v>
      </c>
      <c r="L688" s="254">
        <v>4505</v>
      </c>
      <c r="M688" s="255">
        <v>4505</v>
      </c>
      <c r="N688" s="253">
        <v>4505</v>
      </c>
      <c r="O688" s="254">
        <v>4505</v>
      </c>
      <c r="P688" s="254">
        <v>4505</v>
      </c>
      <c r="Q688" s="254">
        <v>4505</v>
      </c>
      <c r="R688" s="254">
        <v>4505</v>
      </c>
      <c r="S688" s="254">
        <v>4505</v>
      </c>
      <c r="T688" s="256">
        <v>4505</v>
      </c>
    </row>
    <row r="689" spans="1:23" s="521" customFormat="1" ht="12" customHeight="1" x14ac:dyDescent="0.2">
      <c r="A689" s="303" t="s">
        <v>6</v>
      </c>
      <c r="B689" s="258">
        <v>4487.333333333333</v>
      </c>
      <c r="C689" s="259">
        <v>4686</v>
      </c>
      <c r="D689" s="259">
        <v>4894.375</v>
      </c>
      <c r="E689" s="259">
        <v>5211.4285714285716</v>
      </c>
      <c r="F689" s="259">
        <v>4772</v>
      </c>
      <c r="G689" s="259">
        <v>5154.666666666667</v>
      </c>
      <c r="H689" s="258">
        <v>4671.7647058823532</v>
      </c>
      <c r="I689" s="468">
        <v>4910.666666666667</v>
      </c>
      <c r="J689" s="468">
        <v>4830.7692307692305</v>
      </c>
      <c r="K689" s="259">
        <v>5042.5</v>
      </c>
      <c r="L689" s="259">
        <v>4812.3529411764703</v>
      </c>
      <c r="M689" s="260">
        <v>5273.5714285714284</v>
      </c>
      <c r="N689" s="258">
        <v>4586.875</v>
      </c>
      <c r="O689" s="259">
        <v>4725.2941176470586</v>
      </c>
      <c r="P689" s="259">
        <v>4627.5</v>
      </c>
      <c r="Q689" s="259">
        <v>5038.75</v>
      </c>
      <c r="R689" s="259">
        <v>4815</v>
      </c>
      <c r="S689" s="259">
        <v>5089.333333333333</v>
      </c>
      <c r="T689" s="261">
        <v>4841.5686274509808</v>
      </c>
    </row>
    <row r="690" spans="1:23" s="521" customFormat="1" ht="12" customHeight="1" x14ac:dyDescent="0.2">
      <c r="A690" s="226" t="s">
        <v>7</v>
      </c>
      <c r="B690" s="262">
        <v>86.666666666666671</v>
      </c>
      <c r="C690" s="263">
        <v>86.666666666666671</v>
      </c>
      <c r="D690" s="263">
        <v>100</v>
      </c>
      <c r="E690" s="263">
        <v>100</v>
      </c>
      <c r="F690" s="263">
        <v>100</v>
      </c>
      <c r="G690" s="263">
        <v>93.333333333333329</v>
      </c>
      <c r="H690" s="262">
        <v>88.235294117647058</v>
      </c>
      <c r="I690" s="469">
        <v>86.666666666666671</v>
      </c>
      <c r="J690" s="469">
        <v>100</v>
      </c>
      <c r="K690" s="469">
        <v>75</v>
      </c>
      <c r="L690" s="469">
        <v>100</v>
      </c>
      <c r="M690" s="264">
        <v>92.857142857142861</v>
      </c>
      <c r="N690" s="262">
        <v>87.5</v>
      </c>
      <c r="O690" s="263">
        <v>88.235294117647058</v>
      </c>
      <c r="P690" s="263">
        <v>93.75</v>
      </c>
      <c r="Q690" s="263">
        <v>62.5</v>
      </c>
      <c r="R690" s="263">
        <v>93.75</v>
      </c>
      <c r="S690" s="263">
        <v>80</v>
      </c>
      <c r="T690" s="265">
        <v>78.431372549019613</v>
      </c>
    </row>
    <row r="691" spans="1:23" s="521" customFormat="1" ht="12" customHeight="1" x14ac:dyDescent="0.2">
      <c r="A691" s="226" t="s">
        <v>8</v>
      </c>
      <c r="B691" s="266">
        <v>6.0918357052182313E-2</v>
      </c>
      <c r="C691" s="267">
        <v>6.1023411763967139E-2</v>
      </c>
      <c r="D691" s="267">
        <v>3.0842344026685713E-2</v>
      </c>
      <c r="E691" s="267">
        <v>4.2394312922364556E-2</v>
      </c>
      <c r="F691" s="267">
        <v>4.024488787906922E-2</v>
      </c>
      <c r="G691" s="267">
        <v>6.1527006254770013E-2</v>
      </c>
      <c r="H691" s="266">
        <v>6.8925076735916274E-2</v>
      </c>
      <c r="I691" s="455">
        <v>7.6087257762134583E-2</v>
      </c>
      <c r="J691" s="455">
        <v>4.9478496618755273E-2</v>
      </c>
      <c r="K691" s="267">
        <v>7.8963912071613712E-2</v>
      </c>
      <c r="L691" s="267">
        <v>4.7237880691997705E-2</v>
      </c>
      <c r="M691" s="268">
        <v>6.2926576363218342E-2</v>
      </c>
      <c r="N691" s="266">
        <v>5.5720001254586142E-2</v>
      </c>
      <c r="O691" s="267">
        <v>8.5246619941458157E-2</v>
      </c>
      <c r="P691" s="267">
        <v>6.1850787131606431E-2</v>
      </c>
      <c r="Q691" s="267">
        <v>9.0596494354338891E-2</v>
      </c>
      <c r="R691" s="267">
        <v>5.153020052253169E-2</v>
      </c>
      <c r="S691" s="267">
        <v>6.4395248606705258E-2</v>
      </c>
      <c r="T691" s="269">
        <v>7.5783864964910602E-2</v>
      </c>
    </row>
    <row r="692" spans="1:23" s="521" customFormat="1" ht="12" customHeight="1" x14ac:dyDescent="0.2">
      <c r="A692" s="303" t="s">
        <v>1</v>
      </c>
      <c r="B692" s="270">
        <f t="shared" ref="B692:T692" si="159">B689/B688*100-100</f>
        <v>-0.39215686274511086</v>
      </c>
      <c r="C692" s="271">
        <f t="shared" si="159"/>
        <v>4.0177580466148868</v>
      </c>
      <c r="D692" s="271">
        <f t="shared" si="159"/>
        <v>8.6431742508324021</v>
      </c>
      <c r="E692" s="271">
        <f t="shared" si="159"/>
        <v>15.68098937688282</v>
      </c>
      <c r="F692" s="271">
        <f t="shared" si="159"/>
        <v>5.9267480577136524</v>
      </c>
      <c r="G692" s="272">
        <f t="shared" si="159"/>
        <v>14.42101368849427</v>
      </c>
      <c r="H692" s="270">
        <f t="shared" si="159"/>
        <v>3.7017692759678766</v>
      </c>
      <c r="I692" s="271">
        <f t="shared" si="159"/>
        <v>9.0048094709582074</v>
      </c>
      <c r="J692" s="271">
        <f t="shared" si="159"/>
        <v>7.2312814821139</v>
      </c>
      <c r="K692" s="271">
        <f t="shared" si="159"/>
        <v>11.931187569367381</v>
      </c>
      <c r="L692" s="271">
        <f t="shared" si="159"/>
        <v>6.8224848207873521</v>
      </c>
      <c r="M692" s="272">
        <f t="shared" si="159"/>
        <v>17.060409069288099</v>
      </c>
      <c r="N692" s="456">
        <f t="shared" si="159"/>
        <v>1.8174250832408489</v>
      </c>
      <c r="O692" s="271">
        <f t="shared" si="159"/>
        <v>4.889991512698316</v>
      </c>
      <c r="P692" s="271">
        <f t="shared" si="159"/>
        <v>2.7192008879023462</v>
      </c>
      <c r="Q692" s="271">
        <f t="shared" si="159"/>
        <v>11.847946725860155</v>
      </c>
      <c r="R692" s="271">
        <f t="shared" si="159"/>
        <v>6.8812430632630281</v>
      </c>
      <c r="S692" s="271">
        <f t="shared" si="159"/>
        <v>12.970773214946348</v>
      </c>
      <c r="T692" s="273">
        <f t="shared" si="159"/>
        <v>7.4710017192226559</v>
      </c>
    </row>
    <row r="693" spans="1:23" s="521" customFormat="1" ht="12" customHeight="1" thickBot="1" x14ac:dyDescent="0.25">
      <c r="A693" s="226" t="s">
        <v>27</v>
      </c>
      <c r="B693" s="479">
        <f t="shared" ref="B693:T693" si="160">B689-B676</f>
        <v>36.66666666666606</v>
      </c>
      <c r="C693" s="480">
        <f t="shared" si="160"/>
        <v>43.058823529411711</v>
      </c>
      <c r="D693" s="480">
        <f t="shared" si="160"/>
        <v>200.625</v>
      </c>
      <c r="E693" s="480">
        <f t="shared" si="160"/>
        <v>475.71428571428623</v>
      </c>
      <c r="F693" s="480">
        <f t="shared" si="160"/>
        <v>47.882352941176578</v>
      </c>
      <c r="G693" s="481">
        <f t="shared" si="160"/>
        <v>69.111111111111313</v>
      </c>
      <c r="H693" s="479">
        <f t="shared" si="160"/>
        <v>-18.901960784313815</v>
      </c>
      <c r="I693" s="480">
        <f t="shared" si="160"/>
        <v>285.11111111111131</v>
      </c>
      <c r="J693" s="480">
        <f t="shared" si="160"/>
        <v>-89.89743589743648</v>
      </c>
      <c r="K693" s="480">
        <f t="shared" si="160"/>
        <v>100.27777777777737</v>
      </c>
      <c r="L693" s="480">
        <f t="shared" si="160"/>
        <v>-35.772058823529733</v>
      </c>
      <c r="M693" s="481">
        <f t="shared" si="160"/>
        <v>-62.857142857143117</v>
      </c>
      <c r="N693" s="482">
        <f t="shared" si="160"/>
        <v>42.875</v>
      </c>
      <c r="O693" s="480">
        <f t="shared" si="160"/>
        <v>67.11229946524054</v>
      </c>
      <c r="P693" s="480">
        <f t="shared" si="160"/>
        <v>-60.625</v>
      </c>
      <c r="Q693" s="480">
        <f t="shared" si="160"/>
        <v>32.5</v>
      </c>
      <c r="R693" s="480">
        <f t="shared" si="160"/>
        <v>-47.857142857143117</v>
      </c>
      <c r="S693" s="480">
        <f t="shared" si="160"/>
        <v>-293.79166666666697</v>
      </c>
      <c r="T693" s="483">
        <f t="shared" si="160"/>
        <v>21.918822003510286</v>
      </c>
    </row>
    <row r="694" spans="1:23" s="521" customFormat="1" ht="12" customHeight="1" x14ac:dyDescent="0.2">
      <c r="A694" s="308" t="s">
        <v>52</v>
      </c>
      <c r="B694" s="280">
        <v>54</v>
      </c>
      <c r="C694" s="281">
        <v>57</v>
      </c>
      <c r="D694" s="281">
        <v>57</v>
      </c>
      <c r="E694" s="281">
        <v>14</v>
      </c>
      <c r="F694" s="281">
        <v>56</v>
      </c>
      <c r="G694" s="282">
        <v>57</v>
      </c>
      <c r="H694" s="280">
        <v>55</v>
      </c>
      <c r="I694" s="281">
        <v>56</v>
      </c>
      <c r="J694" s="281">
        <v>56</v>
      </c>
      <c r="K694" s="281">
        <v>12</v>
      </c>
      <c r="L694" s="281">
        <v>55</v>
      </c>
      <c r="M694" s="282">
        <v>56</v>
      </c>
      <c r="N694" s="458">
        <v>55</v>
      </c>
      <c r="O694" s="281">
        <v>56</v>
      </c>
      <c r="P694" s="281">
        <v>57</v>
      </c>
      <c r="Q694" s="281">
        <v>15</v>
      </c>
      <c r="R694" s="281">
        <v>56</v>
      </c>
      <c r="S694" s="328">
        <v>58</v>
      </c>
      <c r="T694" s="329">
        <f>SUM(B694:S694)</f>
        <v>882</v>
      </c>
      <c r="U694" s="521" t="s">
        <v>56</v>
      </c>
      <c r="V694" s="330">
        <f>T681-T694</f>
        <v>1</v>
      </c>
      <c r="W694" s="331">
        <f>V694/T681</f>
        <v>1.1325028312570782E-3</v>
      </c>
    </row>
    <row r="695" spans="1:23" s="521" customFormat="1" ht="12" customHeight="1" x14ac:dyDescent="0.2">
      <c r="A695" s="308" t="s">
        <v>28</v>
      </c>
      <c r="B695" s="231">
        <v>146</v>
      </c>
      <c r="C695" s="289">
        <v>145.5</v>
      </c>
      <c r="D695" s="289">
        <v>144.5</v>
      </c>
      <c r="E695" s="289">
        <v>145.5</v>
      </c>
      <c r="F695" s="289">
        <v>144.5</v>
      </c>
      <c r="G695" s="232">
        <v>142.5</v>
      </c>
      <c r="H695" s="231">
        <v>144</v>
      </c>
      <c r="I695" s="289">
        <v>143.5</v>
      </c>
      <c r="J695" s="289">
        <v>142</v>
      </c>
      <c r="K695" s="289">
        <v>145</v>
      </c>
      <c r="L695" s="289">
        <v>142.5</v>
      </c>
      <c r="M695" s="232">
        <v>141.5</v>
      </c>
      <c r="N695" s="459">
        <v>146</v>
      </c>
      <c r="O695" s="289">
        <v>145</v>
      </c>
      <c r="P695" s="289">
        <v>144.5</v>
      </c>
      <c r="Q695" s="289">
        <v>146.5</v>
      </c>
      <c r="R695" s="289">
        <v>142</v>
      </c>
      <c r="S695" s="289">
        <v>142.5</v>
      </c>
      <c r="T695" s="235"/>
      <c r="U695" s="521" t="s">
        <v>57</v>
      </c>
      <c r="V695" s="521">
        <v>142.61000000000001</v>
      </c>
    </row>
    <row r="696" spans="1:23" s="521" customFormat="1" ht="12" customHeight="1" thickBot="1" x14ac:dyDescent="0.25">
      <c r="A696" s="311" t="s">
        <v>26</v>
      </c>
      <c r="B696" s="229">
        <f t="shared" ref="B696:S696" si="161">B695-B682</f>
        <v>1</v>
      </c>
      <c r="C696" s="230">
        <f t="shared" si="161"/>
        <v>1</v>
      </c>
      <c r="D696" s="230">
        <f t="shared" si="161"/>
        <v>1</v>
      </c>
      <c r="E696" s="230">
        <f t="shared" si="161"/>
        <v>1</v>
      </c>
      <c r="F696" s="230">
        <f t="shared" si="161"/>
        <v>1</v>
      </c>
      <c r="G696" s="466">
        <f t="shared" si="161"/>
        <v>1</v>
      </c>
      <c r="H696" s="229">
        <f t="shared" si="161"/>
        <v>1</v>
      </c>
      <c r="I696" s="230">
        <f t="shared" si="161"/>
        <v>1</v>
      </c>
      <c r="J696" s="230">
        <f t="shared" si="161"/>
        <v>1</v>
      </c>
      <c r="K696" s="230">
        <f t="shared" si="161"/>
        <v>1</v>
      </c>
      <c r="L696" s="230">
        <f t="shared" si="161"/>
        <v>1</v>
      </c>
      <c r="M696" s="466">
        <f t="shared" si="161"/>
        <v>1</v>
      </c>
      <c r="N696" s="460">
        <f t="shared" si="161"/>
        <v>1</v>
      </c>
      <c r="O696" s="230">
        <f t="shared" si="161"/>
        <v>1</v>
      </c>
      <c r="P696" s="230">
        <f t="shared" si="161"/>
        <v>1</v>
      </c>
      <c r="Q696" s="230">
        <f t="shared" si="161"/>
        <v>1</v>
      </c>
      <c r="R696" s="230">
        <f t="shared" si="161"/>
        <v>1</v>
      </c>
      <c r="S696" s="230">
        <f t="shared" si="161"/>
        <v>1.5</v>
      </c>
      <c r="T696" s="236"/>
      <c r="U696" s="521" t="s">
        <v>26</v>
      </c>
      <c r="V696" s="521">
        <f>V695-V682</f>
        <v>-0.16999999999998749</v>
      </c>
    </row>
    <row r="697" spans="1:23" x14ac:dyDescent="0.2">
      <c r="C697" s="521"/>
      <c r="D697" s="521"/>
      <c r="E697" s="521"/>
      <c r="F697" s="521"/>
      <c r="G697" s="521"/>
      <c r="H697" s="521"/>
      <c r="I697" s="521"/>
      <c r="J697" s="521"/>
      <c r="K697" s="521"/>
      <c r="L697" s="521"/>
      <c r="M697" s="521"/>
      <c r="N697" s="521"/>
      <c r="O697" s="521"/>
      <c r="P697" s="521"/>
      <c r="Q697" s="521"/>
      <c r="R697" s="521"/>
      <c r="S697" s="521"/>
    </row>
    <row r="698" spans="1:23" ht="13.5" thickBot="1" x14ac:dyDescent="0.25"/>
    <row r="699" spans="1:23" s="522" customFormat="1" ht="12" customHeight="1" thickBot="1" x14ac:dyDescent="0.25">
      <c r="A699" s="295" t="s">
        <v>180</v>
      </c>
      <c r="B699" s="531" t="s">
        <v>53</v>
      </c>
      <c r="C699" s="532"/>
      <c r="D699" s="532"/>
      <c r="E699" s="532"/>
      <c r="F699" s="532"/>
      <c r="G699" s="533"/>
      <c r="H699" s="531" t="s">
        <v>53</v>
      </c>
      <c r="I699" s="532"/>
      <c r="J699" s="532"/>
      <c r="K699" s="532"/>
      <c r="L699" s="532"/>
      <c r="M699" s="533"/>
      <c r="N699" s="531" t="s">
        <v>53</v>
      </c>
      <c r="O699" s="532"/>
      <c r="P699" s="532"/>
      <c r="Q699" s="532"/>
      <c r="R699" s="532"/>
      <c r="S699" s="533"/>
      <c r="T699" s="313" t="s">
        <v>0</v>
      </c>
    </row>
    <row r="700" spans="1:23" s="522" customFormat="1" ht="12" customHeight="1" x14ac:dyDescent="0.2">
      <c r="A700" s="226" t="s">
        <v>54</v>
      </c>
      <c r="B700" s="315">
        <v>1</v>
      </c>
      <c r="C700" s="451">
        <v>2</v>
      </c>
      <c r="D700" s="451">
        <v>3</v>
      </c>
      <c r="E700" s="451">
        <v>4</v>
      </c>
      <c r="F700" s="451">
        <v>5</v>
      </c>
      <c r="G700" s="461">
        <v>6</v>
      </c>
      <c r="H700" s="315">
        <v>7</v>
      </c>
      <c r="I700" s="451">
        <v>8</v>
      </c>
      <c r="J700" s="451">
        <v>9</v>
      </c>
      <c r="K700" s="451">
        <v>10</v>
      </c>
      <c r="L700" s="451">
        <v>11</v>
      </c>
      <c r="M700" s="461">
        <v>12</v>
      </c>
      <c r="N700" s="451">
        <v>13</v>
      </c>
      <c r="O700" s="451">
        <v>14</v>
      </c>
      <c r="P700" s="451">
        <v>15</v>
      </c>
      <c r="Q700" s="451">
        <v>16</v>
      </c>
      <c r="R700" s="451">
        <v>17</v>
      </c>
      <c r="S700" s="451">
        <v>18</v>
      </c>
      <c r="T700" s="237"/>
    </row>
    <row r="701" spans="1:23" s="522" customFormat="1" ht="12" customHeight="1" x14ac:dyDescent="0.2">
      <c r="A701" s="301" t="s">
        <v>3</v>
      </c>
      <c r="B701" s="253">
        <v>4520</v>
      </c>
      <c r="C701" s="254">
        <v>4520</v>
      </c>
      <c r="D701" s="254">
        <v>4520</v>
      </c>
      <c r="E701" s="254">
        <v>4520</v>
      </c>
      <c r="F701" s="254">
        <v>4520</v>
      </c>
      <c r="G701" s="254">
        <v>4520</v>
      </c>
      <c r="H701" s="253">
        <v>4520</v>
      </c>
      <c r="I701" s="467">
        <v>4520</v>
      </c>
      <c r="J701" s="467">
        <v>4520</v>
      </c>
      <c r="K701" s="254">
        <v>4520</v>
      </c>
      <c r="L701" s="254">
        <v>4520</v>
      </c>
      <c r="M701" s="255">
        <v>4520</v>
      </c>
      <c r="N701" s="253">
        <v>4520</v>
      </c>
      <c r="O701" s="254">
        <v>4520</v>
      </c>
      <c r="P701" s="254">
        <v>4520</v>
      </c>
      <c r="Q701" s="254">
        <v>4520</v>
      </c>
      <c r="R701" s="254">
        <v>4520</v>
      </c>
      <c r="S701" s="254">
        <v>4520</v>
      </c>
      <c r="T701" s="256">
        <v>4520</v>
      </c>
    </row>
    <row r="702" spans="1:23" s="522" customFormat="1" ht="12" customHeight="1" x14ac:dyDescent="0.2">
      <c r="A702" s="303" t="s">
        <v>6</v>
      </c>
      <c r="B702" s="258">
        <v>4642</v>
      </c>
      <c r="C702" s="259">
        <v>4776.25</v>
      </c>
      <c r="D702" s="259">
        <v>4574.4444444444443</v>
      </c>
      <c r="E702" s="259">
        <v>5061.4285714285716</v>
      </c>
      <c r="F702" s="259">
        <v>4946</v>
      </c>
      <c r="G702" s="259">
        <v>5100</v>
      </c>
      <c r="H702" s="258">
        <v>4719.333333333333</v>
      </c>
      <c r="I702" s="468">
        <v>4832.1428571428569</v>
      </c>
      <c r="J702" s="468">
        <v>4874.375</v>
      </c>
      <c r="K702" s="259">
        <v>4845</v>
      </c>
      <c r="L702" s="259">
        <v>4916</v>
      </c>
      <c r="M702" s="260">
        <v>5303.333333333333</v>
      </c>
      <c r="N702" s="258">
        <v>4637.333333333333</v>
      </c>
      <c r="O702" s="259">
        <v>4718.666666666667</v>
      </c>
      <c r="P702" s="259">
        <v>4817.333333333333</v>
      </c>
      <c r="Q702" s="259">
        <v>5325.7142857142853</v>
      </c>
      <c r="R702" s="259">
        <v>4945.7142857142853</v>
      </c>
      <c r="S702" s="259">
        <v>5330.588235294118</v>
      </c>
      <c r="T702" s="261">
        <v>4892.608695652174</v>
      </c>
    </row>
    <row r="703" spans="1:23" s="522" customFormat="1" ht="12" customHeight="1" x14ac:dyDescent="0.2">
      <c r="A703" s="226" t="s">
        <v>7</v>
      </c>
      <c r="B703" s="262">
        <v>93.333333333333329</v>
      </c>
      <c r="C703" s="263">
        <v>93.75</v>
      </c>
      <c r="D703" s="263">
        <v>94.444444444444443</v>
      </c>
      <c r="E703" s="263">
        <v>71.428571428571431</v>
      </c>
      <c r="F703" s="263">
        <v>80</v>
      </c>
      <c r="G703" s="263">
        <v>81.25</v>
      </c>
      <c r="H703" s="262">
        <v>86.666666666666671</v>
      </c>
      <c r="I703" s="469">
        <v>85.714285714285708</v>
      </c>
      <c r="J703" s="469">
        <v>93.75</v>
      </c>
      <c r="K703" s="469">
        <v>87.5</v>
      </c>
      <c r="L703" s="469">
        <v>100</v>
      </c>
      <c r="M703" s="264">
        <v>86.666666666666671</v>
      </c>
      <c r="N703" s="262">
        <v>93.333333333333329</v>
      </c>
      <c r="O703" s="263">
        <v>93.333333333333329</v>
      </c>
      <c r="P703" s="263">
        <v>100</v>
      </c>
      <c r="Q703" s="263">
        <v>85.714285714285708</v>
      </c>
      <c r="R703" s="263">
        <v>85.714285714285708</v>
      </c>
      <c r="S703" s="263">
        <v>76.470588235294116</v>
      </c>
      <c r="T703" s="265">
        <v>79.841897233201578</v>
      </c>
    </row>
    <row r="704" spans="1:23" s="522" customFormat="1" ht="12" customHeight="1" x14ac:dyDescent="0.2">
      <c r="A704" s="226" t="s">
        <v>8</v>
      </c>
      <c r="B704" s="266">
        <v>6.4661774527374774E-2</v>
      </c>
      <c r="C704" s="267">
        <v>5.9268864966948491E-2</v>
      </c>
      <c r="D704" s="267">
        <v>5.0889321401215624E-2</v>
      </c>
      <c r="E704" s="267">
        <v>8.4640128701776382E-2</v>
      </c>
      <c r="F704" s="267">
        <v>7.3962722944916626E-2</v>
      </c>
      <c r="G704" s="267">
        <v>7.2826707565777027E-2</v>
      </c>
      <c r="H704" s="266">
        <v>6.7516272903395153E-2</v>
      </c>
      <c r="I704" s="455">
        <v>7.7144445027261269E-2</v>
      </c>
      <c r="J704" s="455">
        <v>7.5242246527951223E-2</v>
      </c>
      <c r="K704" s="267">
        <v>6.5691766616468722E-2</v>
      </c>
      <c r="L704" s="267">
        <v>4.090528094282566E-2</v>
      </c>
      <c r="M704" s="268">
        <v>6.9505911248467875E-2</v>
      </c>
      <c r="N704" s="266">
        <v>8.4431038982729079E-2</v>
      </c>
      <c r="O704" s="267">
        <v>4.7114387721314543E-2</v>
      </c>
      <c r="P704" s="267">
        <v>3.4088144045288309E-2</v>
      </c>
      <c r="Q704" s="267">
        <v>7.1463778547931997E-2</v>
      </c>
      <c r="R704" s="267">
        <v>5.6463414581008307E-2</v>
      </c>
      <c r="S704" s="267">
        <v>8.0973814783807663E-2</v>
      </c>
      <c r="T704" s="269">
        <v>8.127700175361649E-2</v>
      </c>
    </row>
    <row r="705" spans="1:23" s="522" customFormat="1" ht="12" customHeight="1" x14ac:dyDescent="0.2">
      <c r="A705" s="303" t="s">
        <v>1</v>
      </c>
      <c r="B705" s="270">
        <f t="shared" ref="B705:T705" si="162">B702/B701*100-100</f>
        <v>2.699115044247776</v>
      </c>
      <c r="C705" s="271">
        <f t="shared" si="162"/>
        <v>5.6692477876106153</v>
      </c>
      <c r="D705" s="271">
        <f t="shared" si="162"/>
        <v>1.2045231071779767</v>
      </c>
      <c r="E705" s="271">
        <f t="shared" si="162"/>
        <v>11.978508217446276</v>
      </c>
      <c r="F705" s="271">
        <f t="shared" si="162"/>
        <v>9.4247787610619298</v>
      </c>
      <c r="G705" s="272">
        <f t="shared" si="162"/>
        <v>12.83185840707965</v>
      </c>
      <c r="H705" s="270">
        <f t="shared" si="162"/>
        <v>4.4100294985250628</v>
      </c>
      <c r="I705" s="271">
        <f t="shared" si="162"/>
        <v>6.9058154235145395</v>
      </c>
      <c r="J705" s="271">
        <f t="shared" si="162"/>
        <v>7.8401548672566435</v>
      </c>
      <c r="K705" s="271">
        <f t="shared" si="162"/>
        <v>7.1902654867256501</v>
      </c>
      <c r="L705" s="271">
        <f t="shared" si="162"/>
        <v>8.7610619469026432</v>
      </c>
      <c r="M705" s="272">
        <f t="shared" si="162"/>
        <v>17.330383480825958</v>
      </c>
      <c r="N705" s="456">
        <f t="shared" si="162"/>
        <v>2.5958702064896642</v>
      </c>
      <c r="O705" s="271">
        <f t="shared" si="162"/>
        <v>4.3952802359882099</v>
      </c>
      <c r="P705" s="271">
        <f t="shared" si="162"/>
        <v>6.5781710914454266</v>
      </c>
      <c r="Q705" s="271">
        <f t="shared" si="162"/>
        <v>17.825537294563844</v>
      </c>
      <c r="R705" s="271">
        <f t="shared" si="162"/>
        <v>9.4184576485461378</v>
      </c>
      <c r="S705" s="271">
        <f t="shared" si="162"/>
        <v>17.933368037480491</v>
      </c>
      <c r="T705" s="273">
        <f t="shared" si="162"/>
        <v>8.2435552135436723</v>
      </c>
    </row>
    <row r="706" spans="1:23" s="522" customFormat="1" ht="12" customHeight="1" thickBot="1" x14ac:dyDescent="0.25">
      <c r="A706" s="226" t="s">
        <v>27</v>
      </c>
      <c r="B706" s="479">
        <f t="shared" ref="B706:T706" si="163">B702-B689</f>
        <v>154.66666666666697</v>
      </c>
      <c r="C706" s="480">
        <f t="shared" si="163"/>
        <v>90.25</v>
      </c>
      <c r="D706" s="480">
        <f t="shared" si="163"/>
        <v>-319.93055555555566</v>
      </c>
      <c r="E706" s="480">
        <f t="shared" si="163"/>
        <v>-150</v>
      </c>
      <c r="F706" s="480">
        <f t="shared" si="163"/>
        <v>174</v>
      </c>
      <c r="G706" s="481">
        <f t="shared" si="163"/>
        <v>-54.66666666666697</v>
      </c>
      <c r="H706" s="479">
        <f t="shared" si="163"/>
        <v>47.568627450979875</v>
      </c>
      <c r="I706" s="480">
        <f t="shared" si="163"/>
        <v>-78.523809523810087</v>
      </c>
      <c r="J706" s="480">
        <f t="shared" si="163"/>
        <v>43.605769230769511</v>
      </c>
      <c r="K706" s="480">
        <f t="shared" si="163"/>
        <v>-197.5</v>
      </c>
      <c r="L706" s="480">
        <f t="shared" si="163"/>
        <v>103.64705882352973</v>
      </c>
      <c r="M706" s="481">
        <f t="shared" si="163"/>
        <v>29.761904761904589</v>
      </c>
      <c r="N706" s="482">
        <f t="shared" si="163"/>
        <v>50.45833333333303</v>
      </c>
      <c r="O706" s="480">
        <f t="shared" si="163"/>
        <v>-6.6274509803915862</v>
      </c>
      <c r="P706" s="480">
        <f t="shared" si="163"/>
        <v>189.83333333333303</v>
      </c>
      <c r="Q706" s="480">
        <f t="shared" si="163"/>
        <v>286.96428571428532</v>
      </c>
      <c r="R706" s="480">
        <f t="shared" si="163"/>
        <v>130.71428571428532</v>
      </c>
      <c r="S706" s="480">
        <f t="shared" si="163"/>
        <v>241.25490196078499</v>
      </c>
      <c r="T706" s="483">
        <f t="shared" si="163"/>
        <v>51.040068201193208</v>
      </c>
    </row>
    <row r="707" spans="1:23" s="522" customFormat="1" ht="12" customHeight="1" x14ac:dyDescent="0.2">
      <c r="A707" s="308" t="s">
        <v>52</v>
      </c>
      <c r="B707" s="280">
        <v>54</v>
      </c>
      <c r="C707" s="281">
        <v>57</v>
      </c>
      <c r="D707" s="281">
        <v>57</v>
      </c>
      <c r="E707" s="281">
        <v>14</v>
      </c>
      <c r="F707" s="281">
        <v>56</v>
      </c>
      <c r="G707" s="282">
        <v>56</v>
      </c>
      <c r="H707" s="280">
        <v>55</v>
      </c>
      <c r="I707" s="281">
        <v>56</v>
      </c>
      <c r="J707" s="281">
        <v>56</v>
      </c>
      <c r="K707" s="281">
        <v>12</v>
      </c>
      <c r="L707" s="281">
        <v>55</v>
      </c>
      <c r="M707" s="282">
        <v>56</v>
      </c>
      <c r="N707" s="458">
        <v>54</v>
      </c>
      <c r="O707" s="281">
        <v>56</v>
      </c>
      <c r="P707" s="281">
        <v>57</v>
      </c>
      <c r="Q707" s="281">
        <v>15</v>
      </c>
      <c r="R707" s="281">
        <v>56</v>
      </c>
      <c r="S707" s="328">
        <v>58</v>
      </c>
      <c r="T707" s="329">
        <f>SUM(B707:S707)</f>
        <v>880</v>
      </c>
      <c r="U707" s="522" t="s">
        <v>56</v>
      </c>
      <c r="V707" s="330">
        <f>T694-T707</f>
        <v>2</v>
      </c>
      <c r="W707" s="331">
        <f>V707/T694</f>
        <v>2.2675736961451248E-3</v>
      </c>
    </row>
    <row r="708" spans="1:23" s="522" customFormat="1" ht="12" customHeight="1" x14ac:dyDescent="0.2">
      <c r="A708" s="308" t="s">
        <v>28</v>
      </c>
      <c r="B708" s="231">
        <v>146</v>
      </c>
      <c r="C708" s="289">
        <v>145.5</v>
      </c>
      <c r="D708" s="289">
        <v>144.5</v>
      </c>
      <c r="E708" s="289">
        <v>145.5</v>
      </c>
      <c r="F708" s="289">
        <v>144.5</v>
      </c>
      <c r="G708" s="232">
        <v>142.5</v>
      </c>
      <c r="H708" s="231">
        <v>144</v>
      </c>
      <c r="I708" s="289">
        <v>143.5</v>
      </c>
      <c r="J708" s="289">
        <v>142</v>
      </c>
      <c r="K708" s="289">
        <v>145</v>
      </c>
      <c r="L708" s="289">
        <v>142.5</v>
      </c>
      <c r="M708" s="232">
        <v>141.5</v>
      </c>
      <c r="N708" s="459">
        <v>146</v>
      </c>
      <c r="O708" s="289">
        <v>145</v>
      </c>
      <c r="P708" s="289">
        <v>144.5</v>
      </c>
      <c r="Q708" s="289">
        <v>146.5</v>
      </c>
      <c r="R708" s="289">
        <v>142</v>
      </c>
      <c r="S708" s="289">
        <v>142.5</v>
      </c>
      <c r="T708" s="235"/>
      <c r="U708" s="522" t="s">
        <v>57</v>
      </c>
      <c r="V708" s="522">
        <v>143.81</v>
      </c>
    </row>
    <row r="709" spans="1:23" s="522" customFormat="1" ht="12" customHeight="1" thickBot="1" x14ac:dyDescent="0.25">
      <c r="A709" s="311" t="s">
        <v>26</v>
      </c>
      <c r="B709" s="229">
        <f t="shared" ref="B709:S709" si="164">B708-B695</f>
        <v>0</v>
      </c>
      <c r="C709" s="230">
        <f t="shared" si="164"/>
        <v>0</v>
      </c>
      <c r="D709" s="230">
        <f t="shared" si="164"/>
        <v>0</v>
      </c>
      <c r="E709" s="230">
        <f t="shared" si="164"/>
        <v>0</v>
      </c>
      <c r="F709" s="230">
        <f t="shared" si="164"/>
        <v>0</v>
      </c>
      <c r="G709" s="466">
        <f t="shared" si="164"/>
        <v>0</v>
      </c>
      <c r="H709" s="229">
        <f t="shared" si="164"/>
        <v>0</v>
      </c>
      <c r="I709" s="230">
        <f t="shared" si="164"/>
        <v>0</v>
      </c>
      <c r="J709" s="230">
        <f t="shared" si="164"/>
        <v>0</v>
      </c>
      <c r="K709" s="230">
        <f t="shared" si="164"/>
        <v>0</v>
      </c>
      <c r="L709" s="230">
        <f t="shared" si="164"/>
        <v>0</v>
      </c>
      <c r="M709" s="466">
        <f t="shared" si="164"/>
        <v>0</v>
      </c>
      <c r="N709" s="460">
        <f t="shared" si="164"/>
        <v>0</v>
      </c>
      <c r="O709" s="230">
        <f t="shared" si="164"/>
        <v>0</v>
      </c>
      <c r="P709" s="230">
        <f t="shared" si="164"/>
        <v>0</v>
      </c>
      <c r="Q709" s="230">
        <f t="shared" si="164"/>
        <v>0</v>
      </c>
      <c r="R709" s="230">
        <f t="shared" si="164"/>
        <v>0</v>
      </c>
      <c r="S709" s="230">
        <f t="shared" si="164"/>
        <v>0</v>
      </c>
      <c r="T709" s="236"/>
      <c r="U709" s="522" t="s">
        <v>26</v>
      </c>
      <c r="V709" s="522">
        <f>V708-V695</f>
        <v>1.1999999999999886</v>
      </c>
    </row>
    <row r="711" spans="1:23" ht="13.5" thickBot="1" x14ac:dyDescent="0.25"/>
    <row r="712" spans="1:23" s="523" customFormat="1" ht="12" customHeight="1" thickBot="1" x14ac:dyDescent="0.25">
      <c r="A712" s="295" t="s">
        <v>181</v>
      </c>
      <c r="B712" s="531" t="s">
        <v>53</v>
      </c>
      <c r="C712" s="532"/>
      <c r="D712" s="532"/>
      <c r="E712" s="532"/>
      <c r="F712" s="532"/>
      <c r="G712" s="533"/>
      <c r="H712" s="531" t="s">
        <v>53</v>
      </c>
      <c r="I712" s="532"/>
      <c r="J712" s="532"/>
      <c r="K712" s="532"/>
      <c r="L712" s="532"/>
      <c r="M712" s="533"/>
      <c r="N712" s="531" t="s">
        <v>53</v>
      </c>
      <c r="O712" s="532"/>
      <c r="P712" s="532"/>
      <c r="Q712" s="532"/>
      <c r="R712" s="532"/>
      <c r="S712" s="533"/>
      <c r="T712" s="313" t="s">
        <v>0</v>
      </c>
    </row>
    <row r="713" spans="1:23" s="523" customFormat="1" ht="12" customHeight="1" x14ac:dyDescent="0.2">
      <c r="A713" s="226" t="s">
        <v>54</v>
      </c>
      <c r="B713" s="315">
        <v>1</v>
      </c>
      <c r="C713" s="451">
        <v>2</v>
      </c>
      <c r="D713" s="451">
        <v>3</v>
      </c>
      <c r="E713" s="451">
        <v>4</v>
      </c>
      <c r="F713" s="451">
        <v>5</v>
      </c>
      <c r="G713" s="461">
        <v>6</v>
      </c>
      <c r="H713" s="315">
        <v>7</v>
      </c>
      <c r="I713" s="451">
        <v>8</v>
      </c>
      <c r="J713" s="451">
        <v>9</v>
      </c>
      <c r="K713" s="451">
        <v>10</v>
      </c>
      <c r="L713" s="451">
        <v>11</v>
      </c>
      <c r="M713" s="461">
        <v>12</v>
      </c>
      <c r="N713" s="451">
        <v>13</v>
      </c>
      <c r="O713" s="451">
        <v>14</v>
      </c>
      <c r="P713" s="451">
        <v>15</v>
      </c>
      <c r="Q713" s="451">
        <v>16</v>
      </c>
      <c r="R713" s="451">
        <v>17</v>
      </c>
      <c r="S713" s="451">
        <v>18</v>
      </c>
      <c r="T713" s="237"/>
    </row>
    <row r="714" spans="1:23" s="523" customFormat="1" ht="12" customHeight="1" x14ac:dyDescent="0.2">
      <c r="A714" s="301" t="s">
        <v>3</v>
      </c>
      <c r="B714" s="253">
        <v>4535</v>
      </c>
      <c r="C714" s="254">
        <v>4535</v>
      </c>
      <c r="D714" s="254">
        <v>4535</v>
      </c>
      <c r="E714" s="254">
        <v>4535</v>
      </c>
      <c r="F714" s="254">
        <v>4535</v>
      </c>
      <c r="G714" s="254">
        <v>4535</v>
      </c>
      <c r="H714" s="253">
        <v>4535</v>
      </c>
      <c r="I714" s="467">
        <v>4535</v>
      </c>
      <c r="J714" s="467">
        <v>4535</v>
      </c>
      <c r="K714" s="254">
        <v>4535</v>
      </c>
      <c r="L714" s="254">
        <v>4535</v>
      </c>
      <c r="M714" s="255">
        <v>4535</v>
      </c>
      <c r="N714" s="253">
        <v>4535</v>
      </c>
      <c r="O714" s="254">
        <v>4535</v>
      </c>
      <c r="P714" s="254">
        <v>4535</v>
      </c>
      <c r="Q714" s="254">
        <v>4535</v>
      </c>
      <c r="R714" s="254">
        <v>4535</v>
      </c>
      <c r="S714" s="254">
        <v>4535</v>
      </c>
      <c r="T714" s="256">
        <v>4535</v>
      </c>
    </row>
    <row r="715" spans="1:23" s="523" customFormat="1" ht="12" customHeight="1" x14ac:dyDescent="0.2">
      <c r="A715" s="303" t="s">
        <v>6</v>
      </c>
      <c r="B715" s="258">
        <v>4682.5</v>
      </c>
      <c r="C715" s="259">
        <v>4663.333333333333</v>
      </c>
      <c r="D715" s="259">
        <v>4817.5</v>
      </c>
      <c r="E715" s="259">
        <v>5044.2857142857147</v>
      </c>
      <c r="F715" s="259">
        <v>4850.666666666667</v>
      </c>
      <c r="G715" s="259">
        <v>5099.375</v>
      </c>
      <c r="H715" s="258">
        <v>4816</v>
      </c>
      <c r="I715" s="468">
        <v>4808.666666666667</v>
      </c>
      <c r="J715" s="468">
        <v>4772</v>
      </c>
      <c r="K715" s="259">
        <v>5308.5714285714284</v>
      </c>
      <c r="L715" s="259">
        <v>4876.25</v>
      </c>
      <c r="M715" s="260">
        <v>5253.333333333333</v>
      </c>
      <c r="N715" s="258">
        <v>4423.0769230769229</v>
      </c>
      <c r="O715" s="259">
        <v>4896</v>
      </c>
      <c r="P715" s="259">
        <v>4811.333333333333</v>
      </c>
      <c r="Q715" s="259">
        <v>5230</v>
      </c>
      <c r="R715" s="259">
        <v>4930</v>
      </c>
      <c r="S715" s="259">
        <v>5265.333333333333</v>
      </c>
      <c r="T715" s="261">
        <v>4894.5748987854249</v>
      </c>
    </row>
    <row r="716" spans="1:23" s="523" customFormat="1" ht="12" customHeight="1" x14ac:dyDescent="0.2">
      <c r="A716" s="226" t="s">
        <v>7</v>
      </c>
      <c r="B716" s="262">
        <v>100</v>
      </c>
      <c r="C716" s="263">
        <v>86.666666666666671</v>
      </c>
      <c r="D716" s="263">
        <v>100</v>
      </c>
      <c r="E716" s="263">
        <v>100</v>
      </c>
      <c r="F716" s="263">
        <v>100</v>
      </c>
      <c r="G716" s="263">
        <v>100</v>
      </c>
      <c r="H716" s="262">
        <v>80</v>
      </c>
      <c r="I716" s="469">
        <v>80</v>
      </c>
      <c r="J716" s="469">
        <v>100</v>
      </c>
      <c r="K716" s="469">
        <v>100</v>
      </c>
      <c r="L716" s="469">
        <v>100</v>
      </c>
      <c r="M716" s="264">
        <v>93.333333333333329</v>
      </c>
      <c r="N716" s="262">
        <v>100</v>
      </c>
      <c r="O716" s="263">
        <v>93.333333333333329</v>
      </c>
      <c r="P716" s="263">
        <v>93.333333333333329</v>
      </c>
      <c r="Q716" s="263">
        <v>66.666666666666671</v>
      </c>
      <c r="R716" s="263">
        <v>86.666666666666671</v>
      </c>
      <c r="S716" s="263">
        <v>66.666666666666671</v>
      </c>
      <c r="T716" s="265">
        <v>83.805668016194332</v>
      </c>
    </row>
    <row r="717" spans="1:23" s="523" customFormat="1" ht="12" customHeight="1" x14ac:dyDescent="0.2">
      <c r="A717" s="226" t="s">
        <v>8</v>
      </c>
      <c r="B717" s="266">
        <v>3.8429879152008774E-2</v>
      </c>
      <c r="C717" s="267">
        <v>5.761807858517308E-2</v>
      </c>
      <c r="D717" s="267">
        <v>4.6914709859012207E-2</v>
      </c>
      <c r="E717" s="267">
        <v>5.272651793208126E-2</v>
      </c>
      <c r="F717" s="267">
        <v>5.2868868589646803E-2</v>
      </c>
      <c r="G717" s="267">
        <v>5.3738286723501734E-2</v>
      </c>
      <c r="H717" s="266">
        <v>7.7728469400322686E-2</v>
      </c>
      <c r="I717" s="455">
        <v>6.872418897662208E-2</v>
      </c>
      <c r="J717" s="455">
        <v>4.3898135073468202E-2</v>
      </c>
      <c r="K717" s="267">
        <v>3.5161427278924968E-2</v>
      </c>
      <c r="L717" s="267">
        <v>4.0808728316561078E-2</v>
      </c>
      <c r="M717" s="268">
        <v>5.9633868770330056E-2</v>
      </c>
      <c r="N717" s="266">
        <v>4.3546381417904186E-2</v>
      </c>
      <c r="O717" s="267">
        <v>5.2104287937274792E-2</v>
      </c>
      <c r="P717" s="267">
        <v>4.6604141299964742E-2</v>
      </c>
      <c r="Q717" s="267">
        <v>9.9426386233269604E-2</v>
      </c>
      <c r="R717" s="267">
        <v>6.1265218105974149E-2</v>
      </c>
      <c r="S717" s="267">
        <v>8.854733326516355E-2</v>
      </c>
      <c r="T717" s="269">
        <v>7.3654292177466801E-2</v>
      </c>
    </row>
    <row r="718" spans="1:23" s="523" customFormat="1" ht="12" customHeight="1" x14ac:dyDescent="0.2">
      <c r="A718" s="303" t="s">
        <v>1</v>
      </c>
      <c r="B718" s="270">
        <f t="shared" ref="B718:T718" si="165">B715/B714*100-100</f>
        <v>3.2524807056229434</v>
      </c>
      <c r="C718" s="271">
        <f t="shared" si="165"/>
        <v>2.8298419698640203</v>
      </c>
      <c r="D718" s="271">
        <f t="shared" si="165"/>
        <v>6.2293274531422185</v>
      </c>
      <c r="E718" s="271">
        <f t="shared" si="165"/>
        <v>11.230114978736822</v>
      </c>
      <c r="F718" s="271">
        <f t="shared" si="165"/>
        <v>6.9606762219772236</v>
      </c>
      <c r="G718" s="272">
        <f t="shared" si="165"/>
        <v>12.444873208379278</v>
      </c>
      <c r="H718" s="270">
        <f t="shared" si="165"/>
        <v>6.1962513781697908</v>
      </c>
      <c r="I718" s="271">
        <f t="shared" si="165"/>
        <v>6.034546122748992</v>
      </c>
      <c r="J718" s="271">
        <f t="shared" si="165"/>
        <v>5.2260198456449984</v>
      </c>
      <c r="K718" s="271">
        <f t="shared" si="165"/>
        <v>17.057804378642302</v>
      </c>
      <c r="L718" s="271">
        <f t="shared" si="165"/>
        <v>7.524807056229335</v>
      </c>
      <c r="M718" s="272">
        <f t="shared" si="165"/>
        <v>15.839764792355737</v>
      </c>
      <c r="N718" s="456">
        <f t="shared" si="165"/>
        <v>-2.467984055635668</v>
      </c>
      <c r="O718" s="271">
        <f t="shared" si="165"/>
        <v>7.9603087100330754</v>
      </c>
      <c r="P718" s="271">
        <f t="shared" si="165"/>
        <v>6.0933480338110968</v>
      </c>
      <c r="Q718" s="271">
        <f t="shared" si="165"/>
        <v>15.32524807056231</v>
      </c>
      <c r="R718" s="271">
        <f t="shared" si="165"/>
        <v>8.7100330760749642</v>
      </c>
      <c r="S718" s="271">
        <f t="shared" si="165"/>
        <v>16.104373392135244</v>
      </c>
      <c r="T718" s="273">
        <f t="shared" si="165"/>
        <v>7.9288842069553453</v>
      </c>
    </row>
    <row r="719" spans="1:23" s="523" customFormat="1" ht="12" customHeight="1" thickBot="1" x14ac:dyDescent="0.25">
      <c r="A719" s="226" t="s">
        <v>27</v>
      </c>
      <c r="B719" s="479">
        <f t="shared" ref="B719:T719" si="166">B715-B702</f>
        <v>40.5</v>
      </c>
      <c r="C719" s="480">
        <f t="shared" si="166"/>
        <v>-112.91666666666697</v>
      </c>
      <c r="D719" s="480">
        <f t="shared" si="166"/>
        <v>243.05555555555566</v>
      </c>
      <c r="E719" s="480">
        <f t="shared" si="166"/>
        <v>-17.142857142856883</v>
      </c>
      <c r="F719" s="480">
        <f t="shared" si="166"/>
        <v>-95.33333333333303</v>
      </c>
      <c r="G719" s="481">
        <f t="shared" si="166"/>
        <v>-0.625</v>
      </c>
      <c r="H719" s="479">
        <f t="shared" si="166"/>
        <v>96.66666666666697</v>
      </c>
      <c r="I719" s="480">
        <f t="shared" si="166"/>
        <v>-23.476190476189913</v>
      </c>
      <c r="J719" s="480">
        <f t="shared" si="166"/>
        <v>-102.375</v>
      </c>
      <c r="K719" s="480">
        <f t="shared" si="166"/>
        <v>463.57142857142844</v>
      </c>
      <c r="L719" s="480">
        <f t="shared" si="166"/>
        <v>-39.75</v>
      </c>
      <c r="M719" s="481">
        <f t="shared" si="166"/>
        <v>-50</v>
      </c>
      <c r="N719" s="482">
        <f t="shared" si="166"/>
        <v>-214.25641025641016</v>
      </c>
      <c r="O719" s="480">
        <f t="shared" si="166"/>
        <v>177.33333333333303</v>
      </c>
      <c r="P719" s="480">
        <f t="shared" si="166"/>
        <v>-6</v>
      </c>
      <c r="Q719" s="480">
        <f t="shared" si="166"/>
        <v>-95.714285714285325</v>
      </c>
      <c r="R719" s="480">
        <f t="shared" si="166"/>
        <v>-15.714285714285325</v>
      </c>
      <c r="S719" s="480">
        <f t="shared" si="166"/>
        <v>-65.254901960784991</v>
      </c>
      <c r="T719" s="483">
        <f t="shared" si="166"/>
        <v>1.9662031332509287</v>
      </c>
    </row>
    <row r="720" spans="1:23" s="523" customFormat="1" ht="12" customHeight="1" x14ac:dyDescent="0.2">
      <c r="A720" s="308" t="s">
        <v>52</v>
      </c>
      <c r="B720" s="280">
        <v>54</v>
      </c>
      <c r="C720" s="281">
        <v>57</v>
      </c>
      <c r="D720" s="281">
        <v>57</v>
      </c>
      <c r="E720" s="281">
        <v>14</v>
      </c>
      <c r="F720" s="281">
        <v>56</v>
      </c>
      <c r="G720" s="282">
        <v>56</v>
      </c>
      <c r="H720" s="280">
        <v>55</v>
      </c>
      <c r="I720" s="281">
        <v>56</v>
      </c>
      <c r="J720" s="281">
        <v>56</v>
      </c>
      <c r="K720" s="281">
        <v>12</v>
      </c>
      <c r="L720" s="281">
        <v>55</v>
      </c>
      <c r="M720" s="282">
        <v>56</v>
      </c>
      <c r="N720" s="458">
        <v>54</v>
      </c>
      <c r="O720" s="281">
        <v>56</v>
      </c>
      <c r="P720" s="281">
        <v>57</v>
      </c>
      <c r="Q720" s="281">
        <v>15</v>
      </c>
      <c r="R720" s="281">
        <v>56</v>
      </c>
      <c r="S720" s="328">
        <v>57</v>
      </c>
      <c r="T720" s="329">
        <f>SUM(B720:S720)</f>
        <v>879</v>
      </c>
      <c r="U720" s="523" t="s">
        <v>56</v>
      </c>
      <c r="V720" s="330">
        <f>T707-T720</f>
        <v>1</v>
      </c>
      <c r="W720" s="331">
        <f>V720/T707</f>
        <v>1.1363636363636363E-3</v>
      </c>
    </row>
    <row r="721" spans="1:23" s="523" customFormat="1" ht="12" customHeight="1" x14ac:dyDescent="0.2">
      <c r="A721" s="308" t="s">
        <v>28</v>
      </c>
      <c r="B721" s="231">
        <v>146</v>
      </c>
      <c r="C721" s="289">
        <v>145.5</v>
      </c>
      <c r="D721" s="289">
        <v>144.5</v>
      </c>
      <c r="E721" s="289">
        <v>145.5</v>
      </c>
      <c r="F721" s="289">
        <v>144.5</v>
      </c>
      <c r="G721" s="232">
        <v>142.5</v>
      </c>
      <c r="H721" s="231">
        <v>144</v>
      </c>
      <c r="I721" s="289">
        <v>143.5</v>
      </c>
      <c r="J721" s="289">
        <v>142</v>
      </c>
      <c r="K721" s="289">
        <v>145</v>
      </c>
      <c r="L721" s="289">
        <v>142.5</v>
      </c>
      <c r="M721" s="232">
        <v>141.5</v>
      </c>
      <c r="N721" s="459">
        <v>146</v>
      </c>
      <c r="O721" s="289">
        <v>145</v>
      </c>
      <c r="P721" s="289">
        <v>144.5</v>
      </c>
      <c r="Q721" s="289">
        <v>146.5</v>
      </c>
      <c r="R721" s="289">
        <v>142</v>
      </c>
      <c r="S721" s="289">
        <v>142.5</v>
      </c>
      <c r="T721" s="235"/>
      <c r="U721" s="523" t="s">
        <v>57</v>
      </c>
      <c r="V721" s="523">
        <v>143.81</v>
      </c>
    </row>
    <row r="722" spans="1:23" s="523" customFormat="1" ht="12" customHeight="1" thickBot="1" x14ac:dyDescent="0.25">
      <c r="A722" s="311" t="s">
        <v>26</v>
      </c>
      <c r="B722" s="229">
        <f t="shared" ref="B722:S722" si="167">B721-B708</f>
        <v>0</v>
      </c>
      <c r="C722" s="230">
        <f t="shared" si="167"/>
        <v>0</v>
      </c>
      <c r="D722" s="230">
        <f t="shared" si="167"/>
        <v>0</v>
      </c>
      <c r="E722" s="230">
        <f t="shared" si="167"/>
        <v>0</v>
      </c>
      <c r="F722" s="230">
        <f t="shared" si="167"/>
        <v>0</v>
      </c>
      <c r="G722" s="466">
        <f t="shared" si="167"/>
        <v>0</v>
      </c>
      <c r="H722" s="229">
        <f t="shared" si="167"/>
        <v>0</v>
      </c>
      <c r="I722" s="230">
        <f t="shared" si="167"/>
        <v>0</v>
      </c>
      <c r="J722" s="230">
        <f t="shared" si="167"/>
        <v>0</v>
      </c>
      <c r="K722" s="230">
        <f t="shared" si="167"/>
        <v>0</v>
      </c>
      <c r="L722" s="230">
        <f t="shared" si="167"/>
        <v>0</v>
      </c>
      <c r="M722" s="466">
        <f t="shared" si="167"/>
        <v>0</v>
      </c>
      <c r="N722" s="460">
        <f t="shared" si="167"/>
        <v>0</v>
      </c>
      <c r="O722" s="230">
        <f t="shared" si="167"/>
        <v>0</v>
      </c>
      <c r="P722" s="230">
        <f t="shared" si="167"/>
        <v>0</v>
      </c>
      <c r="Q722" s="230">
        <f t="shared" si="167"/>
        <v>0</v>
      </c>
      <c r="R722" s="230">
        <f t="shared" si="167"/>
        <v>0</v>
      </c>
      <c r="S722" s="230">
        <f t="shared" si="167"/>
        <v>0</v>
      </c>
      <c r="T722" s="236"/>
      <c r="U722" s="523" t="s">
        <v>26</v>
      </c>
      <c r="V722" s="523">
        <f>V721-V708</f>
        <v>0</v>
      </c>
    </row>
    <row r="724" spans="1:23" ht="13.5" thickBot="1" x14ac:dyDescent="0.25"/>
    <row r="725" spans="1:23" s="524" customFormat="1" ht="12" customHeight="1" thickBot="1" x14ac:dyDescent="0.25">
      <c r="A725" s="295" t="s">
        <v>182</v>
      </c>
      <c r="B725" s="531" t="s">
        <v>53</v>
      </c>
      <c r="C725" s="532"/>
      <c r="D725" s="532"/>
      <c r="E725" s="532"/>
      <c r="F725" s="532"/>
      <c r="G725" s="533"/>
      <c r="H725" s="531" t="s">
        <v>53</v>
      </c>
      <c r="I725" s="532"/>
      <c r="J725" s="532"/>
      <c r="K725" s="532"/>
      <c r="L725" s="532"/>
      <c r="M725" s="533"/>
      <c r="N725" s="531" t="s">
        <v>53</v>
      </c>
      <c r="O725" s="532"/>
      <c r="P725" s="532"/>
      <c r="Q725" s="532"/>
      <c r="R725" s="532"/>
      <c r="S725" s="533"/>
      <c r="T725" s="313" t="s">
        <v>0</v>
      </c>
    </row>
    <row r="726" spans="1:23" s="524" customFormat="1" ht="12" customHeight="1" x14ac:dyDescent="0.2">
      <c r="A726" s="226" t="s">
        <v>54</v>
      </c>
      <c r="B726" s="315">
        <v>1</v>
      </c>
      <c r="C726" s="451">
        <v>2</v>
      </c>
      <c r="D726" s="451">
        <v>3</v>
      </c>
      <c r="E726" s="451">
        <v>4</v>
      </c>
      <c r="F726" s="451">
        <v>5</v>
      </c>
      <c r="G726" s="461">
        <v>6</v>
      </c>
      <c r="H726" s="315">
        <v>7</v>
      </c>
      <c r="I726" s="451">
        <v>8</v>
      </c>
      <c r="J726" s="451">
        <v>9</v>
      </c>
      <c r="K726" s="451">
        <v>10</v>
      </c>
      <c r="L726" s="451">
        <v>11</v>
      </c>
      <c r="M726" s="461">
        <v>12</v>
      </c>
      <c r="N726" s="451">
        <v>13</v>
      </c>
      <c r="O726" s="451">
        <v>14</v>
      </c>
      <c r="P726" s="451">
        <v>15</v>
      </c>
      <c r="Q726" s="451">
        <v>16</v>
      </c>
      <c r="R726" s="451">
        <v>17</v>
      </c>
      <c r="S726" s="451">
        <v>18</v>
      </c>
      <c r="T726" s="237"/>
    </row>
    <row r="727" spans="1:23" s="524" customFormat="1" ht="12" customHeight="1" x14ac:dyDescent="0.2">
      <c r="A727" s="301" t="s">
        <v>3</v>
      </c>
      <c r="B727" s="253">
        <v>4550</v>
      </c>
      <c r="C727" s="254">
        <v>4550</v>
      </c>
      <c r="D727" s="254">
        <v>4550</v>
      </c>
      <c r="E727" s="254">
        <v>4550</v>
      </c>
      <c r="F727" s="254">
        <v>4550</v>
      </c>
      <c r="G727" s="254">
        <v>4550</v>
      </c>
      <c r="H727" s="253">
        <v>4550</v>
      </c>
      <c r="I727" s="467">
        <v>4550</v>
      </c>
      <c r="J727" s="467">
        <v>4550</v>
      </c>
      <c r="K727" s="254">
        <v>4550</v>
      </c>
      <c r="L727" s="254">
        <v>4550</v>
      </c>
      <c r="M727" s="255">
        <v>4550</v>
      </c>
      <c r="N727" s="253">
        <v>4550</v>
      </c>
      <c r="O727" s="254">
        <v>4550</v>
      </c>
      <c r="P727" s="254">
        <v>4550</v>
      </c>
      <c r="Q727" s="254">
        <v>4550</v>
      </c>
      <c r="R727" s="254">
        <v>4550</v>
      </c>
      <c r="S727" s="254">
        <v>4550</v>
      </c>
      <c r="T727" s="256">
        <v>4550</v>
      </c>
    </row>
    <row r="728" spans="1:23" s="524" customFormat="1" ht="12" customHeight="1" x14ac:dyDescent="0.2">
      <c r="A728" s="303" t="s">
        <v>6</v>
      </c>
      <c r="B728" s="258">
        <v>4757.5</v>
      </c>
      <c r="C728" s="259">
        <v>4757.5</v>
      </c>
      <c r="D728" s="259">
        <v>4636.666666666667</v>
      </c>
      <c r="E728" s="259">
        <v>5025</v>
      </c>
      <c r="F728" s="259">
        <v>4976.666666666667</v>
      </c>
      <c r="G728" s="259">
        <v>5148.125</v>
      </c>
      <c r="H728" s="258">
        <v>4857.333333333333</v>
      </c>
      <c r="I728" s="468">
        <v>4674.8</v>
      </c>
      <c r="J728" s="468">
        <v>4794</v>
      </c>
      <c r="K728" s="259">
        <v>4854.2857142857147</v>
      </c>
      <c r="L728" s="259">
        <v>4792.666666666667</v>
      </c>
      <c r="M728" s="260">
        <v>5266</v>
      </c>
      <c r="N728" s="258">
        <v>4690.666666666667</v>
      </c>
      <c r="O728" s="259">
        <v>4795</v>
      </c>
      <c r="P728" s="259">
        <v>4868.666666666667</v>
      </c>
      <c r="Q728" s="259">
        <v>5564.2857142857147</v>
      </c>
      <c r="R728" s="259">
        <v>4937.8571428571431</v>
      </c>
      <c r="S728" s="259">
        <v>5301.875</v>
      </c>
      <c r="T728" s="261">
        <v>4899.3822393822393</v>
      </c>
    </row>
    <row r="729" spans="1:23" s="524" customFormat="1" ht="12" customHeight="1" x14ac:dyDescent="0.2">
      <c r="A729" s="226" t="s">
        <v>7</v>
      </c>
      <c r="B729" s="262">
        <v>75</v>
      </c>
      <c r="C729" s="263">
        <v>81.25</v>
      </c>
      <c r="D729" s="263">
        <v>86.666666666666671</v>
      </c>
      <c r="E729" s="263">
        <v>75</v>
      </c>
      <c r="F729" s="263">
        <v>80</v>
      </c>
      <c r="G729" s="263">
        <v>81.25</v>
      </c>
      <c r="H729" s="262">
        <v>66.666666666666671</v>
      </c>
      <c r="I729" s="469">
        <v>92</v>
      </c>
      <c r="J729" s="469">
        <v>100</v>
      </c>
      <c r="K729" s="469">
        <v>71.428571428571431</v>
      </c>
      <c r="L729" s="469">
        <v>100</v>
      </c>
      <c r="M729" s="264">
        <v>86.666666666666671</v>
      </c>
      <c r="N729" s="262">
        <v>80</v>
      </c>
      <c r="O729" s="263">
        <v>100</v>
      </c>
      <c r="P729" s="263">
        <v>100</v>
      </c>
      <c r="Q729" s="263">
        <v>100</v>
      </c>
      <c r="R729" s="263">
        <v>85.714285714285708</v>
      </c>
      <c r="S729" s="263">
        <v>68.75</v>
      </c>
      <c r="T729" s="265">
        <v>77.992277992277991</v>
      </c>
    </row>
    <row r="730" spans="1:23" s="524" customFormat="1" ht="12" customHeight="1" x14ac:dyDescent="0.2">
      <c r="A730" s="226" t="s">
        <v>8</v>
      </c>
      <c r="B730" s="266">
        <v>9.0909090909090912E-2</v>
      </c>
      <c r="C730" s="267">
        <v>7.5254669756839671E-2</v>
      </c>
      <c r="D730" s="267">
        <v>7.4858926267779818E-2</v>
      </c>
      <c r="E730" s="267">
        <v>8.1007492286756702E-2</v>
      </c>
      <c r="F730" s="267">
        <v>7.7738630657656155E-2</v>
      </c>
      <c r="G730" s="267">
        <v>7.2881600693036966E-2</v>
      </c>
      <c r="H730" s="266">
        <v>8.5502595316918575E-2</v>
      </c>
      <c r="I730" s="455">
        <v>6.2148584177586806E-2</v>
      </c>
      <c r="J730" s="455">
        <v>4.35277412207676E-2</v>
      </c>
      <c r="K730" s="267">
        <v>8.2547377656309512E-2</v>
      </c>
      <c r="L730" s="267">
        <v>3.6835354763289758E-2</v>
      </c>
      <c r="M730" s="268">
        <v>8.0225176169143125E-2</v>
      </c>
      <c r="N730" s="266">
        <v>5.9349222547164765E-2</v>
      </c>
      <c r="O730" s="267">
        <v>4.7122080045499788E-2</v>
      </c>
      <c r="P730" s="267">
        <v>3.4392614765951006E-2</v>
      </c>
      <c r="Q730" s="267">
        <v>4.6328482388157025E-2</v>
      </c>
      <c r="R730" s="267">
        <v>8.094956234642052E-2</v>
      </c>
      <c r="S730" s="267">
        <v>8.0873374051775984E-2</v>
      </c>
      <c r="T730" s="269">
        <v>8.345786899720567E-2</v>
      </c>
    </row>
    <row r="731" spans="1:23" s="524" customFormat="1" ht="12" customHeight="1" x14ac:dyDescent="0.2">
      <c r="A731" s="303" t="s">
        <v>1</v>
      </c>
      <c r="B731" s="270">
        <f t="shared" ref="B731:T731" si="168">B728/B727*100-100</f>
        <v>4.560439560439562</v>
      </c>
      <c r="C731" s="271">
        <f t="shared" si="168"/>
        <v>4.560439560439562</v>
      </c>
      <c r="D731" s="271">
        <f t="shared" si="168"/>
        <v>1.9047619047619264</v>
      </c>
      <c r="E731" s="271">
        <f t="shared" si="168"/>
        <v>10.439560439560452</v>
      </c>
      <c r="F731" s="271">
        <f t="shared" si="168"/>
        <v>9.3772893772893866</v>
      </c>
      <c r="G731" s="272">
        <f t="shared" si="168"/>
        <v>13.145604395604394</v>
      </c>
      <c r="H731" s="270">
        <f t="shared" si="168"/>
        <v>6.7545787545787448</v>
      </c>
      <c r="I731" s="271">
        <f t="shared" si="168"/>
        <v>2.7428571428571331</v>
      </c>
      <c r="J731" s="271">
        <f t="shared" si="168"/>
        <v>5.3626373626373578</v>
      </c>
      <c r="K731" s="271">
        <f t="shared" si="168"/>
        <v>6.6875981161695393</v>
      </c>
      <c r="L731" s="271">
        <f t="shared" si="168"/>
        <v>5.3333333333333428</v>
      </c>
      <c r="M731" s="272">
        <f t="shared" si="168"/>
        <v>15.736263736263737</v>
      </c>
      <c r="N731" s="456">
        <f t="shared" si="168"/>
        <v>3.0915750915750948</v>
      </c>
      <c r="O731" s="271">
        <f t="shared" si="168"/>
        <v>5.3846153846153868</v>
      </c>
      <c r="P731" s="271">
        <f t="shared" si="168"/>
        <v>7.0036630036630214</v>
      </c>
      <c r="Q731" s="271">
        <f t="shared" si="168"/>
        <v>22.291993720565159</v>
      </c>
      <c r="R731" s="271">
        <f t="shared" si="168"/>
        <v>8.524332810047099</v>
      </c>
      <c r="S731" s="271">
        <f t="shared" si="168"/>
        <v>16.524725274725284</v>
      </c>
      <c r="T731" s="273">
        <f t="shared" si="168"/>
        <v>7.6787305358733988</v>
      </c>
    </row>
    <row r="732" spans="1:23" s="524" customFormat="1" ht="12" customHeight="1" thickBot="1" x14ac:dyDescent="0.25">
      <c r="A732" s="226" t="s">
        <v>27</v>
      </c>
      <c r="B732" s="479">
        <f t="shared" ref="B732:T732" si="169">B728-B715</f>
        <v>75</v>
      </c>
      <c r="C732" s="480">
        <f t="shared" si="169"/>
        <v>94.16666666666697</v>
      </c>
      <c r="D732" s="480">
        <f t="shared" si="169"/>
        <v>-180.83333333333303</v>
      </c>
      <c r="E732" s="480">
        <f t="shared" si="169"/>
        <v>-19.285714285714675</v>
      </c>
      <c r="F732" s="480">
        <f t="shared" si="169"/>
        <v>126</v>
      </c>
      <c r="G732" s="481">
        <f t="shared" si="169"/>
        <v>48.75</v>
      </c>
      <c r="H732" s="479">
        <f t="shared" si="169"/>
        <v>41.33333333333303</v>
      </c>
      <c r="I732" s="480">
        <f t="shared" si="169"/>
        <v>-133.86666666666679</v>
      </c>
      <c r="J732" s="480">
        <f t="shared" si="169"/>
        <v>22</v>
      </c>
      <c r="K732" s="480">
        <f t="shared" si="169"/>
        <v>-454.28571428571377</v>
      </c>
      <c r="L732" s="480">
        <f t="shared" si="169"/>
        <v>-83.58333333333303</v>
      </c>
      <c r="M732" s="481">
        <f t="shared" si="169"/>
        <v>12.66666666666697</v>
      </c>
      <c r="N732" s="482">
        <f t="shared" si="169"/>
        <v>267.5897435897441</v>
      </c>
      <c r="O732" s="480">
        <f t="shared" si="169"/>
        <v>-101</v>
      </c>
      <c r="P732" s="480">
        <f t="shared" si="169"/>
        <v>57.33333333333394</v>
      </c>
      <c r="Q732" s="480">
        <f t="shared" si="169"/>
        <v>334.28571428571468</v>
      </c>
      <c r="R732" s="480">
        <f t="shared" si="169"/>
        <v>7.857142857143117</v>
      </c>
      <c r="S732" s="480">
        <f t="shared" si="169"/>
        <v>36.54166666666697</v>
      </c>
      <c r="T732" s="483">
        <f t="shared" si="169"/>
        <v>4.8073405968143561</v>
      </c>
    </row>
    <row r="733" spans="1:23" s="524" customFormat="1" ht="12" customHeight="1" x14ac:dyDescent="0.2">
      <c r="A733" s="308" t="s">
        <v>52</v>
      </c>
      <c r="B733" s="280">
        <v>54</v>
      </c>
      <c r="C733" s="281">
        <v>56</v>
      </c>
      <c r="D733" s="281">
        <v>57</v>
      </c>
      <c r="E733" s="281">
        <v>14</v>
      </c>
      <c r="F733" s="281">
        <v>56</v>
      </c>
      <c r="G733" s="282">
        <v>56</v>
      </c>
      <c r="H733" s="280">
        <v>55</v>
      </c>
      <c r="I733" s="281">
        <v>56</v>
      </c>
      <c r="J733" s="281">
        <v>56</v>
      </c>
      <c r="K733" s="281">
        <v>12</v>
      </c>
      <c r="L733" s="281">
        <v>55</v>
      </c>
      <c r="M733" s="282">
        <v>56</v>
      </c>
      <c r="N733" s="458">
        <v>54</v>
      </c>
      <c r="O733" s="281">
        <v>56</v>
      </c>
      <c r="P733" s="281">
        <v>57</v>
      </c>
      <c r="Q733" s="281">
        <v>14</v>
      </c>
      <c r="R733" s="281">
        <v>56</v>
      </c>
      <c r="S733" s="328">
        <v>57</v>
      </c>
      <c r="T733" s="329">
        <f>SUM(B733:S733)</f>
        <v>877</v>
      </c>
      <c r="U733" s="524" t="s">
        <v>56</v>
      </c>
      <c r="V733" s="330">
        <f>T720-T733</f>
        <v>2</v>
      </c>
      <c r="W733" s="331">
        <f>V733/T720</f>
        <v>2.2753128555176336E-3</v>
      </c>
    </row>
    <row r="734" spans="1:23" s="524" customFormat="1" ht="12" customHeight="1" x14ac:dyDescent="0.2">
      <c r="A734" s="308" t="s">
        <v>28</v>
      </c>
      <c r="B734" s="231">
        <v>147</v>
      </c>
      <c r="C734" s="289">
        <v>146.5</v>
      </c>
      <c r="D734" s="289">
        <v>145.5</v>
      </c>
      <c r="E734" s="289">
        <v>146.5</v>
      </c>
      <c r="F734" s="289">
        <v>145.5</v>
      </c>
      <c r="G734" s="232">
        <v>143.5</v>
      </c>
      <c r="H734" s="231">
        <v>145</v>
      </c>
      <c r="I734" s="289">
        <v>144.5</v>
      </c>
      <c r="J734" s="289">
        <v>143</v>
      </c>
      <c r="K734" s="289">
        <v>146</v>
      </c>
      <c r="L734" s="289">
        <v>143.5</v>
      </c>
      <c r="M734" s="232">
        <v>142.5</v>
      </c>
      <c r="N734" s="459">
        <v>147</v>
      </c>
      <c r="O734" s="289">
        <v>146</v>
      </c>
      <c r="P734" s="289">
        <v>145.5</v>
      </c>
      <c r="Q734" s="289">
        <v>147.5</v>
      </c>
      <c r="R734" s="289">
        <v>143</v>
      </c>
      <c r="S734" s="289">
        <v>143.5</v>
      </c>
      <c r="T734" s="235"/>
      <c r="U734" s="524" t="s">
        <v>57</v>
      </c>
      <c r="V734" s="524">
        <v>143.82</v>
      </c>
    </row>
    <row r="735" spans="1:23" s="524" customFormat="1" ht="12" customHeight="1" thickBot="1" x14ac:dyDescent="0.25">
      <c r="A735" s="311" t="s">
        <v>26</v>
      </c>
      <c r="B735" s="229">
        <f t="shared" ref="B735:S735" si="170">B734-B721</f>
        <v>1</v>
      </c>
      <c r="C735" s="230">
        <f t="shared" si="170"/>
        <v>1</v>
      </c>
      <c r="D735" s="230">
        <f t="shared" si="170"/>
        <v>1</v>
      </c>
      <c r="E735" s="230">
        <f t="shared" si="170"/>
        <v>1</v>
      </c>
      <c r="F735" s="230">
        <f t="shared" si="170"/>
        <v>1</v>
      </c>
      <c r="G735" s="466">
        <f t="shared" si="170"/>
        <v>1</v>
      </c>
      <c r="H735" s="229">
        <f t="shared" si="170"/>
        <v>1</v>
      </c>
      <c r="I735" s="230">
        <f t="shared" si="170"/>
        <v>1</v>
      </c>
      <c r="J735" s="230">
        <f t="shared" si="170"/>
        <v>1</v>
      </c>
      <c r="K735" s="230">
        <f t="shared" si="170"/>
        <v>1</v>
      </c>
      <c r="L735" s="230">
        <f t="shared" si="170"/>
        <v>1</v>
      </c>
      <c r="M735" s="466">
        <f t="shared" si="170"/>
        <v>1</v>
      </c>
      <c r="N735" s="460">
        <f t="shared" si="170"/>
        <v>1</v>
      </c>
      <c r="O735" s="230">
        <f t="shared" si="170"/>
        <v>1</v>
      </c>
      <c r="P735" s="230">
        <f t="shared" si="170"/>
        <v>1</v>
      </c>
      <c r="Q735" s="230">
        <f t="shared" si="170"/>
        <v>1</v>
      </c>
      <c r="R735" s="230">
        <f t="shared" si="170"/>
        <v>1</v>
      </c>
      <c r="S735" s="230">
        <f t="shared" si="170"/>
        <v>1</v>
      </c>
      <c r="T735" s="236"/>
      <c r="U735" s="524" t="s">
        <v>26</v>
      </c>
      <c r="V735" s="524">
        <f>V734-V721</f>
        <v>9.9999999999909051E-3</v>
      </c>
    </row>
    <row r="736" spans="1:23" x14ac:dyDescent="0.2">
      <c r="A736" s="525"/>
      <c r="B736" s="525"/>
      <c r="C736" s="525"/>
      <c r="D736" s="525"/>
      <c r="E736" s="525"/>
      <c r="F736" s="525"/>
      <c r="G736" s="525"/>
      <c r="H736" s="525"/>
      <c r="I736" s="525"/>
      <c r="J736" s="525"/>
      <c r="K736" s="525"/>
      <c r="L736" s="525"/>
      <c r="M736" s="525"/>
      <c r="N736" s="525"/>
      <c r="O736" s="525"/>
      <c r="P736" s="525"/>
      <c r="Q736" s="525"/>
      <c r="R736" s="525"/>
      <c r="S736" s="525"/>
      <c r="T736" s="525"/>
      <c r="U736" s="525"/>
      <c r="V736" s="525"/>
      <c r="W736" s="525"/>
    </row>
    <row r="737" spans="1:23" ht="13.5" thickBot="1" x14ac:dyDescent="0.25">
      <c r="A737" s="525"/>
      <c r="B737" s="525"/>
      <c r="C737" s="525"/>
      <c r="D737" s="525"/>
      <c r="E737" s="525"/>
      <c r="F737" s="525"/>
      <c r="G737" s="525"/>
      <c r="H737" s="525"/>
      <c r="I737" s="525"/>
      <c r="J737" s="525"/>
      <c r="K737" s="525"/>
      <c r="L737" s="525"/>
      <c r="M737" s="525"/>
      <c r="N737" s="525"/>
      <c r="O737" s="525"/>
      <c r="P737" s="525"/>
      <c r="Q737" s="525"/>
      <c r="R737" s="525"/>
      <c r="S737" s="525"/>
      <c r="T737" s="525"/>
      <c r="U737" s="525"/>
      <c r="V737" s="525"/>
      <c r="W737" s="525"/>
    </row>
    <row r="738" spans="1:23" ht="13.5" thickBot="1" x14ac:dyDescent="0.25">
      <c r="A738" s="295" t="s">
        <v>183</v>
      </c>
      <c r="B738" s="531" t="s">
        <v>53</v>
      </c>
      <c r="C738" s="532"/>
      <c r="D738" s="532"/>
      <c r="E738" s="532"/>
      <c r="F738" s="532"/>
      <c r="G738" s="533"/>
      <c r="H738" s="531" t="s">
        <v>53</v>
      </c>
      <c r="I738" s="532"/>
      <c r="J738" s="532"/>
      <c r="K738" s="532"/>
      <c r="L738" s="532"/>
      <c r="M738" s="533"/>
      <c r="N738" s="531" t="s">
        <v>53</v>
      </c>
      <c r="O738" s="532"/>
      <c r="P738" s="532"/>
      <c r="Q738" s="532"/>
      <c r="R738" s="532"/>
      <c r="S738" s="533"/>
      <c r="T738" s="313" t="s">
        <v>0</v>
      </c>
      <c r="U738" s="525"/>
      <c r="V738" s="525"/>
      <c r="W738" s="525"/>
    </row>
    <row r="739" spans="1:23" x14ac:dyDescent="0.2">
      <c r="A739" s="226" t="s">
        <v>54</v>
      </c>
      <c r="B739" s="315">
        <v>1</v>
      </c>
      <c r="C739" s="451">
        <v>2</v>
      </c>
      <c r="D739" s="451">
        <v>3</v>
      </c>
      <c r="E739" s="451">
        <v>4</v>
      </c>
      <c r="F739" s="451">
        <v>5</v>
      </c>
      <c r="G739" s="461">
        <v>6</v>
      </c>
      <c r="H739" s="315">
        <v>7</v>
      </c>
      <c r="I739" s="451">
        <v>8</v>
      </c>
      <c r="J739" s="451">
        <v>9</v>
      </c>
      <c r="K739" s="451">
        <v>10</v>
      </c>
      <c r="L739" s="451">
        <v>11</v>
      </c>
      <c r="M739" s="461">
        <v>12</v>
      </c>
      <c r="N739" s="451">
        <v>13</v>
      </c>
      <c r="O739" s="451">
        <v>14</v>
      </c>
      <c r="P739" s="451">
        <v>15</v>
      </c>
      <c r="Q739" s="451">
        <v>16</v>
      </c>
      <c r="R739" s="451">
        <v>17</v>
      </c>
      <c r="S739" s="451">
        <v>18</v>
      </c>
      <c r="T739" s="237"/>
      <c r="U739" s="525"/>
      <c r="V739" s="525"/>
      <c r="W739" s="525"/>
    </row>
    <row r="740" spans="1:23" x14ac:dyDescent="0.2">
      <c r="A740" s="301" t="s">
        <v>3</v>
      </c>
      <c r="B740" s="253">
        <v>4565</v>
      </c>
      <c r="C740" s="254">
        <v>4565</v>
      </c>
      <c r="D740" s="254">
        <v>4565</v>
      </c>
      <c r="E740" s="254">
        <v>4565</v>
      </c>
      <c r="F740" s="254">
        <v>4565</v>
      </c>
      <c r="G740" s="254">
        <v>4565</v>
      </c>
      <c r="H740" s="253">
        <v>4565</v>
      </c>
      <c r="I740" s="467">
        <v>4565</v>
      </c>
      <c r="J740" s="467">
        <v>4565</v>
      </c>
      <c r="K740" s="254">
        <v>4565</v>
      </c>
      <c r="L740" s="254">
        <v>4565</v>
      </c>
      <c r="M740" s="255">
        <v>4565</v>
      </c>
      <c r="N740" s="253">
        <v>4565</v>
      </c>
      <c r="O740" s="254">
        <v>4565</v>
      </c>
      <c r="P740" s="254">
        <v>4565</v>
      </c>
      <c r="Q740" s="254">
        <v>4565</v>
      </c>
      <c r="R740" s="254">
        <v>4565</v>
      </c>
      <c r="S740" s="254">
        <v>4565</v>
      </c>
      <c r="T740" s="256">
        <v>4565</v>
      </c>
      <c r="U740" s="525"/>
      <c r="V740" s="525"/>
      <c r="W740" s="525"/>
    </row>
    <row r="741" spans="1:23" x14ac:dyDescent="0.2">
      <c r="A741" s="303" t="s">
        <v>6</v>
      </c>
      <c r="B741" s="258">
        <v>4806</v>
      </c>
      <c r="C741" s="259">
        <v>4935</v>
      </c>
      <c r="D741" s="259">
        <v>4843.125</v>
      </c>
      <c r="E741" s="259">
        <v>5044.2857142857147</v>
      </c>
      <c r="F741" s="259">
        <v>4852.9411764705883</v>
      </c>
      <c r="G741" s="259">
        <v>5216.875</v>
      </c>
      <c r="H741" s="258">
        <v>4966.666666666667</v>
      </c>
      <c r="I741" s="468">
        <v>4770</v>
      </c>
      <c r="J741" s="468">
        <v>4866.25</v>
      </c>
      <c r="K741" s="259">
        <v>5198.5714285714284</v>
      </c>
      <c r="L741" s="259">
        <v>4829.375</v>
      </c>
      <c r="M741" s="260">
        <v>5157.5</v>
      </c>
      <c r="N741" s="258">
        <v>4686.666666666667</v>
      </c>
      <c r="O741" s="259">
        <v>4810.625</v>
      </c>
      <c r="P741" s="259">
        <v>4911.333333333333</v>
      </c>
      <c r="Q741" s="259">
        <v>5340</v>
      </c>
      <c r="R741" s="259">
        <v>4925.8823529411766</v>
      </c>
      <c r="S741" s="259">
        <v>5093.333333333333</v>
      </c>
      <c r="T741" s="261">
        <v>4935.2918287937746</v>
      </c>
      <c r="U741" s="525"/>
      <c r="V741" s="525"/>
      <c r="W741" s="525"/>
    </row>
    <row r="742" spans="1:23" x14ac:dyDescent="0.2">
      <c r="A742" s="226" t="s">
        <v>7</v>
      </c>
      <c r="B742" s="262">
        <v>86.666666666666671</v>
      </c>
      <c r="C742" s="263">
        <v>81.25</v>
      </c>
      <c r="D742" s="263">
        <v>93.75</v>
      </c>
      <c r="E742" s="263">
        <v>57.142857142857146</v>
      </c>
      <c r="F742" s="263">
        <v>94.117647058823536</v>
      </c>
      <c r="G742" s="263">
        <v>87.5</v>
      </c>
      <c r="H742" s="262">
        <v>60</v>
      </c>
      <c r="I742" s="469">
        <v>86.666666666666671</v>
      </c>
      <c r="J742" s="469">
        <v>93.75</v>
      </c>
      <c r="K742" s="469">
        <v>85.714285714285708</v>
      </c>
      <c r="L742" s="469">
        <v>93.75</v>
      </c>
      <c r="M742" s="264">
        <v>56.25</v>
      </c>
      <c r="N742" s="262">
        <v>80</v>
      </c>
      <c r="O742" s="263">
        <v>93.75</v>
      </c>
      <c r="P742" s="263">
        <v>93.333333333333329</v>
      </c>
      <c r="Q742" s="263">
        <v>71.428571428571431</v>
      </c>
      <c r="R742" s="263">
        <v>94.117647058823536</v>
      </c>
      <c r="S742" s="263">
        <v>73.333333333333329</v>
      </c>
      <c r="T742" s="265">
        <v>76.264591439688715</v>
      </c>
      <c r="U742" s="525"/>
      <c r="V742" s="525"/>
      <c r="W742" s="525"/>
    </row>
    <row r="743" spans="1:23" x14ac:dyDescent="0.2">
      <c r="A743" s="226" t="s">
        <v>8</v>
      </c>
      <c r="B743" s="266">
        <v>6.7251125836090761E-2</v>
      </c>
      <c r="C743" s="267">
        <v>8.1910366490000969E-2</v>
      </c>
      <c r="D743" s="267">
        <v>6.5784952136455327E-2</v>
      </c>
      <c r="E743" s="267">
        <v>8.8148487462016964E-2</v>
      </c>
      <c r="F743" s="267">
        <v>4.9845749211110318E-2</v>
      </c>
      <c r="G743" s="267">
        <v>6.1053149117262714E-2</v>
      </c>
      <c r="H743" s="266">
        <v>8.4159040040506408E-2</v>
      </c>
      <c r="I743" s="455">
        <v>6.5637758013409916E-2</v>
      </c>
      <c r="J743" s="455">
        <v>7.4035551445194137E-2</v>
      </c>
      <c r="K743" s="267">
        <v>6.7552937924274775E-2</v>
      </c>
      <c r="L743" s="267">
        <v>5.1447020946866824E-2</v>
      </c>
      <c r="M743" s="268">
        <v>9.9763946650420751E-2</v>
      </c>
      <c r="N743" s="266">
        <v>7.6209361054015864E-2</v>
      </c>
      <c r="O743" s="267">
        <v>8.0647931724136854E-2</v>
      </c>
      <c r="P743" s="267">
        <v>4.1307498241626286E-2</v>
      </c>
      <c r="Q743" s="267">
        <v>0.10499781881058307</v>
      </c>
      <c r="R743" s="267">
        <v>5.2140363927208395E-2</v>
      </c>
      <c r="S743" s="267">
        <v>7.4423397779211697E-2</v>
      </c>
      <c r="T743" s="269">
        <v>7.8927108681219049E-2</v>
      </c>
      <c r="U743" s="525"/>
      <c r="V743" s="525"/>
      <c r="W743" s="525"/>
    </row>
    <row r="744" spans="1:23" x14ac:dyDescent="0.2">
      <c r="A744" s="303" t="s">
        <v>1</v>
      </c>
      <c r="B744" s="270">
        <f t="shared" ref="B744:T744" si="171">B741/B740*100-100</f>
        <v>5.2792990142387737</v>
      </c>
      <c r="C744" s="271">
        <f t="shared" si="171"/>
        <v>8.1051478641840191</v>
      </c>
      <c r="D744" s="271">
        <f t="shared" si="171"/>
        <v>6.0925520262869526</v>
      </c>
      <c r="E744" s="271">
        <f t="shared" si="171"/>
        <v>10.499139414802073</v>
      </c>
      <c r="F744" s="271">
        <f t="shared" si="171"/>
        <v>6.3075832742735685</v>
      </c>
      <c r="G744" s="272">
        <f t="shared" si="171"/>
        <v>14.279846659364722</v>
      </c>
      <c r="H744" s="270">
        <f t="shared" si="171"/>
        <v>8.7988316903979751</v>
      </c>
      <c r="I744" s="271">
        <f t="shared" si="171"/>
        <v>4.4906900328587085</v>
      </c>
      <c r="J744" s="271">
        <f t="shared" si="171"/>
        <v>6.5991237677984742</v>
      </c>
      <c r="K744" s="271">
        <f t="shared" si="171"/>
        <v>13.878892192145202</v>
      </c>
      <c r="L744" s="271">
        <f t="shared" si="171"/>
        <v>5.7913472070098635</v>
      </c>
      <c r="M744" s="272">
        <f t="shared" si="171"/>
        <v>12.979189485213567</v>
      </c>
      <c r="N744" s="456">
        <f t="shared" si="171"/>
        <v>2.6652062796641189</v>
      </c>
      <c r="O744" s="271">
        <f t="shared" si="171"/>
        <v>5.3806133625410695</v>
      </c>
      <c r="P744" s="271">
        <f t="shared" si="171"/>
        <v>7.5867104782767285</v>
      </c>
      <c r="Q744" s="271">
        <f t="shared" si="171"/>
        <v>16.976998904709745</v>
      </c>
      <c r="R744" s="271">
        <f t="shared" si="171"/>
        <v>7.9054184653050754</v>
      </c>
      <c r="S744" s="271">
        <f t="shared" si="171"/>
        <v>11.573566995253742</v>
      </c>
      <c r="T744" s="273">
        <f t="shared" si="171"/>
        <v>8.1115406088450044</v>
      </c>
      <c r="U744" s="525"/>
      <c r="V744" s="525"/>
      <c r="W744" s="525"/>
    </row>
    <row r="745" spans="1:23" ht="13.5" thickBot="1" x14ac:dyDescent="0.25">
      <c r="A745" s="226" t="s">
        <v>27</v>
      </c>
      <c r="B745" s="479">
        <f t="shared" ref="B745:T745" si="172">B741-B728</f>
        <v>48.5</v>
      </c>
      <c r="C745" s="480">
        <f t="shared" si="172"/>
        <v>177.5</v>
      </c>
      <c r="D745" s="480">
        <f t="shared" si="172"/>
        <v>206.45833333333303</v>
      </c>
      <c r="E745" s="480">
        <f t="shared" si="172"/>
        <v>19.285714285714675</v>
      </c>
      <c r="F745" s="480">
        <f t="shared" si="172"/>
        <v>-123.72549019607868</v>
      </c>
      <c r="G745" s="481">
        <f t="shared" si="172"/>
        <v>68.75</v>
      </c>
      <c r="H745" s="479">
        <f t="shared" si="172"/>
        <v>109.33333333333394</v>
      </c>
      <c r="I745" s="480">
        <f t="shared" si="172"/>
        <v>95.199999999999818</v>
      </c>
      <c r="J745" s="480">
        <f t="shared" si="172"/>
        <v>72.25</v>
      </c>
      <c r="K745" s="480">
        <f t="shared" si="172"/>
        <v>344.28571428571377</v>
      </c>
      <c r="L745" s="480">
        <f t="shared" si="172"/>
        <v>36.70833333333303</v>
      </c>
      <c r="M745" s="481">
        <f t="shared" si="172"/>
        <v>-108.5</v>
      </c>
      <c r="N745" s="482">
        <f t="shared" si="172"/>
        <v>-4</v>
      </c>
      <c r="O745" s="480">
        <f t="shared" si="172"/>
        <v>15.625</v>
      </c>
      <c r="P745" s="480">
        <f t="shared" si="172"/>
        <v>42.66666666666606</v>
      </c>
      <c r="Q745" s="480">
        <f t="shared" si="172"/>
        <v>-224.28571428571468</v>
      </c>
      <c r="R745" s="480">
        <f t="shared" si="172"/>
        <v>-11.974789915966539</v>
      </c>
      <c r="S745" s="480">
        <f t="shared" si="172"/>
        <v>-208.54166666666697</v>
      </c>
      <c r="T745" s="483">
        <f t="shared" si="172"/>
        <v>35.909589411535308</v>
      </c>
      <c r="U745" s="525"/>
      <c r="V745" s="525"/>
      <c r="W745" s="525"/>
    </row>
    <row r="746" spans="1:23" x14ac:dyDescent="0.2">
      <c r="A746" s="308" t="s">
        <v>52</v>
      </c>
      <c r="B746" s="280">
        <v>54</v>
      </c>
      <c r="C746" s="281">
        <v>56</v>
      </c>
      <c r="D746" s="281">
        <v>57</v>
      </c>
      <c r="E746" s="281">
        <v>14</v>
      </c>
      <c r="F746" s="281">
        <v>56</v>
      </c>
      <c r="G746" s="282">
        <v>56</v>
      </c>
      <c r="H746" s="280">
        <v>55</v>
      </c>
      <c r="I746" s="281">
        <v>56</v>
      </c>
      <c r="J746" s="281">
        <v>56</v>
      </c>
      <c r="K746" s="281">
        <v>12</v>
      </c>
      <c r="L746" s="281">
        <v>55</v>
      </c>
      <c r="M746" s="282">
        <v>56</v>
      </c>
      <c r="N746" s="458">
        <v>54</v>
      </c>
      <c r="O746" s="281">
        <v>56</v>
      </c>
      <c r="P746" s="281">
        <v>57</v>
      </c>
      <c r="Q746" s="281">
        <v>14</v>
      </c>
      <c r="R746" s="281">
        <v>56</v>
      </c>
      <c r="S746" s="328">
        <v>57</v>
      </c>
      <c r="T746" s="329">
        <f>SUM(B746:S746)</f>
        <v>877</v>
      </c>
      <c r="U746" s="525" t="s">
        <v>56</v>
      </c>
      <c r="V746" s="330">
        <f>T733-T746</f>
        <v>0</v>
      </c>
      <c r="W746" s="331">
        <f>V746/T733</f>
        <v>0</v>
      </c>
    </row>
    <row r="747" spans="1:23" x14ac:dyDescent="0.2">
      <c r="A747" s="308" t="s">
        <v>28</v>
      </c>
      <c r="B747" s="231">
        <v>147</v>
      </c>
      <c r="C747" s="289">
        <v>146.5</v>
      </c>
      <c r="D747" s="289">
        <v>145.5</v>
      </c>
      <c r="E747" s="289">
        <v>146.5</v>
      </c>
      <c r="F747" s="289">
        <v>145.5</v>
      </c>
      <c r="G747" s="232">
        <v>143.5</v>
      </c>
      <c r="H747" s="231">
        <v>145</v>
      </c>
      <c r="I747" s="289">
        <v>144.5</v>
      </c>
      <c r="J747" s="289">
        <v>143</v>
      </c>
      <c r="K747" s="289">
        <v>146</v>
      </c>
      <c r="L747" s="289">
        <v>143.5</v>
      </c>
      <c r="M747" s="232">
        <v>142.5</v>
      </c>
      <c r="N747" s="459">
        <v>147</v>
      </c>
      <c r="O747" s="289">
        <v>146</v>
      </c>
      <c r="P747" s="289">
        <v>145.5</v>
      </c>
      <c r="Q747" s="289">
        <v>147.5</v>
      </c>
      <c r="R747" s="289">
        <v>143</v>
      </c>
      <c r="S747" s="289">
        <v>143.5</v>
      </c>
      <c r="T747" s="235"/>
      <c r="U747" s="525" t="s">
        <v>57</v>
      </c>
      <c r="V747" s="525">
        <v>143.82</v>
      </c>
      <c r="W747" s="525"/>
    </row>
    <row r="748" spans="1:23" ht="13.5" thickBot="1" x14ac:dyDescent="0.25">
      <c r="A748" s="311" t="s">
        <v>26</v>
      </c>
      <c r="B748" s="229">
        <f t="shared" ref="B748:S748" si="173">B747-B734</f>
        <v>0</v>
      </c>
      <c r="C748" s="230">
        <f t="shared" si="173"/>
        <v>0</v>
      </c>
      <c r="D748" s="230">
        <f t="shared" si="173"/>
        <v>0</v>
      </c>
      <c r="E748" s="230">
        <f t="shared" si="173"/>
        <v>0</v>
      </c>
      <c r="F748" s="230">
        <f t="shared" si="173"/>
        <v>0</v>
      </c>
      <c r="G748" s="466">
        <f t="shared" si="173"/>
        <v>0</v>
      </c>
      <c r="H748" s="229">
        <f t="shared" si="173"/>
        <v>0</v>
      </c>
      <c r="I748" s="230">
        <f t="shared" si="173"/>
        <v>0</v>
      </c>
      <c r="J748" s="230">
        <f t="shared" si="173"/>
        <v>0</v>
      </c>
      <c r="K748" s="230">
        <f t="shared" si="173"/>
        <v>0</v>
      </c>
      <c r="L748" s="230">
        <f t="shared" si="173"/>
        <v>0</v>
      </c>
      <c r="M748" s="466">
        <f t="shared" si="173"/>
        <v>0</v>
      </c>
      <c r="N748" s="460">
        <f t="shared" si="173"/>
        <v>0</v>
      </c>
      <c r="O748" s="230">
        <f t="shared" si="173"/>
        <v>0</v>
      </c>
      <c r="P748" s="230">
        <f t="shared" si="173"/>
        <v>0</v>
      </c>
      <c r="Q748" s="230">
        <f t="shared" si="173"/>
        <v>0</v>
      </c>
      <c r="R748" s="230">
        <f t="shared" si="173"/>
        <v>0</v>
      </c>
      <c r="S748" s="230">
        <f t="shared" si="173"/>
        <v>0</v>
      </c>
      <c r="T748" s="236"/>
      <c r="U748" s="525" t="s">
        <v>26</v>
      </c>
      <c r="V748" s="525">
        <f>V747-V734</f>
        <v>0</v>
      </c>
      <c r="W748" s="525"/>
    </row>
  </sheetData>
  <mergeCells count="127">
    <mergeCell ref="B738:G738"/>
    <mergeCell ref="H738:M738"/>
    <mergeCell ref="N738:S738"/>
    <mergeCell ref="B725:G725"/>
    <mergeCell ref="H725:M725"/>
    <mergeCell ref="N725:S725"/>
    <mergeCell ref="B712:G712"/>
    <mergeCell ref="H712:M712"/>
    <mergeCell ref="N712:S712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H543:M543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H556:M556"/>
    <mergeCell ref="N556:S556"/>
    <mergeCell ref="B543:G543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B621:G621"/>
    <mergeCell ref="H621:M621"/>
    <mergeCell ref="N621:S621"/>
    <mergeCell ref="B660:G660"/>
    <mergeCell ref="H660:M660"/>
    <mergeCell ref="N660:S660"/>
    <mergeCell ref="B608:G608"/>
    <mergeCell ref="H608:M608"/>
    <mergeCell ref="N608:S608"/>
    <mergeCell ref="B647:G647"/>
    <mergeCell ref="H647:M647"/>
    <mergeCell ref="N647:S647"/>
    <mergeCell ref="B634:G634"/>
    <mergeCell ref="H634:M634"/>
    <mergeCell ref="N634:S634"/>
    <mergeCell ref="B699:G699"/>
    <mergeCell ref="H699:M699"/>
    <mergeCell ref="N699:S699"/>
    <mergeCell ref="B686:G686"/>
    <mergeCell ref="H686:M686"/>
    <mergeCell ref="N686:S686"/>
    <mergeCell ref="B673:G673"/>
    <mergeCell ref="H673:M673"/>
    <mergeCell ref="N673:S67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684"/>
  <sheetViews>
    <sheetView showGridLines="0" topLeftCell="A656" zoomScale="73" zoomScaleNormal="73" workbookViewId="0">
      <selection activeCell="I676" sqref="I676:I678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31" t="s">
        <v>50</v>
      </c>
      <c r="C9" s="532"/>
      <c r="D9" s="532"/>
      <c r="E9" s="532"/>
      <c r="F9" s="532"/>
      <c r="G9" s="533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31" t="s">
        <v>50</v>
      </c>
      <c r="C23" s="532"/>
      <c r="D23" s="532"/>
      <c r="E23" s="532"/>
      <c r="F23" s="532"/>
      <c r="G23" s="533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31" t="s">
        <v>50</v>
      </c>
      <c r="C38" s="532"/>
      <c r="D38" s="532"/>
      <c r="E38" s="532"/>
      <c r="F38" s="532"/>
      <c r="G38" s="533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31" t="s">
        <v>50</v>
      </c>
      <c r="C54" s="532"/>
      <c r="D54" s="532"/>
      <c r="E54" s="532"/>
      <c r="F54" s="532"/>
      <c r="G54" s="532"/>
      <c r="H54" s="533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31" t="s">
        <v>50</v>
      </c>
      <c r="C69" s="532"/>
      <c r="D69" s="532"/>
      <c r="E69" s="532"/>
      <c r="F69" s="532"/>
      <c r="G69" s="532"/>
      <c r="H69" s="533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31" t="s">
        <v>50</v>
      </c>
      <c r="C83" s="532"/>
      <c r="D83" s="532"/>
      <c r="E83" s="532"/>
      <c r="F83" s="532"/>
      <c r="G83" s="532"/>
      <c r="H83" s="533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31" t="s">
        <v>50</v>
      </c>
      <c r="C98" s="532"/>
      <c r="D98" s="532"/>
      <c r="E98" s="532"/>
      <c r="F98" s="532"/>
      <c r="G98" s="532"/>
      <c r="H98" s="533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31" t="s">
        <v>50</v>
      </c>
      <c r="C112" s="532"/>
      <c r="D112" s="532"/>
      <c r="E112" s="532"/>
      <c r="F112" s="532"/>
      <c r="G112" s="532"/>
      <c r="H112" s="533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31" t="s">
        <v>50</v>
      </c>
      <c r="C126" s="532"/>
      <c r="D126" s="532"/>
      <c r="E126" s="532"/>
      <c r="F126" s="532"/>
      <c r="G126" s="532"/>
      <c r="H126" s="533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31" t="s">
        <v>50</v>
      </c>
      <c r="C140" s="532"/>
      <c r="D140" s="532"/>
      <c r="E140" s="532"/>
      <c r="F140" s="532"/>
      <c r="G140" s="532"/>
      <c r="H140" s="533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31" t="s">
        <v>50</v>
      </c>
      <c r="C154" s="532"/>
      <c r="D154" s="532"/>
      <c r="E154" s="532"/>
      <c r="F154" s="532"/>
      <c r="G154" s="532"/>
      <c r="H154" s="533"/>
      <c r="I154" s="312" t="s">
        <v>0</v>
      </c>
      <c r="M154" s="562" t="s">
        <v>88</v>
      </c>
      <c r="N154" s="562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31" t="s">
        <v>50</v>
      </c>
      <c r="C169" s="532"/>
      <c r="D169" s="532"/>
      <c r="E169" s="532"/>
      <c r="F169" s="532"/>
      <c r="G169" s="532"/>
      <c r="H169" s="532"/>
      <c r="I169" s="533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31" t="s">
        <v>50</v>
      </c>
      <c r="C183" s="532"/>
      <c r="D183" s="532"/>
      <c r="E183" s="532"/>
      <c r="F183" s="532"/>
      <c r="G183" s="532"/>
      <c r="H183" s="532"/>
      <c r="I183" s="533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31" t="s">
        <v>50</v>
      </c>
      <c r="C197" s="532"/>
      <c r="D197" s="532"/>
      <c r="E197" s="532"/>
      <c r="F197" s="532"/>
      <c r="G197" s="532"/>
      <c r="H197" s="532"/>
      <c r="I197" s="533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31" t="s">
        <v>50</v>
      </c>
      <c r="C211" s="532"/>
      <c r="D211" s="532"/>
      <c r="E211" s="532"/>
      <c r="F211" s="532"/>
      <c r="G211" s="532"/>
      <c r="H211" s="532"/>
      <c r="I211" s="533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31" t="s">
        <v>50</v>
      </c>
      <c r="C226" s="532"/>
      <c r="D226" s="532"/>
      <c r="E226" s="532"/>
      <c r="F226" s="532"/>
      <c r="G226" s="533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31" t="s">
        <v>50</v>
      </c>
      <c r="C240" s="532"/>
      <c r="D240" s="532"/>
      <c r="E240" s="532"/>
      <c r="F240" s="532"/>
      <c r="G240" s="533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31" t="s">
        <v>50</v>
      </c>
      <c r="C254" s="532"/>
      <c r="D254" s="532"/>
      <c r="E254" s="532"/>
      <c r="F254" s="532"/>
      <c r="G254" s="533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31" t="s">
        <v>50</v>
      </c>
      <c r="C268" s="532"/>
      <c r="D268" s="532"/>
      <c r="E268" s="532"/>
      <c r="F268" s="532"/>
      <c r="G268" s="533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31" t="s">
        <v>50</v>
      </c>
      <c r="C282" s="532"/>
      <c r="D282" s="532"/>
      <c r="E282" s="532"/>
      <c r="F282" s="532"/>
      <c r="G282" s="533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31" t="s">
        <v>50</v>
      </c>
      <c r="C297" s="532"/>
      <c r="D297" s="532"/>
      <c r="E297" s="532"/>
      <c r="F297" s="532"/>
      <c r="G297" s="532"/>
      <c r="H297" s="533"/>
      <c r="I297" s="312" t="s">
        <v>0</v>
      </c>
      <c r="J297" s="421"/>
      <c r="K297" s="421"/>
      <c r="L297" s="421"/>
      <c r="M297" s="560" t="s">
        <v>111</v>
      </c>
      <c r="N297" s="560"/>
      <c r="O297" s="560"/>
      <c r="P297" s="560"/>
      <c r="Q297" s="560"/>
      <c r="R297" s="560"/>
      <c r="S297" s="560"/>
      <c r="T297" s="560"/>
      <c r="U297" s="560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60"/>
      <c r="N298" s="560"/>
      <c r="O298" s="560"/>
      <c r="P298" s="560"/>
      <c r="Q298" s="560"/>
      <c r="R298" s="560"/>
      <c r="S298" s="560"/>
      <c r="T298" s="560"/>
      <c r="U298" s="560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60"/>
      <c r="N299" s="560"/>
      <c r="O299" s="560"/>
      <c r="P299" s="560"/>
      <c r="Q299" s="560"/>
      <c r="R299" s="560"/>
      <c r="S299" s="560"/>
      <c r="T299" s="560"/>
      <c r="U299" s="560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61" t="s">
        <v>114</v>
      </c>
      <c r="N300" s="561"/>
      <c r="O300" s="561"/>
      <c r="P300" s="561"/>
      <c r="Q300" s="561"/>
      <c r="R300" s="561"/>
      <c r="S300" s="561"/>
      <c r="T300" s="561"/>
      <c r="U300" s="561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61"/>
      <c r="N301" s="561"/>
      <c r="O301" s="561"/>
      <c r="P301" s="561"/>
      <c r="Q301" s="561"/>
      <c r="R301" s="561"/>
      <c r="S301" s="561"/>
      <c r="T301" s="561"/>
      <c r="U301" s="561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31" t="s">
        <v>50</v>
      </c>
      <c r="C311" s="532"/>
      <c r="D311" s="532"/>
      <c r="E311" s="532"/>
      <c r="F311" s="532"/>
      <c r="G311" s="532"/>
      <c r="H311" s="533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48" t="s">
        <v>53</v>
      </c>
      <c r="B325" s="549"/>
      <c r="C325" s="549"/>
      <c r="D325" s="549"/>
      <c r="E325" s="549"/>
      <c r="F325" s="549"/>
      <c r="G325" s="549"/>
      <c r="H325" s="549"/>
      <c r="I325" s="549"/>
      <c r="J325" s="550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36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38">
        <v>674</v>
      </c>
      <c r="G327" s="538">
        <v>111.5</v>
      </c>
      <c r="H327" s="538">
        <v>57</v>
      </c>
      <c r="I327" s="538">
        <v>1</v>
      </c>
      <c r="J327" s="540"/>
    </row>
    <row r="328" spans="1:12" ht="15" x14ac:dyDescent="0.2">
      <c r="A328" s="537"/>
      <c r="B328" s="442">
        <v>4</v>
      </c>
      <c r="C328" s="442">
        <v>156</v>
      </c>
      <c r="D328" s="442">
        <v>110.5</v>
      </c>
      <c r="E328" s="442" t="s">
        <v>128</v>
      </c>
      <c r="F328" s="539"/>
      <c r="G328" s="539"/>
      <c r="H328" s="539"/>
      <c r="I328" s="539"/>
      <c r="J328" s="541"/>
    </row>
    <row r="329" spans="1:12" ht="15" x14ac:dyDescent="0.2">
      <c r="A329" s="536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38">
        <v>674</v>
      </c>
      <c r="G329" s="538">
        <v>110.5</v>
      </c>
      <c r="H329" s="538">
        <v>57</v>
      </c>
      <c r="I329" s="563" t="s">
        <v>126</v>
      </c>
      <c r="J329" s="540"/>
    </row>
    <row r="330" spans="1:12" ht="15" x14ac:dyDescent="0.2">
      <c r="A330" s="546"/>
      <c r="B330" s="442">
        <v>5</v>
      </c>
      <c r="C330" s="442">
        <v>41</v>
      </c>
      <c r="D330" s="442">
        <v>110</v>
      </c>
      <c r="E330" s="442" t="s">
        <v>125</v>
      </c>
      <c r="F330" s="542"/>
      <c r="G330" s="542"/>
      <c r="H330" s="542"/>
      <c r="I330" s="542"/>
      <c r="J330" s="547"/>
    </row>
    <row r="331" spans="1:12" ht="15" x14ac:dyDescent="0.2">
      <c r="A331" s="536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38">
        <v>675</v>
      </c>
      <c r="G331" s="538">
        <v>110</v>
      </c>
      <c r="H331" s="538">
        <v>57</v>
      </c>
      <c r="I331" s="538">
        <v>2</v>
      </c>
      <c r="J331" s="540"/>
    </row>
    <row r="332" spans="1:12" ht="15" x14ac:dyDescent="0.2">
      <c r="A332" s="537"/>
      <c r="B332" s="442">
        <v>6</v>
      </c>
      <c r="C332" s="442">
        <v>83</v>
      </c>
      <c r="D332" s="442">
        <v>109.5</v>
      </c>
      <c r="E332" s="431" t="s">
        <v>128</v>
      </c>
      <c r="F332" s="539"/>
      <c r="G332" s="539"/>
      <c r="H332" s="539"/>
      <c r="I332" s="539"/>
      <c r="J332" s="541"/>
    </row>
    <row r="333" spans="1:12" s="443" customFormat="1" ht="15" x14ac:dyDescent="0.2">
      <c r="A333" s="536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38">
        <v>220</v>
      </c>
      <c r="G333" s="538">
        <v>114.5</v>
      </c>
      <c r="H333" s="538">
        <v>18</v>
      </c>
      <c r="I333" s="538">
        <v>1</v>
      </c>
      <c r="J333" s="540"/>
    </row>
    <row r="334" spans="1:12" ht="15" x14ac:dyDescent="0.2">
      <c r="A334" s="537"/>
      <c r="B334" s="442">
        <v>3</v>
      </c>
      <c r="C334" s="442">
        <v>63</v>
      </c>
      <c r="D334" s="442">
        <v>111.5</v>
      </c>
      <c r="E334" s="442" t="s">
        <v>128</v>
      </c>
      <c r="F334" s="539"/>
      <c r="G334" s="539"/>
      <c r="H334" s="539"/>
      <c r="I334" s="539"/>
      <c r="J334" s="541"/>
    </row>
    <row r="335" spans="1:12" ht="15" x14ac:dyDescent="0.2">
      <c r="A335" s="536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38">
        <v>675</v>
      </c>
      <c r="G335" s="538">
        <v>111.5</v>
      </c>
      <c r="H335" s="538">
        <v>57</v>
      </c>
      <c r="I335" s="538" t="s">
        <v>135</v>
      </c>
      <c r="J335" s="540"/>
    </row>
    <row r="336" spans="1:12" ht="15" x14ac:dyDescent="0.2">
      <c r="A336" s="537"/>
      <c r="B336" s="442">
        <v>2</v>
      </c>
      <c r="C336" s="442">
        <v>344</v>
      </c>
      <c r="D336" s="442">
        <v>112.5</v>
      </c>
      <c r="E336" s="431" t="s">
        <v>128</v>
      </c>
      <c r="F336" s="539"/>
      <c r="G336" s="539"/>
      <c r="H336" s="539"/>
      <c r="I336" s="539"/>
      <c r="J336" s="541"/>
    </row>
    <row r="337" spans="1:12" ht="15" x14ac:dyDescent="0.2">
      <c r="A337" s="536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38">
        <v>675</v>
      </c>
      <c r="G337" s="538">
        <v>111.5</v>
      </c>
      <c r="H337" s="538">
        <v>57</v>
      </c>
      <c r="I337" s="538">
        <v>3</v>
      </c>
      <c r="J337" s="540"/>
    </row>
    <row r="338" spans="1:12" ht="15.75" thickBot="1" x14ac:dyDescent="0.25">
      <c r="A338" s="544"/>
      <c r="B338" s="438">
        <v>7</v>
      </c>
      <c r="C338" s="438">
        <v>455</v>
      </c>
      <c r="D338" s="438">
        <v>109</v>
      </c>
      <c r="E338" s="439" t="s">
        <v>127</v>
      </c>
      <c r="F338" s="543"/>
      <c r="G338" s="543"/>
      <c r="H338" s="543"/>
      <c r="I338" s="543"/>
      <c r="J338" s="545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31" t="s">
        <v>50</v>
      </c>
      <c r="C343" s="532"/>
      <c r="D343" s="532"/>
      <c r="E343" s="532"/>
      <c r="F343" s="532"/>
      <c r="G343" s="532"/>
      <c r="H343" s="533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31" t="s">
        <v>50</v>
      </c>
      <c r="C357" s="532"/>
      <c r="D357" s="532"/>
      <c r="E357" s="532"/>
      <c r="F357" s="532"/>
      <c r="G357" s="532"/>
      <c r="H357" s="533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31" t="s">
        <v>50</v>
      </c>
      <c r="C372" s="532"/>
      <c r="D372" s="532"/>
      <c r="E372" s="532"/>
      <c r="F372" s="532"/>
      <c r="G372" s="532"/>
      <c r="H372" s="533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31" t="s">
        <v>50</v>
      </c>
      <c r="C386" s="532"/>
      <c r="D386" s="532"/>
      <c r="E386" s="532"/>
      <c r="F386" s="532"/>
      <c r="G386" s="532"/>
      <c r="H386" s="533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31" t="s">
        <v>50</v>
      </c>
      <c r="C400" s="532"/>
      <c r="D400" s="532"/>
      <c r="E400" s="532"/>
      <c r="F400" s="532"/>
      <c r="G400" s="532"/>
      <c r="H400" s="533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31" t="s">
        <v>50</v>
      </c>
      <c r="C414" s="532"/>
      <c r="D414" s="532"/>
      <c r="E414" s="532"/>
      <c r="F414" s="532"/>
      <c r="G414" s="532"/>
      <c r="H414" s="533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31" t="s">
        <v>50</v>
      </c>
      <c r="C427" s="532"/>
      <c r="D427" s="532"/>
      <c r="E427" s="532"/>
      <c r="F427" s="532"/>
      <c r="G427" s="532"/>
      <c r="H427" s="533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31" t="s">
        <v>50</v>
      </c>
      <c r="C440" s="532"/>
      <c r="D440" s="532"/>
      <c r="E440" s="532"/>
      <c r="F440" s="532"/>
      <c r="G440" s="532"/>
      <c r="H440" s="533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31" t="s">
        <v>50</v>
      </c>
      <c r="C453" s="532"/>
      <c r="D453" s="532"/>
      <c r="E453" s="532"/>
      <c r="F453" s="532"/>
      <c r="G453" s="532"/>
      <c r="H453" s="533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31" t="s">
        <v>50</v>
      </c>
      <c r="C466" s="532"/>
      <c r="D466" s="532"/>
      <c r="E466" s="532"/>
      <c r="F466" s="532"/>
      <c r="G466" s="532"/>
      <c r="H466" s="533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31" t="s">
        <v>50</v>
      </c>
      <c r="C479" s="532"/>
      <c r="D479" s="532"/>
      <c r="E479" s="532"/>
      <c r="F479" s="532"/>
      <c r="G479" s="532"/>
      <c r="H479" s="533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31" t="s">
        <v>50</v>
      </c>
      <c r="C492" s="532"/>
      <c r="D492" s="532"/>
      <c r="E492" s="532"/>
      <c r="F492" s="532"/>
      <c r="G492" s="532"/>
      <c r="H492" s="533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31" t="s">
        <v>50</v>
      </c>
      <c r="C505" s="532"/>
      <c r="D505" s="532"/>
      <c r="E505" s="532"/>
      <c r="F505" s="532"/>
      <c r="G505" s="532"/>
      <c r="H505" s="533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31" t="s">
        <v>50</v>
      </c>
      <c r="C518" s="532"/>
      <c r="D518" s="532"/>
      <c r="E518" s="532"/>
      <c r="F518" s="532"/>
      <c r="G518" s="532"/>
      <c r="H518" s="533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31" t="s">
        <v>50</v>
      </c>
      <c r="C531" s="532"/>
      <c r="D531" s="532"/>
      <c r="E531" s="532"/>
      <c r="F531" s="532"/>
      <c r="G531" s="532"/>
      <c r="H531" s="533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31" t="s">
        <v>50</v>
      </c>
      <c r="C544" s="532"/>
      <c r="D544" s="532"/>
      <c r="E544" s="532"/>
      <c r="F544" s="532"/>
      <c r="G544" s="532"/>
      <c r="H544" s="533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31" t="s">
        <v>50</v>
      </c>
      <c r="C557" s="532"/>
      <c r="D557" s="532"/>
      <c r="E557" s="532"/>
      <c r="F557" s="532"/>
      <c r="G557" s="532"/>
      <c r="H557" s="533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31" t="s">
        <v>50</v>
      </c>
      <c r="C570" s="532"/>
      <c r="D570" s="532"/>
      <c r="E570" s="532"/>
      <c r="F570" s="532"/>
      <c r="G570" s="532"/>
      <c r="H570" s="533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31" t="s">
        <v>50</v>
      </c>
      <c r="C583" s="532"/>
      <c r="D583" s="532"/>
      <c r="E583" s="532"/>
      <c r="F583" s="532"/>
      <c r="G583" s="532"/>
      <c r="H583" s="533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31" t="s">
        <v>50</v>
      </c>
      <c r="C596" s="532"/>
      <c r="D596" s="532"/>
      <c r="E596" s="532"/>
      <c r="F596" s="532"/>
      <c r="G596" s="532"/>
      <c r="H596" s="533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31" t="s">
        <v>50</v>
      </c>
      <c r="C609" s="532"/>
      <c r="D609" s="532"/>
      <c r="E609" s="532"/>
      <c r="F609" s="532"/>
      <c r="G609" s="532"/>
      <c r="H609" s="533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31" t="s">
        <v>50</v>
      </c>
      <c r="C622" s="532"/>
      <c r="D622" s="532"/>
      <c r="E622" s="532"/>
      <c r="F622" s="532"/>
      <c r="G622" s="532"/>
      <c r="H622" s="533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31" t="s">
        <v>50</v>
      </c>
      <c r="C635" s="532"/>
      <c r="D635" s="532"/>
      <c r="E635" s="532"/>
      <c r="F635" s="532"/>
      <c r="G635" s="532"/>
      <c r="H635" s="533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  <row r="647" spans="1:12" ht="13.5" thickBot="1" x14ac:dyDescent="0.25"/>
    <row r="648" spans="1:12" s="520" customFormat="1" ht="12.75" customHeight="1" thickBot="1" x14ac:dyDescent="0.25">
      <c r="A648" s="295" t="s">
        <v>178</v>
      </c>
      <c r="B648" s="531" t="s">
        <v>50</v>
      </c>
      <c r="C648" s="532"/>
      <c r="D648" s="532"/>
      <c r="E648" s="532"/>
      <c r="F648" s="532"/>
      <c r="G648" s="532"/>
      <c r="H648" s="533"/>
      <c r="I648" s="312" t="s">
        <v>0</v>
      </c>
    </row>
    <row r="649" spans="1:12" s="520" customFormat="1" ht="12.75" customHeight="1" x14ac:dyDescent="0.2">
      <c r="A649" s="226" t="s">
        <v>54</v>
      </c>
      <c r="B649" s="392">
        <v>1</v>
      </c>
      <c r="C649" s="393">
        <v>2</v>
      </c>
      <c r="D649" s="394">
        <v>3</v>
      </c>
      <c r="E649" s="393">
        <v>4</v>
      </c>
      <c r="F649" s="393">
        <v>5</v>
      </c>
      <c r="G649" s="394">
        <v>6</v>
      </c>
      <c r="H649" s="250">
        <v>7</v>
      </c>
      <c r="I649" s="299"/>
    </row>
    <row r="650" spans="1:12" s="520" customFormat="1" ht="12.75" customHeight="1" x14ac:dyDescent="0.2">
      <c r="A650" s="301" t="s">
        <v>3</v>
      </c>
      <c r="B650" s="253">
        <v>4305</v>
      </c>
      <c r="C650" s="254">
        <v>4305</v>
      </c>
      <c r="D650" s="254">
        <v>4305</v>
      </c>
      <c r="E650" s="254">
        <v>4305</v>
      </c>
      <c r="F650" s="254">
        <v>4305</v>
      </c>
      <c r="G650" s="254">
        <v>4305</v>
      </c>
      <c r="H650" s="364">
        <v>4305</v>
      </c>
      <c r="I650" s="302">
        <v>4305</v>
      </c>
      <c r="K650" s="300"/>
    </row>
    <row r="651" spans="1:12" s="520" customFormat="1" ht="12.75" customHeight="1" x14ac:dyDescent="0.2">
      <c r="A651" s="303" t="s">
        <v>6</v>
      </c>
      <c r="B651" s="258">
        <v>4766.2857142857147</v>
      </c>
      <c r="C651" s="259">
        <v>4938.2352941176468</v>
      </c>
      <c r="D651" s="259">
        <v>5011.1764705882351</v>
      </c>
      <c r="E651" s="259">
        <v>4891.7647058823532</v>
      </c>
      <c r="F651" s="341">
        <v>4821.818181818182</v>
      </c>
      <c r="G651" s="341">
        <v>5084.375</v>
      </c>
      <c r="H651" s="341"/>
      <c r="I651" s="342">
        <v>4919.3513513513517</v>
      </c>
      <c r="K651" s="300"/>
    </row>
    <row r="652" spans="1:12" s="520" customFormat="1" ht="12.75" customHeight="1" x14ac:dyDescent="0.2">
      <c r="A652" s="226" t="s">
        <v>7</v>
      </c>
      <c r="B652" s="262">
        <v>85.714285714285708</v>
      </c>
      <c r="C652" s="263">
        <v>91.17647058823529</v>
      </c>
      <c r="D652" s="263">
        <v>73.529411764705884</v>
      </c>
      <c r="E652" s="263">
        <v>88.235294117647058</v>
      </c>
      <c r="F652" s="343">
        <v>84.848484848484844</v>
      </c>
      <c r="G652" s="343">
        <v>62.5</v>
      </c>
      <c r="H652" s="343"/>
      <c r="I652" s="344">
        <v>80.540540540540547</v>
      </c>
      <c r="K652" s="300"/>
    </row>
    <row r="653" spans="1:12" s="520" customFormat="1" ht="12.75" customHeight="1" x14ac:dyDescent="0.2">
      <c r="A653" s="226" t="s">
        <v>8</v>
      </c>
      <c r="B653" s="266">
        <v>6.8741507649003053E-2</v>
      </c>
      <c r="C653" s="267">
        <v>6.2043943542449242E-2</v>
      </c>
      <c r="D653" s="267">
        <v>8.9678891420757162E-2</v>
      </c>
      <c r="E653" s="267">
        <v>5.988045482007584E-2</v>
      </c>
      <c r="F653" s="345">
        <v>7.6053728672319465E-2</v>
      </c>
      <c r="G653" s="345">
        <v>0.10014682498343683</v>
      </c>
      <c r="H653" s="345"/>
      <c r="I653" s="346">
        <v>8.2302280599152025E-2</v>
      </c>
      <c r="K653" s="304"/>
      <c r="L653" s="305"/>
    </row>
    <row r="654" spans="1:12" s="520" customFormat="1" ht="12.75" customHeight="1" x14ac:dyDescent="0.2">
      <c r="A654" s="303" t="s">
        <v>1</v>
      </c>
      <c r="B654" s="270">
        <f t="shared" ref="B654:I654" si="140">B651/B650*100-100</f>
        <v>10.715115314418469</v>
      </c>
      <c r="C654" s="271">
        <f t="shared" si="140"/>
        <v>14.709298353487725</v>
      </c>
      <c r="D654" s="271">
        <f t="shared" si="140"/>
        <v>16.403634624581542</v>
      </c>
      <c r="E654" s="271">
        <f t="shared" si="140"/>
        <v>13.629842180774759</v>
      </c>
      <c r="F654" s="271">
        <f t="shared" si="140"/>
        <v>12.005068102629096</v>
      </c>
      <c r="G654" s="271">
        <f t="shared" si="140"/>
        <v>18.103948896631834</v>
      </c>
      <c r="H654" s="271">
        <f t="shared" si="140"/>
        <v>-100</v>
      </c>
      <c r="I654" s="273">
        <f t="shared" si="140"/>
        <v>14.270646953573788</v>
      </c>
      <c r="J654" s="408"/>
      <c r="K654" s="304"/>
      <c r="L654" s="227"/>
    </row>
    <row r="655" spans="1:12" s="520" customFormat="1" ht="12.75" customHeight="1" thickBot="1" x14ac:dyDescent="0.25">
      <c r="A655" s="226" t="s">
        <v>27</v>
      </c>
      <c r="B655" s="275">
        <f t="shared" ref="B655:I655" si="141">B651-B638</f>
        <v>22.43956043956041</v>
      </c>
      <c r="C655" s="276">
        <f t="shared" si="141"/>
        <v>-84.197138314785661</v>
      </c>
      <c r="D655" s="276">
        <f t="shared" si="141"/>
        <v>-324.17236662106734</v>
      </c>
      <c r="E655" s="276">
        <f t="shared" si="141"/>
        <v>18.080495356037318</v>
      </c>
      <c r="F655" s="276">
        <f t="shared" si="141"/>
        <v>-103.99577167019015</v>
      </c>
      <c r="G655" s="276">
        <f t="shared" si="141"/>
        <v>-88.824999999999818</v>
      </c>
      <c r="H655" s="276">
        <f t="shared" si="141"/>
        <v>0</v>
      </c>
      <c r="I655" s="306">
        <f t="shared" si="141"/>
        <v>-116.70925470925431</v>
      </c>
      <c r="J655" s="307"/>
      <c r="K655" s="304"/>
      <c r="L655" s="227"/>
    </row>
    <row r="656" spans="1:12" s="520" customFormat="1" ht="12.75" customHeight="1" x14ac:dyDescent="0.2">
      <c r="A656" s="286" t="s">
        <v>51</v>
      </c>
      <c r="B656" s="280">
        <v>576</v>
      </c>
      <c r="C656" s="281">
        <v>534</v>
      </c>
      <c r="D656" s="281">
        <v>545</v>
      </c>
      <c r="E656" s="281">
        <v>165</v>
      </c>
      <c r="F656" s="281">
        <v>604</v>
      </c>
      <c r="G656" s="281">
        <v>587</v>
      </c>
      <c r="H656" s="282"/>
      <c r="I656" s="472">
        <f>SUM(B656:H656)</f>
        <v>3011</v>
      </c>
      <c r="J656" s="309" t="s">
        <v>56</v>
      </c>
      <c r="K656" s="310">
        <f>I643-I656</f>
        <v>28</v>
      </c>
      <c r="L656" s="285">
        <f>K656/I643</f>
        <v>9.2135570911484038E-3</v>
      </c>
    </row>
    <row r="657" spans="1:12" s="520" customFormat="1" ht="12.75" customHeight="1" x14ac:dyDescent="0.2">
      <c r="A657" s="286" t="s">
        <v>28</v>
      </c>
      <c r="B657" s="231"/>
      <c r="C657" s="289"/>
      <c r="D657" s="289"/>
      <c r="E657" s="289"/>
      <c r="F657" s="289"/>
      <c r="G657" s="289"/>
      <c r="H657" s="232"/>
      <c r="I657" s="473"/>
      <c r="J657" s="227" t="s">
        <v>57</v>
      </c>
      <c r="K657" s="520">
        <v>153.69999999999999</v>
      </c>
    </row>
    <row r="658" spans="1:12" s="520" customFormat="1" ht="12.75" customHeight="1" thickBot="1" x14ac:dyDescent="0.25">
      <c r="A658" s="287" t="s">
        <v>26</v>
      </c>
      <c r="B658" s="233">
        <f t="shared" ref="B658:H658" si="142">B657-B644</f>
        <v>0</v>
      </c>
      <c r="C658" s="234">
        <f t="shared" si="142"/>
        <v>0</v>
      </c>
      <c r="D658" s="234">
        <f t="shared" si="142"/>
        <v>0</v>
      </c>
      <c r="E658" s="234">
        <f t="shared" si="142"/>
        <v>0</v>
      </c>
      <c r="F658" s="234">
        <f t="shared" si="142"/>
        <v>0</v>
      </c>
      <c r="G658" s="234">
        <f t="shared" si="142"/>
        <v>0</v>
      </c>
      <c r="H658" s="240">
        <f t="shared" si="142"/>
        <v>0</v>
      </c>
      <c r="I658" s="471"/>
      <c r="J658" s="520" t="s">
        <v>26</v>
      </c>
      <c r="K658" s="520">
        <f>K657-K644</f>
        <v>-1.2400000000000091</v>
      </c>
    </row>
    <row r="660" spans="1:12" ht="13.5" thickBot="1" x14ac:dyDescent="0.25"/>
    <row r="661" spans="1:12" s="522" customFormat="1" ht="12.75" customHeight="1" thickBot="1" x14ac:dyDescent="0.25">
      <c r="A661" s="295" t="s">
        <v>180</v>
      </c>
      <c r="B661" s="531" t="s">
        <v>50</v>
      </c>
      <c r="C661" s="532"/>
      <c r="D661" s="532"/>
      <c r="E661" s="532"/>
      <c r="F661" s="532"/>
      <c r="G661" s="532"/>
      <c r="H661" s="533"/>
      <c r="I661" s="312" t="s">
        <v>0</v>
      </c>
    </row>
    <row r="662" spans="1:12" s="522" customFormat="1" ht="12.75" customHeight="1" x14ac:dyDescent="0.2">
      <c r="A662" s="226" t="s">
        <v>54</v>
      </c>
      <c r="B662" s="392">
        <v>1</v>
      </c>
      <c r="C662" s="393">
        <v>2</v>
      </c>
      <c r="D662" s="394">
        <v>3</v>
      </c>
      <c r="E662" s="393">
        <v>4</v>
      </c>
      <c r="F662" s="393">
        <v>5</v>
      </c>
      <c r="G662" s="394">
        <v>6</v>
      </c>
      <c r="H662" s="250">
        <v>7</v>
      </c>
      <c r="I662" s="299"/>
    </row>
    <row r="663" spans="1:12" s="522" customFormat="1" ht="12.75" customHeight="1" x14ac:dyDescent="0.2">
      <c r="A663" s="301" t="s">
        <v>3</v>
      </c>
      <c r="B663" s="253">
        <v>4345</v>
      </c>
      <c r="C663" s="254">
        <v>4345</v>
      </c>
      <c r="D663" s="254">
        <v>4345</v>
      </c>
      <c r="E663" s="254">
        <v>4345</v>
      </c>
      <c r="F663" s="254">
        <v>4345</v>
      </c>
      <c r="G663" s="254">
        <v>4345</v>
      </c>
      <c r="H663" s="364">
        <v>4345</v>
      </c>
      <c r="I663" s="302">
        <v>4345</v>
      </c>
      <c r="K663" s="300"/>
    </row>
    <row r="664" spans="1:12" s="522" customFormat="1" ht="12.75" customHeight="1" x14ac:dyDescent="0.2">
      <c r="A664" s="303" t="s">
        <v>6</v>
      </c>
      <c r="B664" s="258">
        <v>4720.6451612903229</v>
      </c>
      <c r="C664" s="259">
        <v>5077.8125</v>
      </c>
      <c r="D664" s="259">
        <v>5390.9375</v>
      </c>
      <c r="E664" s="259">
        <v>4551.333333333333</v>
      </c>
      <c r="F664" s="341">
        <v>4931.1428571428569</v>
      </c>
      <c r="G664" s="341">
        <v>5391.5625</v>
      </c>
      <c r="H664" s="341"/>
      <c r="I664" s="342">
        <v>5054.9717514124295</v>
      </c>
      <c r="K664" s="300"/>
    </row>
    <row r="665" spans="1:12" s="522" customFormat="1" ht="12.75" customHeight="1" x14ac:dyDescent="0.2">
      <c r="A665" s="226" t="s">
        <v>7</v>
      </c>
      <c r="B665" s="262">
        <v>93.548387096774192</v>
      </c>
      <c r="C665" s="263">
        <v>81.25</v>
      </c>
      <c r="D665" s="263">
        <v>65.625</v>
      </c>
      <c r="E665" s="263">
        <v>86.666666666666671</v>
      </c>
      <c r="F665" s="343">
        <v>74.285714285714292</v>
      </c>
      <c r="G665" s="343">
        <v>81.25</v>
      </c>
      <c r="H665" s="343"/>
      <c r="I665" s="344">
        <v>69.491525423728817</v>
      </c>
      <c r="K665" s="300"/>
    </row>
    <row r="666" spans="1:12" s="522" customFormat="1" ht="12.75" customHeight="1" x14ac:dyDescent="0.2">
      <c r="A666" s="226" t="s">
        <v>8</v>
      </c>
      <c r="B666" s="266">
        <v>5.5006039634923114E-2</v>
      </c>
      <c r="C666" s="267">
        <v>8.0265792263634839E-2</v>
      </c>
      <c r="D666" s="267">
        <v>9.1011930588873718E-2</v>
      </c>
      <c r="E666" s="267">
        <v>7.7165279796763589E-2</v>
      </c>
      <c r="F666" s="345">
        <v>8.2118752547480203E-2</v>
      </c>
      <c r="G666" s="345">
        <v>7.2952511056685279E-2</v>
      </c>
      <c r="H666" s="345"/>
      <c r="I666" s="346">
        <v>9.717566297172385E-2</v>
      </c>
      <c r="K666" s="304"/>
      <c r="L666" s="305"/>
    </row>
    <row r="667" spans="1:12" s="522" customFormat="1" ht="12.75" customHeight="1" x14ac:dyDescent="0.2">
      <c r="A667" s="303" t="s">
        <v>1</v>
      </c>
      <c r="B667" s="270">
        <f t="shared" ref="B667:I667" si="143">B664/B663*100-100</f>
        <v>8.6454582575448313</v>
      </c>
      <c r="C667" s="271">
        <f t="shared" si="143"/>
        <v>16.865650172612192</v>
      </c>
      <c r="D667" s="271">
        <f t="shared" si="143"/>
        <v>24.072209436133491</v>
      </c>
      <c r="E667" s="271">
        <f t="shared" si="143"/>
        <v>4.7487533563482742</v>
      </c>
      <c r="F667" s="271">
        <f t="shared" si="143"/>
        <v>13.490054249547924</v>
      </c>
      <c r="G667" s="271">
        <f t="shared" si="143"/>
        <v>24.086593785960872</v>
      </c>
      <c r="H667" s="271">
        <f t="shared" si="143"/>
        <v>-100</v>
      </c>
      <c r="I667" s="273">
        <f t="shared" si="143"/>
        <v>16.339971263807357</v>
      </c>
      <c r="J667" s="408"/>
      <c r="K667" s="304"/>
      <c r="L667" s="227"/>
    </row>
    <row r="668" spans="1:12" s="522" customFormat="1" ht="12.75" customHeight="1" thickBot="1" x14ac:dyDescent="0.25">
      <c r="A668" s="226" t="s">
        <v>27</v>
      </c>
      <c r="B668" s="275">
        <f t="shared" ref="B668:I668" si="144">B664-B651</f>
        <v>-45.640552995391772</v>
      </c>
      <c r="C668" s="276">
        <f t="shared" si="144"/>
        <v>139.57720588235316</v>
      </c>
      <c r="D668" s="276">
        <f t="shared" si="144"/>
        <v>379.76102941176487</v>
      </c>
      <c r="E668" s="276">
        <f t="shared" si="144"/>
        <v>-340.43137254902013</v>
      </c>
      <c r="F668" s="276">
        <f t="shared" si="144"/>
        <v>109.3246753246749</v>
      </c>
      <c r="G668" s="276">
        <f t="shared" si="144"/>
        <v>307.1875</v>
      </c>
      <c r="H668" s="276">
        <f t="shared" si="144"/>
        <v>0</v>
      </c>
      <c r="I668" s="306">
        <f t="shared" si="144"/>
        <v>135.62040006107782</v>
      </c>
      <c r="J668" s="307"/>
      <c r="K668" s="304"/>
      <c r="L668" s="227"/>
    </row>
    <row r="669" spans="1:12" s="522" customFormat="1" ht="12.75" customHeight="1" x14ac:dyDescent="0.2">
      <c r="A669" s="286" t="s">
        <v>51</v>
      </c>
      <c r="B669" s="280">
        <v>571</v>
      </c>
      <c r="C669" s="281">
        <v>530</v>
      </c>
      <c r="D669" s="281">
        <v>543</v>
      </c>
      <c r="E669" s="281">
        <v>159</v>
      </c>
      <c r="F669" s="281">
        <v>598</v>
      </c>
      <c r="G669" s="281">
        <v>586</v>
      </c>
      <c r="H669" s="282"/>
      <c r="I669" s="472">
        <f>SUM(B669:H669)</f>
        <v>2987</v>
      </c>
      <c r="J669" s="309" t="s">
        <v>56</v>
      </c>
      <c r="K669" s="310">
        <f>I656-I669</f>
        <v>24</v>
      </c>
      <c r="L669" s="285">
        <f>K669/I656</f>
        <v>7.9707738292925934E-3</v>
      </c>
    </row>
    <row r="670" spans="1:12" s="522" customFormat="1" ht="12.75" customHeight="1" x14ac:dyDescent="0.2">
      <c r="A670" s="286" t="s">
        <v>28</v>
      </c>
      <c r="B670" s="231"/>
      <c r="C670" s="289"/>
      <c r="D670" s="289"/>
      <c r="E670" s="289"/>
      <c r="F670" s="289"/>
      <c r="G670" s="289"/>
      <c r="H670" s="232"/>
      <c r="I670" s="473"/>
      <c r="J670" s="227" t="s">
        <v>57</v>
      </c>
      <c r="K670" s="522">
        <v>152.26</v>
      </c>
    </row>
    <row r="671" spans="1:12" s="522" customFormat="1" ht="12.75" customHeight="1" thickBot="1" x14ac:dyDescent="0.25">
      <c r="A671" s="287" t="s">
        <v>26</v>
      </c>
      <c r="B671" s="233">
        <f t="shared" ref="B671:H671" si="145">B670-B657</f>
        <v>0</v>
      </c>
      <c r="C671" s="234">
        <f t="shared" si="145"/>
        <v>0</v>
      </c>
      <c r="D671" s="234">
        <f t="shared" si="145"/>
        <v>0</v>
      </c>
      <c r="E671" s="234">
        <f t="shared" si="145"/>
        <v>0</v>
      </c>
      <c r="F671" s="234">
        <f t="shared" si="145"/>
        <v>0</v>
      </c>
      <c r="G671" s="234">
        <f t="shared" si="145"/>
        <v>0</v>
      </c>
      <c r="H671" s="240">
        <f t="shared" si="145"/>
        <v>0</v>
      </c>
      <c r="I671" s="471"/>
      <c r="J671" s="522" t="s">
        <v>26</v>
      </c>
      <c r="K671" s="522">
        <f>K670-K657</f>
        <v>-1.4399999999999977</v>
      </c>
    </row>
    <row r="673" spans="1:12" ht="13.5" thickBot="1" x14ac:dyDescent="0.25"/>
    <row r="674" spans="1:12" s="524" customFormat="1" ht="12.75" customHeight="1" thickBot="1" x14ac:dyDescent="0.25">
      <c r="A674" s="295" t="s">
        <v>181</v>
      </c>
      <c r="B674" s="531" t="s">
        <v>50</v>
      </c>
      <c r="C674" s="532"/>
      <c r="D674" s="532"/>
      <c r="E674" s="532"/>
      <c r="F674" s="532"/>
      <c r="G674" s="532"/>
      <c r="H674" s="533"/>
      <c r="I674" s="312" t="s">
        <v>0</v>
      </c>
    </row>
    <row r="675" spans="1:12" s="524" customFormat="1" ht="12.75" customHeight="1" x14ac:dyDescent="0.2">
      <c r="A675" s="226" t="s">
        <v>54</v>
      </c>
      <c r="B675" s="392">
        <v>1</v>
      </c>
      <c r="C675" s="393">
        <v>2</v>
      </c>
      <c r="D675" s="394">
        <v>3</v>
      </c>
      <c r="E675" s="393">
        <v>4</v>
      </c>
      <c r="F675" s="393">
        <v>5</v>
      </c>
      <c r="G675" s="394">
        <v>6</v>
      </c>
      <c r="H675" s="250">
        <v>7</v>
      </c>
      <c r="I675" s="299"/>
    </row>
    <row r="676" spans="1:12" s="524" customFormat="1" ht="12.75" customHeight="1" x14ac:dyDescent="0.2">
      <c r="A676" s="301" t="s">
        <v>3</v>
      </c>
      <c r="B676" s="253">
        <v>4385</v>
      </c>
      <c r="C676" s="254">
        <v>4385</v>
      </c>
      <c r="D676" s="254">
        <v>4385</v>
      </c>
      <c r="E676" s="254">
        <v>4385</v>
      </c>
      <c r="F676" s="254">
        <v>4385</v>
      </c>
      <c r="G676" s="254">
        <v>4385</v>
      </c>
      <c r="H676" s="364">
        <v>4385</v>
      </c>
      <c r="I676" s="302">
        <v>4385</v>
      </c>
      <c r="K676" s="300"/>
    </row>
    <row r="677" spans="1:12" s="524" customFormat="1" ht="12.75" customHeight="1" x14ac:dyDescent="0.2">
      <c r="A677" s="303" t="s">
        <v>6</v>
      </c>
      <c r="B677" s="258">
        <v>4829.7435897435898</v>
      </c>
      <c r="C677" s="259">
        <v>5019.4871794871797</v>
      </c>
      <c r="D677" s="259">
        <v>5322.5</v>
      </c>
      <c r="E677" s="259">
        <v>4860</v>
      </c>
      <c r="F677" s="341">
        <v>4889.4285714285716</v>
      </c>
      <c r="G677" s="341">
        <v>5179.7142857142853</v>
      </c>
      <c r="H677" s="341"/>
      <c r="I677" s="342">
        <v>5018.712871287129</v>
      </c>
      <c r="K677" s="300"/>
    </row>
    <row r="678" spans="1:12" s="524" customFormat="1" ht="12.75" customHeight="1" x14ac:dyDescent="0.2">
      <c r="A678" s="226" t="s">
        <v>7</v>
      </c>
      <c r="B678" s="262">
        <v>87.179487179487182</v>
      </c>
      <c r="C678" s="263">
        <v>76.92307692307692</v>
      </c>
      <c r="D678" s="263">
        <v>78.125</v>
      </c>
      <c r="E678" s="263">
        <v>77.272727272727266</v>
      </c>
      <c r="F678" s="343">
        <v>57.142857142857146</v>
      </c>
      <c r="G678" s="343">
        <v>51.428571428571431</v>
      </c>
      <c r="H678" s="343"/>
      <c r="I678" s="344">
        <v>65.346534653465341</v>
      </c>
      <c r="K678" s="300"/>
    </row>
    <row r="679" spans="1:12" s="524" customFormat="1" ht="12.75" customHeight="1" x14ac:dyDescent="0.2">
      <c r="A679" s="226" t="s">
        <v>8</v>
      </c>
      <c r="B679" s="266">
        <v>7.7585257380954981E-2</v>
      </c>
      <c r="C679" s="267">
        <v>8.5953662418699214E-2</v>
      </c>
      <c r="D679" s="267">
        <v>8.177169081178258E-2</v>
      </c>
      <c r="E679" s="267">
        <v>8.1673129943238498E-2</v>
      </c>
      <c r="F679" s="345">
        <v>0.10289982802853861</v>
      </c>
      <c r="G679" s="345">
        <v>0.10482483522352605</v>
      </c>
      <c r="H679" s="345"/>
      <c r="I679" s="346">
        <v>9.6961381791658086E-2</v>
      </c>
      <c r="K679" s="304"/>
      <c r="L679" s="305"/>
    </row>
    <row r="680" spans="1:12" s="524" customFormat="1" ht="12.75" customHeight="1" x14ac:dyDescent="0.2">
      <c r="A680" s="303" t="s">
        <v>1</v>
      </c>
      <c r="B680" s="270">
        <f t="shared" ref="B680:I680" si="146">B677/B676*100-100</f>
        <v>10.142385170891458</v>
      </c>
      <c r="C680" s="271">
        <f t="shared" si="146"/>
        <v>14.469490980323371</v>
      </c>
      <c r="D680" s="271">
        <f t="shared" si="146"/>
        <v>21.379703534777647</v>
      </c>
      <c r="E680" s="271">
        <f t="shared" si="146"/>
        <v>10.832383124287333</v>
      </c>
      <c r="F680" s="271">
        <f t="shared" si="146"/>
        <v>11.50350219905522</v>
      </c>
      <c r="G680" s="271">
        <f t="shared" si="146"/>
        <v>18.123472878318921</v>
      </c>
      <c r="H680" s="271">
        <f t="shared" si="146"/>
        <v>-100</v>
      </c>
      <c r="I680" s="273">
        <f t="shared" si="146"/>
        <v>14.451832868577625</v>
      </c>
      <c r="J680" s="408"/>
      <c r="K680" s="304"/>
      <c r="L680" s="227"/>
    </row>
    <row r="681" spans="1:12" s="524" customFormat="1" ht="12.75" customHeight="1" thickBot="1" x14ac:dyDescent="0.25">
      <c r="A681" s="226" t="s">
        <v>27</v>
      </c>
      <c r="B681" s="275">
        <f t="shared" ref="B681:I681" si="147">B677-B664</f>
        <v>109.09842845326693</v>
      </c>
      <c r="C681" s="276">
        <f t="shared" si="147"/>
        <v>-58.325320512820326</v>
      </c>
      <c r="D681" s="276">
        <f t="shared" si="147"/>
        <v>-68.4375</v>
      </c>
      <c r="E681" s="276">
        <f t="shared" si="147"/>
        <v>308.66666666666697</v>
      </c>
      <c r="F681" s="276">
        <f t="shared" si="147"/>
        <v>-41.714285714285325</v>
      </c>
      <c r="G681" s="276">
        <f t="shared" si="147"/>
        <v>-211.84821428571468</v>
      </c>
      <c r="H681" s="276">
        <f t="shared" si="147"/>
        <v>0</v>
      </c>
      <c r="I681" s="306">
        <f t="shared" si="147"/>
        <v>-36.258880125300493</v>
      </c>
      <c r="J681" s="307"/>
      <c r="K681" s="304"/>
      <c r="L681" s="227"/>
    </row>
    <row r="682" spans="1:12" s="524" customFormat="1" ht="12.75" customHeight="1" x14ac:dyDescent="0.2">
      <c r="A682" s="286" t="s">
        <v>51</v>
      </c>
      <c r="B682" s="280">
        <v>568</v>
      </c>
      <c r="C682" s="281">
        <v>528</v>
      </c>
      <c r="D682" s="281">
        <v>540</v>
      </c>
      <c r="E682" s="281">
        <v>127</v>
      </c>
      <c r="F682" s="281">
        <v>594</v>
      </c>
      <c r="G682" s="281">
        <v>584</v>
      </c>
      <c r="H682" s="282"/>
      <c r="I682" s="472">
        <f>SUM(B682:H682)</f>
        <v>2941</v>
      </c>
      <c r="J682" s="309" t="s">
        <v>56</v>
      </c>
      <c r="K682" s="310">
        <f>I669-I682</f>
        <v>46</v>
      </c>
      <c r="L682" s="285">
        <f>K682/I669</f>
        <v>1.5400066956812855E-2</v>
      </c>
    </row>
    <row r="683" spans="1:12" s="524" customFormat="1" ht="12.75" customHeight="1" x14ac:dyDescent="0.2">
      <c r="A683" s="286" t="s">
        <v>28</v>
      </c>
      <c r="B683" s="231"/>
      <c r="C683" s="289"/>
      <c r="D683" s="289"/>
      <c r="E683" s="289"/>
      <c r="F683" s="289"/>
      <c r="G683" s="289"/>
      <c r="H683" s="232"/>
      <c r="I683" s="473"/>
      <c r="J683" s="227" t="s">
        <v>57</v>
      </c>
      <c r="K683" s="524">
        <v>152.09</v>
      </c>
    </row>
    <row r="684" spans="1:12" s="524" customFormat="1" ht="12.75" customHeight="1" thickBot="1" x14ac:dyDescent="0.25">
      <c r="A684" s="287" t="s">
        <v>26</v>
      </c>
      <c r="B684" s="233">
        <f t="shared" ref="B684:H684" si="148">B683-B670</f>
        <v>0</v>
      </c>
      <c r="C684" s="234">
        <f t="shared" si="148"/>
        <v>0</v>
      </c>
      <c r="D684" s="234">
        <f t="shared" si="148"/>
        <v>0</v>
      </c>
      <c r="E684" s="234">
        <f t="shared" si="148"/>
        <v>0</v>
      </c>
      <c r="F684" s="234">
        <f t="shared" si="148"/>
        <v>0</v>
      </c>
      <c r="G684" s="234">
        <f t="shared" si="148"/>
        <v>0</v>
      </c>
      <c r="H684" s="240">
        <f t="shared" si="148"/>
        <v>0</v>
      </c>
      <c r="I684" s="471"/>
      <c r="J684" s="524" t="s">
        <v>26</v>
      </c>
      <c r="K684" s="524">
        <f>K683-K670</f>
        <v>-0.16999999999998749</v>
      </c>
    </row>
  </sheetData>
  <mergeCells count="88">
    <mergeCell ref="B674:H674"/>
    <mergeCell ref="J331:J332"/>
    <mergeCell ref="J333:J334"/>
    <mergeCell ref="I331:I332"/>
    <mergeCell ref="J335:J336"/>
    <mergeCell ref="J337:J338"/>
    <mergeCell ref="I335:I336"/>
    <mergeCell ref="I337:I338"/>
    <mergeCell ref="B518:H518"/>
    <mergeCell ref="B372:H372"/>
    <mergeCell ref="B343:H343"/>
    <mergeCell ref="B661:H661"/>
    <mergeCell ref="B648:H648"/>
    <mergeCell ref="B557:H557"/>
    <mergeCell ref="B544:H544"/>
    <mergeCell ref="B531:H531"/>
    <mergeCell ref="J329:J330"/>
    <mergeCell ref="I329:I330"/>
    <mergeCell ref="F329:F330"/>
    <mergeCell ref="G329:G330"/>
    <mergeCell ref="H329:H330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126:H126"/>
    <mergeCell ref="B112:H11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169:I169"/>
    <mergeCell ref="B466:H466"/>
    <mergeCell ref="B453:H453"/>
    <mergeCell ref="M297:U299"/>
    <mergeCell ref="M300:U301"/>
    <mergeCell ref="B282:G282"/>
    <mergeCell ref="B297:H297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I333:I334"/>
    <mergeCell ref="A329:A330"/>
    <mergeCell ref="A331:A332"/>
    <mergeCell ref="F331:F332"/>
    <mergeCell ref="G331:G332"/>
    <mergeCell ref="H331:H332"/>
    <mergeCell ref="A333:A334"/>
    <mergeCell ref="F333:F334"/>
    <mergeCell ref="G333:G334"/>
    <mergeCell ref="H333:H334"/>
    <mergeCell ref="B492:H492"/>
    <mergeCell ref="B440:H440"/>
    <mergeCell ref="B427:H427"/>
    <mergeCell ref="B414:H414"/>
    <mergeCell ref="H337:H338"/>
    <mergeCell ref="A335:A336"/>
    <mergeCell ref="B400:H400"/>
    <mergeCell ref="B386:H386"/>
    <mergeCell ref="B357:H357"/>
    <mergeCell ref="G335:G336"/>
    <mergeCell ref="H335:H336"/>
    <mergeCell ref="F335:F336"/>
    <mergeCell ref="A337:A338"/>
    <mergeCell ref="F337:F338"/>
    <mergeCell ref="G337:G338"/>
    <mergeCell ref="B505:H505"/>
    <mergeCell ref="B479:H479"/>
    <mergeCell ref="B609:H609"/>
    <mergeCell ref="B596:H596"/>
    <mergeCell ref="B583:H583"/>
    <mergeCell ref="B570:H570"/>
    <mergeCell ref="B635:H635"/>
    <mergeCell ref="B622:H62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749"/>
  <sheetViews>
    <sheetView showGridLines="0" topLeftCell="A716" zoomScale="73" zoomScaleNormal="73" workbookViewId="0">
      <selection activeCell="F752" sqref="F752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31" t="s">
        <v>53</v>
      </c>
      <c r="C9" s="532"/>
      <c r="D9" s="532"/>
      <c r="E9" s="532"/>
      <c r="F9" s="533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31" t="s">
        <v>53</v>
      </c>
      <c r="C22" s="532"/>
      <c r="D22" s="532"/>
      <c r="E22" s="532"/>
      <c r="F22" s="533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31" t="s">
        <v>53</v>
      </c>
      <c r="C35" s="532"/>
      <c r="D35" s="532"/>
      <c r="E35" s="532"/>
      <c r="F35" s="533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31" t="s">
        <v>53</v>
      </c>
      <c r="C48" s="532"/>
      <c r="D48" s="532"/>
      <c r="E48" s="532"/>
      <c r="F48" s="533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31" t="s">
        <v>53</v>
      </c>
      <c r="C61" s="532"/>
      <c r="D61" s="532"/>
      <c r="E61" s="532"/>
      <c r="F61" s="533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31" t="s">
        <v>53</v>
      </c>
      <c r="C74" s="532"/>
      <c r="D74" s="532"/>
      <c r="E74" s="532"/>
      <c r="F74" s="533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31" t="s">
        <v>53</v>
      </c>
      <c r="C87" s="532"/>
      <c r="D87" s="532"/>
      <c r="E87" s="532"/>
      <c r="F87" s="533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31" t="s">
        <v>53</v>
      </c>
      <c r="C100" s="532"/>
      <c r="D100" s="532"/>
      <c r="E100" s="532"/>
      <c r="F100" s="533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31" t="s">
        <v>53</v>
      </c>
      <c r="C113" s="532"/>
      <c r="D113" s="532"/>
      <c r="E113" s="532"/>
      <c r="F113" s="533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31" t="s">
        <v>53</v>
      </c>
      <c r="C126" s="532"/>
      <c r="D126" s="532"/>
      <c r="E126" s="532"/>
      <c r="F126" s="533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31" t="s">
        <v>53</v>
      </c>
      <c r="C139" s="532"/>
      <c r="D139" s="532"/>
      <c r="E139" s="532"/>
      <c r="F139" s="533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31" t="s">
        <v>53</v>
      </c>
      <c r="C152" s="532"/>
      <c r="D152" s="532"/>
      <c r="E152" s="532"/>
      <c r="F152" s="533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31" t="s">
        <v>53</v>
      </c>
      <c r="C165" s="532"/>
      <c r="D165" s="532"/>
      <c r="E165" s="532"/>
      <c r="F165" s="533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31" t="s">
        <v>53</v>
      </c>
      <c r="C178" s="532"/>
      <c r="D178" s="532"/>
      <c r="E178" s="532"/>
      <c r="F178" s="533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31" t="s">
        <v>53</v>
      </c>
      <c r="C191" s="532"/>
      <c r="D191" s="532"/>
      <c r="E191" s="532"/>
      <c r="F191" s="533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31" t="s">
        <v>53</v>
      </c>
      <c r="C204" s="532"/>
      <c r="D204" s="532"/>
      <c r="E204" s="532"/>
      <c r="F204" s="533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31" t="s">
        <v>53</v>
      </c>
      <c r="C217" s="532"/>
      <c r="D217" s="532"/>
      <c r="E217" s="532"/>
      <c r="F217" s="533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31" t="s">
        <v>53</v>
      </c>
      <c r="C230" s="532"/>
      <c r="D230" s="532"/>
      <c r="E230" s="532"/>
      <c r="F230" s="533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31" t="s">
        <v>53</v>
      </c>
      <c r="C243" s="532"/>
      <c r="D243" s="532"/>
      <c r="E243" s="532"/>
      <c r="F243" s="533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31" t="s">
        <v>53</v>
      </c>
      <c r="C256" s="532"/>
      <c r="D256" s="532"/>
      <c r="E256" s="532"/>
      <c r="F256" s="533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58" t="s">
        <v>109</v>
      </c>
      <c r="L264" s="558"/>
      <c r="M264" s="558"/>
      <c r="N264" s="558"/>
      <c r="O264" s="558"/>
      <c r="P264" s="558"/>
      <c r="Q264" s="558"/>
      <c r="R264" s="558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58"/>
      <c r="L265" s="558"/>
      <c r="M265" s="558"/>
      <c r="N265" s="558"/>
      <c r="O265" s="558"/>
      <c r="P265" s="558"/>
      <c r="Q265" s="558"/>
      <c r="R265" s="558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58"/>
      <c r="L266" s="558"/>
      <c r="M266" s="558"/>
      <c r="N266" s="558"/>
      <c r="O266" s="558"/>
      <c r="P266" s="558"/>
      <c r="Q266" s="558"/>
      <c r="R266" s="558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31" t="s">
        <v>53</v>
      </c>
      <c r="C269" s="532"/>
      <c r="D269" s="532"/>
      <c r="E269" s="532"/>
      <c r="F269" s="533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31" t="s">
        <v>53</v>
      </c>
      <c r="C282" s="532"/>
      <c r="D282" s="532"/>
      <c r="E282" s="532"/>
      <c r="F282" s="533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58" t="s">
        <v>117</v>
      </c>
      <c r="L290" s="558"/>
      <c r="M290" s="558"/>
      <c r="N290" s="558"/>
      <c r="O290" s="558"/>
      <c r="P290" s="558"/>
      <c r="Q290" s="558"/>
      <c r="R290" s="558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58"/>
      <c r="L291" s="558"/>
      <c r="M291" s="558"/>
      <c r="N291" s="558"/>
      <c r="O291" s="558"/>
      <c r="P291" s="558"/>
      <c r="Q291" s="558"/>
      <c r="R291" s="558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58"/>
      <c r="L292" s="558"/>
      <c r="M292" s="558"/>
      <c r="N292" s="558"/>
      <c r="O292" s="558"/>
      <c r="P292" s="558"/>
      <c r="Q292" s="558"/>
      <c r="R292" s="558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31" t="s">
        <v>53</v>
      </c>
      <c r="C297" s="532"/>
      <c r="D297" s="532"/>
      <c r="E297" s="532"/>
      <c r="F297" s="532"/>
      <c r="G297" s="533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31" t="s">
        <v>53</v>
      </c>
      <c r="C310" s="532"/>
      <c r="D310" s="532"/>
      <c r="E310" s="532"/>
      <c r="F310" s="532"/>
      <c r="G310" s="533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31" t="s">
        <v>53</v>
      </c>
      <c r="C323" s="532"/>
      <c r="D323" s="532"/>
      <c r="E323" s="532"/>
      <c r="F323" s="532"/>
      <c r="G323" s="533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31" t="s">
        <v>53</v>
      </c>
      <c r="C336" s="532"/>
      <c r="D336" s="532"/>
      <c r="E336" s="532"/>
      <c r="F336" s="532"/>
      <c r="G336" s="533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31" t="s">
        <v>53</v>
      </c>
      <c r="C349" s="532"/>
      <c r="D349" s="532"/>
      <c r="E349" s="532"/>
      <c r="F349" s="532"/>
      <c r="G349" s="533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31" t="s">
        <v>53</v>
      </c>
      <c r="C362" s="532"/>
      <c r="D362" s="532"/>
      <c r="E362" s="532"/>
      <c r="F362" s="532"/>
      <c r="G362" s="533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31" t="s">
        <v>53</v>
      </c>
      <c r="C375" s="532"/>
      <c r="D375" s="532"/>
      <c r="E375" s="532"/>
      <c r="F375" s="532"/>
      <c r="G375" s="533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31" t="s">
        <v>53</v>
      </c>
      <c r="C388" s="532"/>
      <c r="D388" s="532"/>
      <c r="E388" s="532"/>
      <c r="F388" s="532"/>
      <c r="G388" s="533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31" t="s">
        <v>53</v>
      </c>
      <c r="C401" s="532"/>
      <c r="D401" s="532"/>
      <c r="E401" s="532"/>
      <c r="F401" s="532"/>
      <c r="G401" s="533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31" t="s">
        <v>53</v>
      </c>
      <c r="C414" s="532"/>
      <c r="D414" s="532"/>
      <c r="E414" s="532"/>
      <c r="F414" s="532"/>
      <c r="G414" s="533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31" t="s">
        <v>53</v>
      </c>
      <c r="C427" s="532"/>
      <c r="D427" s="532"/>
      <c r="E427" s="532"/>
      <c r="F427" s="532"/>
      <c r="G427" s="533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31" t="s">
        <v>53</v>
      </c>
      <c r="C440" s="532"/>
      <c r="D440" s="532"/>
      <c r="E440" s="532"/>
      <c r="F440" s="532"/>
      <c r="G440" s="533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31" t="s">
        <v>53</v>
      </c>
      <c r="C453" s="532"/>
      <c r="D453" s="532"/>
      <c r="E453" s="532"/>
      <c r="F453" s="532"/>
      <c r="G453" s="533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31" t="s">
        <v>53</v>
      </c>
      <c r="C466" s="532"/>
      <c r="D466" s="532"/>
      <c r="E466" s="532"/>
      <c r="F466" s="532"/>
      <c r="G466" s="533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31" t="s">
        <v>53</v>
      </c>
      <c r="C479" s="532"/>
      <c r="D479" s="532"/>
      <c r="E479" s="532"/>
      <c r="F479" s="532"/>
      <c r="G479" s="533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31" t="s">
        <v>53</v>
      </c>
      <c r="C492" s="532"/>
      <c r="D492" s="532"/>
      <c r="E492" s="532"/>
      <c r="F492" s="532"/>
      <c r="G492" s="533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31" t="s">
        <v>53</v>
      </c>
      <c r="C505" s="532"/>
      <c r="D505" s="532"/>
      <c r="E505" s="532"/>
      <c r="F505" s="532"/>
      <c r="G505" s="533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31" t="s">
        <v>53</v>
      </c>
      <c r="C518" s="532"/>
      <c r="D518" s="532"/>
      <c r="E518" s="532"/>
      <c r="F518" s="532"/>
      <c r="G518" s="533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31" t="s">
        <v>53</v>
      </c>
      <c r="C531" s="532"/>
      <c r="D531" s="532"/>
      <c r="E531" s="532"/>
      <c r="F531" s="532"/>
      <c r="G531" s="533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31" t="s">
        <v>53</v>
      </c>
      <c r="C544" s="532"/>
      <c r="D544" s="532"/>
      <c r="E544" s="532"/>
      <c r="F544" s="532"/>
      <c r="G544" s="533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31" t="s">
        <v>53</v>
      </c>
      <c r="C557" s="532"/>
      <c r="D557" s="532"/>
      <c r="E557" s="532"/>
      <c r="F557" s="532"/>
      <c r="G557" s="533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31" t="s">
        <v>53</v>
      </c>
      <c r="C570" s="532"/>
      <c r="D570" s="532"/>
      <c r="E570" s="532"/>
      <c r="F570" s="532"/>
      <c r="G570" s="533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31" t="s">
        <v>53</v>
      </c>
      <c r="C583" s="532"/>
      <c r="D583" s="532"/>
      <c r="E583" s="532"/>
      <c r="F583" s="532"/>
      <c r="G583" s="533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31" t="s">
        <v>53</v>
      </c>
      <c r="C596" s="532"/>
      <c r="D596" s="532"/>
      <c r="E596" s="532"/>
      <c r="F596" s="532"/>
      <c r="G596" s="533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31" t="s">
        <v>53</v>
      </c>
      <c r="C609" s="532"/>
      <c r="D609" s="532"/>
      <c r="E609" s="532"/>
      <c r="F609" s="532"/>
      <c r="G609" s="533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31" t="s">
        <v>53</v>
      </c>
      <c r="C622" s="532"/>
      <c r="D622" s="532"/>
      <c r="E622" s="532"/>
      <c r="F622" s="532"/>
      <c r="G622" s="533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31" t="s">
        <v>53</v>
      </c>
      <c r="C635" s="532"/>
      <c r="D635" s="532"/>
      <c r="E635" s="532"/>
      <c r="F635" s="532"/>
      <c r="G635" s="533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31" t="s">
        <v>53</v>
      </c>
      <c r="C648" s="532"/>
      <c r="D648" s="532"/>
      <c r="E648" s="532"/>
      <c r="F648" s="532"/>
      <c r="G648" s="533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31" t="s">
        <v>53</v>
      </c>
      <c r="C661" s="532"/>
      <c r="D661" s="532"/>
      <c r="E661" s="532"/>
      <c r="F661" s="532"/>
      <c r="G661" s="533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  <row r="673" spans="1:11" ht="13.5" thickBot="1" x14ac:dyDescent="0.25"/>
    <row r="674" spans="1:11" s="520" customFormat="1" ht="13.5" thickBot="1" x14ac:dyDescent="0.25">
      <c r="A674" s="295" t="s">
        <v>178</v>
      </c>
      <c r="B674" s="531" t="s">
        <v>53</v>
      </c>
      <c r="C674" s="532"/>
      <c r="D674" s="532"/>
      <c r="E674" s="532"/>
      <c r="F674" s="532"/>
      <c r="G674" s="533"/>
      <c r="H674" s="313" t="s">
        <v>0</v>
      </c>
    </row>
    <row r="675" spans="1:11" s="520" customFormat="1" x14ac:dyDescent="0.2">
      <c r="A675" s="226" t="s">
        <v>2</v>
      </c>
      <c r="B675" s="315">
        <v>1</v>
      </c>
      <c r="C675" s="238">
        <v>2</v>
      </c>
      <c r="D675" s="238">
        <v>3</v>
      </c>
      <c r="E675" s="238">
        <v>4</v>
      </c>
      <c r="F675" s="238">
        <v>5</v>
      </c>
      <c r="G675" s="238">
        <v>6</v>
      </c>
      <c r="H675" s="237"/>
    </row>
    <row r="676" spans="1:11" s="520" customFormat="1" x14ac:dyDescent="0.2">
      <c r="A676" s="301" t="s">
        <v>3</v>
      </c>
      <c r="B676" s="316">
        <v>4700</v>
      </c>
      <c r="C676" s="317">
        <v>4700</v>
      </c>
      <c r="D676" s="318">
        <v>4700</v>
      </c>
      <c r="E676" s="318">
        <v>4700</v>
      </c>
      <c r="F676" s="318">
        <v>4700</v>
      </c>
      <c r="G676" s="318">
        <v>4700</v>
      </c>
      <c r="H676" s="319">
        <v>4700</v>
      </c>
    </row>
    <row r="677" spans="1:11" s="520" customFormat="1" x14ac:dyDescent="0.2">
      <c r="A677" s="303" t="s">
        <v>6</v>
      </c>
      <c r="B677" s="320">
        <v>5026.25</v>
      </c>
      <c r="C677" s="321">
        <v>5128.75</v>
      </c>
      <c r="D677" s="321">
        <v>4877.333333333333</v>
      </c>
      <c r="E677" s="321">
        <v>4900</v>
      </c>
      <c r="F677" s="321">
        <v>5029.2857142857147</v>
      </c>
      <c r="G677" s="321">
        <v>5483.333333333333</v>
      </c>
      <c r="H677" s="261">
        <v>5084.8837209302328</v>
      </c>
    </row>
    <row r="678" spans="1:11" s="520" customFormat="1" x14ac:dyDescent="0.2">
      <c r="A678" s="226" t="s">
        <v>7</v>
      </c>
      <c r="B678" s="322">
        <v>75</v>
      </c>
      <c r="C678" s="323">
        <v>81.25</v>
      </c>
      <c r="D678" s="324">
        <v>93.333333333333329</v>
      </c>
      <c r="E678" s="324">
        <v>90</v>
      </c>
      <c r="F678" s="324">
        <v>92.857142857142861</v>
      </c>
      <c r="G678" s="324">
        <v>93.333333333333329</v>
      </c>
      <c r="H678" s="325">
        <v>73.255813953488371</v>
      </c>
    </row>
    <row r="679" spans="1:11" s="520" customFormat="1" x14ac:dyDescent="0.2">
      <c r="A679" s="226" t="s">
        <v>8</v>
      </c>
      <c r="B679" s="266">
        <v>7.7582674291165901E-2</v>
      </c>
      <c r="C679" s="267">
        <v>6.5073423021052651E-2</v>
      </c>
      <c r="D679" s="326">
        <v>7.3267648819930434E-2</v>
      </c>
      <c r="E679" s="326">
        <v>6.5248699243889721E-2</v>
      </c>
      <c r="F679" s="326">
        <v>6.0063261863376252E-2</v>
      </c>
      <c r="G679" s="326">
        <v>5.9943032116694675E-2</v>
      </c>
      <c r="H679" s="327">
        <v>7.8060074303458016E-2</v>
      </c>
    </row>
    <row r="680" spans="1:11" s="520" customFormat="1" x14ac:dyDescent="0.2">
      <c r="A680" s="303" t="s">
        <v>1</v>
      </c>
      <c r="B680" s="270">
        <f t="shared" ref="B680:H680" si="157">B677/B676*100-100</f>
        <v>6.9414893617021391</v>
      </c>
      <c r="C680" s="271">
        <f t="shared" si="157"/>
        <v>9.1223404255319025</v>
      </c>
      <c r="D680" s="271">
        <f t="shared" si="157"/>
        <v>3.7730496453900741</v>
      </c>
      <c r="E680" s="271">
        <f t="shared" si="157"/>
        <v>4.2553191489361808</v>
      </c>
      <c r="F680" s="271">
        <f t="shared" si="157"/>
        <v>7.0060790273556393</v>
      </c>
      <c r="G680" s="271">
        <f t="shared" si="157"/>
        <v>16.666666666666657</v>
      </c>
      <c r="H680" s="273">
        <f t="shared" si="157"/>
        <v>8.1890153389411182</v>
      </c>
    </row>
    <row r="681" spans="1:11" s="520" customFormat="1" ht="13.5" thickBot="1" x14ac:dyDescent="0.25">
      <c r="A681" s="226" t="s">
        <v>27</v>
      </c>
      <c r="B681" s="275">
        <f>B677-B664</f>
        <v>97.58333333333303</v>
      </c>
      <c r="C681" s="276">
        <f t="shared" ref="C681:H681" si="158">C677-C664</f>
        <v>232.75</v>
      </c>
      <c r="D681" s="276">
        <f t="shared" si="158"/>
        <v>-110</v>
      </c>
      <c r="E681" s="276">
        <f t="shared" si="158"/>
        <v>-88.33333333333303</v>
      </c>
      <c r="F681" s="276">
        <f t="shared" si="158"/>
        <v>-10.714285714285325</v>
      </c>
      <c r="G681" s="276">
        <f t="shared" si="158"/>
        <v>375.83333333333303</v>
      </c>
      <c r="H681" s="278">
        <f t="shared" si="158"/>
        <v>91.834940442427978</v>
      </c>
    </row>
    <row r="682" spans="1:11" s="520" customFormat="1" x14ac:dyDescent="0.2">
      <c r="A682" s="308" t="s">
        <v>52</v>
      </c>
      <c r="B682" s="280">
        <v>44</v>
      </c>
      <c r="C682" s="281">
        <v>41</v>
      </c>
      <c r="D682" s="281">
        <v>43</v>
      </c>
      <c r="E682" s="281">
        <v>13</v>
      </c>
      <c r="F682" s="281">
        <v>46</v>
      </c>
      <c r="G682" s="328">
        <v>46</v>
      </c>
      <c r="H682" s="329">
        <f>SUM(B682:G682)</f>
        <v>233</v>
      </c>
      <c r="I682" s="520" t="s">
        <v>56</v>
      </c>
      <c r="J682" s="330">
        <f>H669-H682</f>
        <v>0</v>
      </c>
      <c r="K682" s="331">
        <f>J682/H669</f>
        <v>0</v>
      </c>
    </row>
    <row r="683" spans="1:11" s="520" customFormat="1" x14ac:dyDescent="0.2">
      <c r="A683" s="308" t="s">
        <v>28</v>
      </c>
      <c r="B683" s="231">
        <v>142.5</v>
      </c>
      <c r="C683" s="289">
        <v>137.5</v>
      </c>
      <c r="D683" s="289">
        <v>138</v>
      </c>
      <c r="E683" s="289">
        <v>140</v>
      </c>
      <c r="F683" s="289">
        <v>137.5</v>
      </c>
      <c r="G683" s="289">
        <v>136</v>
      </c>
      <c r="H683" s="235"/>
      <c r="I683" s="520" t="s">
        <v>57</v>
      </c>
      <c r="J683" s="520">
        <v>138.44</v>
      </c>
    </row>
    <row r="684" spans="1:11" s="520" customFormat="1" ht="13.5" thickBot="1" x14ac:dyDescent="0.25">
      <c r="A684" s="311" t="s">
        <v>26</v>
      </c>
      <c r="B684" s="229">
        <f>B683-B670</f>
        <v>0</v>
      </c>
      <c r="C684" s="230">
        <f t="shared" ref="C684:G684" si="159">C683-C670</f>
        <v>0</v>
      </c>
      <c r="D684" s="230">
        <f t="shared" si="159"/>
        <v>0</v>
      </c>
      <c r="E684" s="230">
        <f t="shared" si="159"/>
        <v>0</v>
      </c>
      <c r="F684" s="230">
        <f t="shared" si="159"/>
        <v>0</v>
      </c>
      <c r="G684" s="230">
        <f t="shared" si="159"/>
        <v>0</v>
      </c>
      <c r="H684" s="236"/>
      <c r="I684" s="520" t="s">
        <v>26</v>
      </c>
      <c r="J684" s="520">
        <f>J683-J670</f>
        <v>0</v>
      </c>
    </row>
    <row r="686" spans="1:11" ht="13.5" thickBot="1" x14ac:dyDescent="0.25"/>
    <row r="687" spans="1:11" s="521" customFormat="1" ht="13.5" thickBot="1" x14ac:dyDescent="0.25">
      <c r="A687" s="295" t="s">
        <v>179</v>
      </c>
      <c r="B687" s="531" t="s">
        <v>53</v>
      </c>
      <c r="C687" s="532"/>
      <c r="D687" s="532"/>
      <c r="E687" s="532"/>
      <c r="F687" s="532"/>
      <c r="G687" s="533"/>
      <c r="H687" s="313" t="s">
        <v>0</v>
      </c>
    </row>
    <row r="688" spans="1:11" s="521" customFormat="1" x14ac:dyDescent="0.2">
      <c r="A688" s="226" t="s">
        <v>2</v>
      </c>
      <c r="B688" s="315">
        <v>1</v>
      </c>
      <c r="C688" s="238">
        <v>2</v>
      </c>
      <c r="D688" s="238">
        <v>3</v>
      </c>
      <c r="E688" s="238">
        <v>4</v>
      </c>
      <c r="F688" s="238">
        <v>5</v>
      </c>
      <c r="G688" s="238">
        <v>6</v>
      </c>
      <c r="H688" s="237"/>
    </row>
    <row r="689" spans="1:11" s="521" customFormat="1" x14ac:dyDescent="0.2">
      <c r="A689" s="301" t="s">
        <v>3</v>
      </c>
      <c r="B689" s="316">
        <v>4720</v>
      </c>
      <c r="C689" s="317">
        <v>4720</v>
      </c>
      <c r="D689" s="318">
        <v>4720</v>
      </c>
      <c r="E689" s="318">
        <v>4720</v>
      </c>
      <c r="F689" s="318">
        <v>4720</v>
      </c>
      <c r="G689" s="318">
        <v>4720</v>
      </c>
      <c r="H689" s="319">
        <v>4720</v>
      </c>
    </row>
    <row r="690" spans="1:11" s="521" customFormat="1" x14ac:dyDescent="0.2">
      <c r="A690" s="303" t="s">
        <v>6</v>
      </c>
      <c r="B690" s="320">
        <v>5188.125</v>
      </c>
      <c r="C690" s="321">
        <v>5151.333333333333</v>
      </c>
      <c r="D690" s="321">
        <v>5046.25</v>
      </c>
      <c r="E690" s="321">
        <v>4735.7142857142853</v>
      </c>
      <c r="F690" s="321">
        <v>5136</v>
      </c>
      <c r="G690" s="321">
        <v>5214.375</v>
      </c>
      <c r="H690" s="261">
        <v>5113.411764705882</v>
      </c>
    </row>
    <row r="691" spans="1:11" s="521" customFormat="1" x14ac:dyDescent="0.2">
      <c r="A691" s="226" t="s">
        <v>7</v>
      </c>
      <c r="B691" s="322">
        <v>75</v>
      </c>
      <c r="C691" s="323">
        <v>86.666666666666671</v>
      </c>
      <c r="D691" s="324">
        <v>81.25</v>
      </c>
      <c r="E691" s="324">
        <v>71.428571428571431</v>
      </c>
      <c r="F691" s="324">
        <v>100</v>
      </c>
      <c r="G691" s="324">
        <v>68.75</v>
      </c>
      <c r="H691" s="325">
        <v>80</v>
      </c>
    </row>
    <row r="692" spans="1:11" s="521" customFormat="1" x14ac:dyDescent="0.2">
      <c r="A692" s="226" t="s">
        <v>8</v>
      </c>
      <c r="B692" s="266">
        <v>7.3393727441696463E-2</v>
      </c>
      <c r="C692" s="267">
        <v>6.4031141814052853E-2</v>
      </c>
      <c r="D692" s="326">
        <v>7.0380226035000812E-2</v>
      </c>
      <c r="E692" s="326">
        <v>8.9309443307857977E-2</v>
      </c>
      <c r="F692" s="326">
        <v>4.1739995257042521E-2</v>
      </c>
      <c r="G692" s="326">
        <v>9.2045648611018882E-2</v>
      </c>
      <c r="H692" s="327">
        <v>7.6332555488905079E-2</v>
      </c>
    </row>
    <row r="693" spans="1:11" s="521" customFormat="1" x14ac:dyDescent="0.2">
      <c r="A693" s="303" t="s">
        <v>1</v>
      </c>
      <c r="B693" s="270">
        <f t="shared" ref="B693:H693" si="160">B690/B689*100-100</f>
        <v>9.9179025423728859</v>
      </c>
      <c r="C693" s="271">
        <f t="shared" si="160"/>
        <v>9.1384180790960272</v>
      </c>
      <c r="D693" s="271">
        <f t="shared" si="160"/>
        <v>6.9120762711864359</v>
      </c>
      <c r="E693" s="271">
        <f t="shared" si="160"/>
        <v>0.33292978208233137</v>
      </c>
      <c r="F693" s="271">
        <f t="shared" si="160"/>
        <v>8.8135593220338961</v>
      </c>
      <c r="G693" s="271">
        <f t="shared" si="160"/>
        <v>10.474046610169481</v>
      </c>
      <c r="H693" s="273">
        <f t="shared" si="160"/>
        <v>8.3349950149551404</v>
      </c>
    </row>
    <row r="694" spans="1:11" s="521" customFormat="1" ht="13.5" thickBot="1" x14ac:dyDescent="0.25">
      <c r="A694" s="226" t="s">
        <v>27</v>
      </c>
      <c r="B694" s="275">
        <f>B690-B677</f>
        <v>161.875</v>
      </c>
      <c r="C694" s="276">
        <f t="shared" ref="C694:H694" si="161">C690-C677</f>
        <v>22.58333333333303</v>
      </c>
      <c r="D694" s="276">
        <f t="shared" si="161"/>
        <v>168.91666666666697</v>
      </c>
      <c r="E694" s="276">
        <f t="shared" si="161"/>
        <v>-164.28571428571468</v>
      </c>
      <c r="F694" s="276">
        <f t="shared" si="161"/>
        <v>106.71428571428532</v>
      </c>
      <c r="G694" s="276">
        <f t="shared" si="161"/>
        <v>-268.95833333333303</v>
      </c>
      <c r="H694" s="278">
        <f t="shared" si="161"/>
        <v>28.528043775649166</v>
      </c>
    </row>
    <row r="695" spans="1:11" s="521" customFormat="1" x14ac:dyDescent="0.2">
      <c r="A695" s="308" t="s">
        <v>52</v>
      </c>
      <c r="B695" s="280">
        <v>44</v>
      </c>
      <c r="C695" s="281">
        <v>41</v>
      </c>
      <c r="D695" s="281">
        <v>43</v>
      </c>
      <c r="E695" s="281">
        <v>13</v>
      </c>
      <c r="F695" s="281">
        <v>46</v>
      </c>
      <c r="G695" s="328">
        <v>46</v>
      </c>
      <c r="H695" s="329">
        <f>SUM(B695:G695)</f>
        <v>233</v>
      </c>
      <c r="I695" s="521" t="s">
        <v>56</v>
      </c>
      <c r="J695" s="330">
        <f>H682-H695</f>
        <v>0</v>
      </c>
      <c r="K695" s="331">
        <f>J695/H682</f>
        <v>0</v>
      </c>
    </row>
    <row r="696" spans="1:11" s="521" customFormat="1" x14ac:dyDescent="0.2">
      <c r="A696" s="308" t="s">
        <v>28</v>
      </c>
      <c r="B696" s="231">
        <v>143.5</v>
      </c>
      <c r="C696" s="289">
        <v>138.5</v>
      </c>
      <c r="D696" s="289">
        <v>139</v>
      </c>
      <c r="E696" s="289">
        <v>141.5</v>
      </c>
      <c r="F696" s="289">
        <v>138.5</v>
      </c>
      <c r="G696" s="289">
        <v>137.5</v>
      </c>
      <c r="H696" s="235"/>
      <c r="I696" s="521" t="s">
        <v>57</v>
      </c>
      <c r="J696" s="521">
        <v>138.44</v>
      </c>
    </row>
    <row r="697" spans="1:11" s="521" customFormat="1" ht="13.5" thickBot="1" x14ac:dyDescent="0.25">
      <c r="A697" s="311" t="s">
        <v>26</v>
      </c>
      <c r="B697" s="229">
        <f>B696-B683</f>
        <v>1</v>
      </c>
      <c r="C697" s="230">
        <f t="shared" ref="C697:G697" si="162">C696-C683</f>
        <v>1</v>
      </c>
      <c r="D697" s="230">
        <f t="shared" si="162"/>
        <v>1</v>
      </c>
      <c r="E697" s="230">
        <f t="shared" si="162"/>
        <v>1.5</v>
      </c>
      <c r="F697" s="230">
        <f t="shared" si="162"/>
        <v>1</v>
      </c>
      <c r="G697" s="230">
        <f t="shared" si="162"/>
        <v>1.5</v>
      </c>
      <c r="H697" s="236"/>
      <c r="I697" s="521" t="s">
        <v>26</v>
      </c>
      <c r="J697" s="521">
        <f>J696-J683</f>
        <v>0</v>
      </c>
    </row>
    <row r="698" spans="1:11" x14ac:dyDescent="0.2">
      <c r="C698" s="521"/>
      <c r="D698" s="521"/>
      <c r="E698" s="521"/>
      <c r="F698" s="521"/>
      <c r="G698" s="521"/>
    </row>
    <row r="699" spans="1:11" ht="13.5" thickBot="1" x14ac:dyDescent="0.25"/>
    <row r="700" spans="1:11" s="522" customFormat="1" ht="13.5" thickBot="1" x14ac:dyDescent="0.25">
      <c r="A700" s="295" t="s">
        <v>180</v>
      </c>
      <c r="B700" s="531" t="s">
        <v>53</v>
      </c>
      <c r="C700" s="532"/>
      <c r="D700" s="532"/>
      <c r="E700" s="532"/>
      <c r="F700" s="532"/>
      <c r="G700" s="533"/>
      <c r="H700" s="313" t="s">
        <v>0</v>
      </c>
    </row>
    <row r="701" spans="1:11" s="522" customFormat="1" x14ac:dyDescent="0.2">
      <c r="A701" s="226" t="s">
        <v>2</v>
      </c>
      <c r="B701" s="315">
        <v>1</v>
      </c>
      <c r="C701" s="238">
        <v>2</v>
      </c>
      <c r="D701" s="238">
        <v>3</v>
      </c>
      <c r="E701" s="238">
        <v>4</v>
      </c>
      <c r="F701" s="238">
        <v>5</v>
      </c>
      <c r="G701" s="238">
        <v>6</v>
      </c>
      <c r="H701" s="237"/>
    </row>
    <row r="702" spans="1:11" s="522" customFormat="1" x14ac:dyDescent="0.2">
      <c r="A702" s="301" t="s">
        <v>3</v>
      </c>
      <c r="B702" s="316">
        <v>4740</v>
      </c>
      <c r="C702" s="317">
        <v>4740</v>
      </c>
      <c r="D702" s="318">
        <v>4740</v>
      </c>
      <c r="E702" s="318">
        <v>4740</v>
      </c>
      <c r="F702" s="318">
        <v>4740</v>
      </c>
      <c r="G702" s="318">
        <v>4740</v>
      </c>
      <c r="H702" s="319">
        <v>4740</v>
      </c>
    </row>
    <row r="703" spans="1:11" s="522" customFormat="1" x14ac:dyDescent="0.2">
      <c r="A703" s="303" t="s">
        <v>6</v>
      </c>
      <c r="B703" s="320">
        <v>5024</v>
      </c>
      <c r="C703" s="321">
        <v>4954</v>
      </c>
      <c r="D703" s="321">
        <v>5025</v>
      </c>
      <c r="E703" s="321">
        <v>4934</v>
      </c>
      <c r="F703" s="321">
        <v>5012.1428571428569</v>
      </c>
      <c r="G703" s="321">
        <v>5272.666666666667</v>
      </c>
      <c r="H703" s="261">
        <v>5050</v>
      </c>
    </row>
    <row r="704" spans="1:11" s="522" customFormat="1" x14ac:dyDescent="0.2">
      <c r="A704" s="226" t="s">
        <v>7</v>
      </c>
      <c r="B704" s="322">
        <v>73.333333333333329</v>
      </c>
      <c r="C704" s="323">
        <v>73.333333333333329</v>
      </c>
      <c r="D704" s="324">
        <v>75</v>
      </c>
      <c r="E704" s="324">
        <v>60</v>
      </c>
      <c r="F704" s="324">
        <v>85.714285714285708</v>
      </c>
      <c r="G704" s="324">
        <v>80</v>
      </c>
      <c r="H704" s="325">
        <v>72.5</v>
      </c>
    </row>
    <row r="705" spans="1:11" s="522" customFormat="1" x14ac:dyDescent="0.2">
      <c r="A705" s="226" t="s">
        <v>8</v>
      </c>
      <c r="B705" s="266">
        <v>7.8524876096066565E-2</v>
      </c>
      <c r="C705" s="267">
        <v>8.2311501345137969E-2</v>
      </c>
      <c r="D705" s="326">
        <v>8.2030734242492104E-2</v>
      </c>
      <c r="E705" s="326">
        <v>9.8146763391881997E-2</v>
      </c>
      <c r="F705" s="326">
        <v>6.9279278599600397E-2</v>
      </c>
      <c r="G705" s="326">
        <v>7.838599532997384E-2</v>
      </c>
      <c r="H705" s="327">
        <v>8.2718017176733799E-2</v>
      </c>
    </row>
    <row r="706" spans="1:11" s="522" customFormat="1" x14ac:dyDescent="0.2">
      <c r="A706" s="303" t="s">
        <v>1</v>
      </c>
      <c r="B706" s="270">
        <f t="shared" ref="B706:H706" si="163">B703/B702*100-100</f>
        <v>5.991561181434605</v>
      </c>
      <c r="C706" s="271">
        <f t="shared" si="163"/>
        <v>4.5147679324894625</v>
      </c>
      <c r="D706" s="271">
        <f t="shared" si="163"/>
        <v>6.0126582278481067</v>
      </c>
      <c r="E706" s="271">
        <f t="shared" si="163"/>
        <v>4.0928270042194015</v>
      </c>
      <c r="F706" s="271">
        <f t="shared" si="163"/>
        <v>5.7414104882459185</v>
      </c>
      <c r="G706" s="271">
        <f t="shared" si="163"/>
        <v>11.237693389592124</v>
      </c>
      <c r="H706" s="273">
        <f t="shared" si="163"/>
        <v>6.5400843881856474</v>
      </c>
    </row>
    <row r="707" spans="1:11" s="522" customFormat="1" ht="13.5" thickBot="1" x14ac:dyDescent="0.25">
      <c r="A707" s="226" t="s">
        <v>27</v>
      </c>
      <c r="B707" s="275">
        <f>B703-B690</f>
        <v>-164.125</v>
      </c>
      <c r="C707" s="276">
        <f t="shared" ref="C707:H707" si="164">C703-C690</f>
        <v>-197.33333333333303</v>
      </c>
      <c r="D707" s="276">
        <f t="shared" si="164"/>
        <v>-21.25</v>
      </c>
      <c r="E707" s="276">
        <f t="shared" si="164"/>
        <v>198.28571428571468</v>
      </c>
      <c r="F707" s="276">
        <f t="shared" si="164"/>
        <v>-123.85714285714312</v>
      </c>
      <c r="G707" s="276">
        <f t="shared" si="164"/>
        <v>58.29166666666697</v>
      </c>
      <c r="H707" s="278">
        <f t="shared" si="164"/>
        <v>-63.411764705881978</v>
      </c>
    </row>
    <row r="708" spans="1:11" s="522" customFormat="1" x14ac:dyDescent="0.2">
      <c r="A708" s="308" t="s">
        <v>52</v>
      </c>
      <c r="B708" s="280">
        <v>44</v>
      </c>
      <c r="C708" s="281">
        <v>41</v>
      </c>
      <c r="D708" s="281">
        <v>43</v>
      </c>
      <c r="E708" s="281">
        <v>13</v>
      </c>
      <c r="F708" s="281">
        <v>46</v>
      </c>
      <c r="G708" s="328">
        <v>46</v>
      </c>
      <c r="H708" s="329">
        <f>SUM(B708:G708)</f>
        <v>233</v>
      </c>
      <c r="I708" s="522" t="s">
        <v>56</v>
      </c>
      <c r="J708" s="330">
        <f>H695-H708</f>
        <v>0</v>
      </c>
      <c r="K708" s="331">
        <f>J708/H695</f>
        <v>0</v>
      </c>
    </row>
    <row r="709" spans="1:11" s="522" customFormat="1" x14ac:dyDescent="0.2">
      <c r="A709" s="308" t="s">
        <v>28</v>
      </c>
      <c r="B709" s="231">
        <v>143.5</v>
      </c>
      <c r="C709" s="289">
        <v>138.5</v>
      </c>
      <c r="D709" s="289">
        <v>139</v>
      </c>
      <c r="E709" s="289">
        <v>141.5</v>
      </c>
      <c r="F709" s="289">
        <v>138.5</v>
      </c>
      <c r="G709" s="289">
        <v>137.5</v>
      </c>
      <c r="H709" s="235"/>
      <c r="I709" s="522" t="s">
        <v>57</v>
      </c>
      <c r="J709" s="522">
        <v>139.47999999999999</v>
      </c>
    </row>
    <row r="710" spans="1:11" s="522" customFormat="1" ht="13.5" thickBot="1" x14ac:dyDescent="0.25">
      <c r="A710" s="311" t="s">
        <v>26</v>
      </c>
      <c r="B710" s="229">
        <f>B709-B696</f>
        <v>0</v>
      </c>
      <c r="C710" s="230">
        <f t="shared" ref="C710:G710" si="165">C709-C696</f>
        <v>0</v>
      </c>
      <c r="D710" s="230">
        <f t="shared" si="165"/>
        <v>0</v>
      </c>
      <c r="E710" s="230">
        <f t="shared" si="165"/>
        <v>0</v>
      </c>
      <c r="F710" s="230">
        <f t="shared" si="165"/>
        <v>0</v>
      </c>
      <c r="G710" s="230">
        <f t="shared" si="165"/>
        <v>0</v>
      </c>
      <c r="H710" s="236"/>
      <c r="I710" s="522" t="s">
        <v>26</v>
      </c>
      <c r="J710" s="522">
        <f>J709-J696</f>
        <v>1.039999999999992</v>
      </c>
    </row>
    <row r="712" spans="1:11" ht="13.5" thickBot="1" x14ac:dyDescent="0.25"/>
    <row r="713" spans="1:11" s="523" customFormat="1" ht="13.5" thickBot="1" x14ac:dyDescent="0.25">
      <c r="A713" s="295" t="s">
        <v>181</v>
      </c>
      <c r="B713" s="531" t="s">
        <v>53</v>
      </c>
      <c r="C713" s="532"/>
      <c r="D713" s="532"/>
      <c r="E713" s="532"/>
      <c r="F713" s="532"/>
      <c r="G713" s="533"/>
      <c r="H713" s="313" t="s">
        <v>0</v>
      </c>
    </row>
    <row r="714" spans="1:11" s="523" customFormat="1" x14ac:dyDescent="0.2">
      <c r="A714" s="226" t="s">
        <v>2</v>
      </c>
      <c r="B714" s="315">
        <v>1</v>
      </c>
      <c r="C714" s="238">
        <v>2</v>
      </c>
      <c r="D714" s="238">
        <v>3</v>
      </c>
      <c r="E714" s="238">
        <v>4</v>
      </c>
      <c r="F714" s="238">
        <v>5</v>
      </c>
      <c r="G714" s="238">
        <v>6</v>
      </c>
      <c r="H714" s="237"/>
    </row>
    <row r="715" spans="1:11" s="523" customFormat="1" x14ac:dyDescent="0.2">
      <c r="A715" s="301" t="s">
        <v>3</v>
      </c>
      <c r="B715" s="316">
        <v>4760</v>
      </c>
      <c r="C715" s="317">
        <v>4760</v>
      </c>
      <c r="D715" s="318">
        <v>4760</v>
      </c>
      <c r="E715" s="318">
        <v>4760</v>
      </c>
      <c r="F715" s="318">
        <v>4760</v>
      </c>
      <c r="G715" s="318">
        <v>4760</v>
      </c>
      <c r="H715" s="319">
        <v>4760</v>
      </c>
    </row>
    <row r="716" spans="1:11" s="523" customFormat="1" x14ac:dyDescent="0.2">
      <c r="A716" s="303" t="s">
        <v>6</v>
      </c>
      <c r="B716" s="320">
        <v>4878.75</v>
      </c>
      <c r="C716" s="321">
        <v>5129.333333333333</v>
      </c>
      <c r="D716" s="321">
        <v>4973.333333333333</v>
      </c>
      <c r="E716" s="321">
        <v>5001.25</v>
      </c>
      <c r="F716" s="321">
        <v>5041.333333333333</v>
      </c>
      <c r="G716" s="321">
        <v>5260</v>
      </c>
      <c r="H716" s="261">
        <v>5054.0697674418607</v>
      </c>
    </row>
    <row r="717" spans="1:11" s="523" customFormat="1" x14ac:dyDescent="0.2">
      <c r="A717" s="226" t="s">
        <v>7</v>
      </c>
      <c r="B717" s="322">
        <v>62.5</v>
      </c>
      <c r="C717" s="323">
        <v>73.333333333333329</v>
      </c>
      <c r="D717" s="324">
        <v>93.333333333333329</v>
      </c>
      <c r="E717" s="324">
        <v>50</v>
      </c>
      <c r="F717" s="324">
        <v>86.666666666666671</v>
      </c>
      <c r="G717" s="324">
        <v>82.352941176470594</v>
      </c>
      <c r="H717" s="325">
        <v>74.418604651162795</v>
      </c>
    </row>
    <row r="718" spans="1:11" s="523" customFormat="1" x14ac:dyDescent="0.2">
      <c r="A718" s="226" t="s">
        <v>8</v>
      </c>
      <c r="B718" s="266">
        <v>8.8023674103948291E-2</v>
      </c>
      <c r="C718" s="267">
        <v>8.2201545919343394E-2</v>
      </c>
      <c r="D718" s="326">
        <v>6.0422911839779658E-2</v>
      </c>
      <c r="E718" s="326">
        <v>9.7039829694723162E-2</v>
      </c>
      <c r="F718" s="326">
        <v>5.9366253780896466E-2</v>
      </c>
      <c r="G718" s="326">
        <v>7.1232733980306814E-2</v>
      </c>
      <c r="H718" s="327">
        <v>7.9850396418599784E-2</v>
      </c>
    </row>
    <row r="719" spans="1:11" s="523" customFormat="1" x14ac:dyDescent="0.2">
      <c r="A719" s="303" t="s">
        <v>1</v>
      </c>
      <c r="B719" s="270">
        <f t="shared" ref="B719:H719" si="166">B716/B715*100-100</f>
        <v>2.4947478991596626</v>
      </c>
      <c r="C719" s="271">
        <f t="shared" si="166"/>
        <v>7.7591036414565764</v>
      </c>
      <c r="D719" s="271">
        <f t="shared" si="166"/>
        <v>4.4817927170868188</v>
      </c>
      <c r="E719" s="271">
        <f t="shared" si="166"/>
        <v>5.0682773109243584</v>
      </c>
      <c r="F719" s="271">
        <f t="shared" si="166"/>
        <v>5.9103641456582636</v>
      </c>
      <c r="G719" s="271">
        <f t="shared" si="166"/>
        <v>10.504201680672281</v>
      </c>
      <c r="H719" s="273">
        <f t="shared" si="166"/>
        <v>6.177936290795401</v>
      </c>
    </row>
    <row r="720" spans="1:11" s="523" customFormat="1" ht="13.5" thickBot="1" x14ac:dyDescent="0.25">
      <c r="A720" s="226" t="s">
        <v>27</v>
      </c>
      <c r="B720" s="275">
        <f>B716-B703</f>
        <v>-145.25</v>
      </c>
      <c r="C720" s="276">
        <f t="shared" ref="C720:H720" si="167">C716-C703</f>
        <v>175.33333333333303</v>
      </c>
      <c r="D720" s="276">
        <f t="shared" si="167"/>
        <v>-51.66666666666697</v>
      </c>
      <c r="E720" s="276">
        <f t="shared" si="167"/>
        <v>67.25</v>
      </c>
      <c r="F720" s="276">
        <f t="shared" si="167"/>
        <v>29.190476190476147</v>
      </c>
      <c r="G720" s="276">
        <f t="shared" si="167"/>
        <v>-12.66666666666697</v>
      </c>
      <c r="H720" s="278">
        <f t="shared" si="167"/>
        <v>4.0697674418606766</v>
      </c>
    </row>
    <row r="721" spans="1:11" s="523" customFormat="1" x14ac:dyDescent="0.2">
      <c r="A721" s="308" t="s">
        <v>52</v>
      </c>
      <c r="B721" s="280">
        <v>44</v>
      </c>
      <c r="C721" s="281">
        <v>41</v>
      </c>
      <c r="D721" s="281">
        <v>43</v>
      </c>
      <c r="E721" s="281">
        <v>13</v>
      </c>
      <c r="F721" s="281">
        <v>46</v>
      </c>
      <c r="G721" s="328">
        <v>46</v>
      </c>
      <c r="H721" s="329">
        <f>SUM(B721:G721)</f>
        <v>233</v>
      </c>
      <c r="I721" s="523" t="s">
        <v>56</v>
      </c>
      <c r="J721" s="330">
        <f>H708-H721</f>
        <v>0</v>
      </c>
      <c r="K721" s="331">
        <f>J721/H708</f>
        <v>0</v>
      </c>
    </row>
    <row r="722" spans="1:11" s="523" customFormat="1" x14ac:dyDescent="0.2">
      <c r="A722" s="308" t="s">
        <v>28</v>
      </c>
      <c r="B722" s="231">
        <v>143.5</v>
      </c>
      <c r="C722" s="289">
        <v>138.5</v>
      </c>
      <c r="D722" s="289">
        <v>139</v>
      </c>
      <c r="E722" s="289">
        <v>141.5</v>
      </c>
      <c r="F722" s="289">
        <v>138.5</v>
      </c>
      <c r="G722" s="289">
        <v>137.5</v>
      </c>
      <c r="H722" s="235"/>
      <c r="I722" s="523" t="s">
        <v>57</v>
      </c>
      <c r="J722" s="523">
        <v>139.47999999999999</v>
      </c>
    </row>
    <row r="723" spans="1:11" s="523" customFormat="1" ht="13.5" thickBot="1" x14ac:dyDescent="0.25">
      <c r="A723" s="311" t="s">
        <v>26</v>
      </c>
      <c r="B723" s="229">
        <f>B722-B709</f>
        <v>0</v>
      </c>
      <c r="C723" s="230">
        <f t="shared" ref="C723:G723" si="168">C722-C709</f>
        <v>0</v>
      </c>
      <c r="D723" s="230">
        <f t="shared" si="168"/>
        <v>0</v>
      </c>
      <c r="E723" s="230">
        <f t="shared" si="168"/>
        <v>0</v>
      </c>
      <c r="F723" s="230">
        <f t="shared" si="168"/>
        <v>0</v>
      </c>
      <c r="G723" s="230">
        <f t="shared" si="168"/>
        <v>0</v>
      </c>
      <c r="H723" s="236"/>
      <c r="I723" s="523" t="s">
        <v>26</v>
      </c>
      <c r="J723" s="523">
        <f>J722-J709</f>
        <v>0</v>
      </c>
    </row>
    <row r="725" spans="1:11" ht="13.5" thickBot="1" x14ac:dyDescent="0.25"/>
    <row r="726" spans="1:11" s="524" customFormat="1" ht="13.5" thickBot="1" x14ac:dyDescent="0.25">
      <c r="A726" s="295" t="s">
        <v>182</v>
      </c>
      <c r="B726" s="531" t="s">
        <v>53</v>
      </c>
      <c r="C726" s="532"/>
      <c r="D726" s="532"/>
      <c r="E726" s="532"/>
      <c r="F726" s="532"/>
      <c r="G726" s="533"/>
      <c r="H726" s="313" t="s">
        <v>0</v>
      </c>
    </row>
    <row r="727" spans="1:11" s="524" customFormat="1" x14ac:dyDescent="0.2">
      <c r="A727" s="226" t="s">
        <v>2</v>
      </c>
      <c r="B727" s="315">
        <v>1</v>
      </c>
      <c r="C727" s="238">
        <v>2</v>
      </c>
      <c r="D727" s="238">
        <v>3</v>
      </c>
      <c r="E727" s="238">
        <v>4</v>
      </c>
      <c r="F727" s="238">
        <v>5</v>
      </c>
      <c r="G727" s="238">
        <v>6</v>
      </c>
      <c r="H727" s="237"/>
    </row>
    <row r="728" spans="1:11" s="524" customFormat="1" x14ac:dyDescent="0.2">
      <c r="A728" s="301" t="s">
        <v>3</v>
      </c>
      <c r="B728" s="316">
        <v>4780</v>
      </c>
      <c r="C728" s="317">
        <v>4780</v>
      </c>
      <c r="D728" s="318">
        <v>4780</v>
      </c>
      <c r="E728" s="318">
        <v>4780</v>
      </c>
      <c r="F728" s="318">
        <v>4780</v>
      </c>
      <c r="G728" s="318">
        <v>4780</v>
      </c>
      <c r="H728" s="319">
        <v>4780</v>
      </c>
    </row>
    <row r="729" spans="1:11" s="524" customFormat="1" x14ac:dyDescent="0.2">
      <c r="A729" s="303" t="s">
        <v>6</v>
      </c>
      <c r="B729" s="320">
        <v>4956</v>
      </c>
      <c r="C729" s="321">
        <v>5327.333333333333</v>
      </c>
      <c r="D729" s="321">
        <v>5147.333333333333</v>
      </c>
      <c r="E729" s="321">
        <v>4656.25</v>
      </c>
      <c r="F729" s="321">
        <v>5351.333333333333</v>
      </c>
      <c r="G729" s="321">
        <v>5490</v>
      </c>
      <c r="H729" s="261">
        <v>5196.7469879518076</v>
      </c>
    </row>
    <row r="730" spans="1:11" s="524" customFormat="1" x14ac:dyDescent="0.2">
      <c r="A730" s="226" t="s">
        <v>7</v>
      </c>
      <c r="B730" s="322">
        <v>66.666666666666671</v>
      </c>
      <c r="C730" s="323">
        <v>86.666666666666671</v>
      </c>
      <c r="D730" s="324">
        <v>73.333333333333329</v>
      </c>
      <c r="E730" s="324">
        <v>62.5</v>
      </c>
      <c r="F730" s="324">
        <v>80</v>
      </c>
      <c r="G730" s="324">
        <v>86.666666666666671</v>
      </c>
      <c r="H730" s="325">
        <v>69.879518072289159</v>
      </c>
    </row>
    <row r="731" spans="1:11" s="524" customFormat="1" x14ac:dyDescent="0.2">
      <c r="A731" s="226" t="s">
        <v>8</v>
      </c>
      <c r="B731" s="266">
        <v>8.7409610853412492E-2</v>
      </c>
      <c r="C731" s="267">
        <v>4.9476367606196982E-2</v>
      </c>
      <c r="D731" s="326">
        <v>8.2936742555454107E-2</v>
      </c>
      <c r="E731" s="326">
        <v>9.3644341237614379E-2</v>
      </c>
      <c r="F731" s="326">
        <v>6.1342744840145409E-2</v>
      </c>
      <c r="G731" s="326">
        <v>7.1170459075131046E-2</v>
      </c>
      <c r="H731" s="327">
        <v>8.7509785476486676E-2</v>
      </c>
    </row>
    <row r="732" spans="1:11" s="524" customFormat="1" x14ac:dyDescent="0.2">
      <c r="A732" s="303" t="s">
        <v>1</v>
      </c>
      <c r="B732" s="270">
        <f t="shared" ref="B732:H732" si="169">B729/B728*100-100</f>
        <v>3.682008368200826</v>
      </c>
      <c r="C732" s="271">
        <f t="shared" si="169"/>
        <v>11.450488145048809</v>
      </c>
      <c r="D732" s="271">
        <f t="shared" si="169"/>
        <v>7.6847977684797684</v>
      </c>
      <c r="E732" s="271">
        <f t="shared" si="169"/>
        <v>-2.5889121338912133</v>
      </c>
      <c r="F732" s="271">
        <f t="shared" si="169"/>
        <v>11.952580195258022</v>
      </c>
      <c r="G732" s="271">
        <f t="shared" si="169"/>
        <v>14.853556485355639</v>
      </c>
      <c r="H732" s="273">
        <f t="shared" si="169"/>
        <v>8.7185562333014275</v>
      </c>
    </row>
    <row r="733" spans="1:11" s="524" customFormat="1" ht="13.5" thickBot="1" x14ac:dyDescent="0.25">
      <c r="A733" s="226" t="s">
        <v>27</v>
      </c>
      <c r="B733" s="275">
        <f>B729-B716</f>
        <v>77.25</v>
      </c>
      <c r="C733" s="276">
        <f t="shared" ref="C733:H733" si="170">C729-C716</f>
        <v>198</v>
      </c>
      <c r="D733" s="276">
        <f t="shared" si="170"/>
        <v>174</v>
      </c>
      <c r="E733" s="276">
        <f t="shared" si="170"/>
        <v>-345</v>
      </c>
      <c r="F733" s="276">
        <f t="shared" si="170"/>
        <v>310</v>
      </c>
      <c r="G733" s="276">
        <f t="shared" si="170"/>
        <v>230</v>
      </c>
      <c r="H733" s="278">
        <f t="shared" si="170"/>
        <v>142.67722050994689</v>
      </c>
    </row>
    <row r="734" spans="1:11" s="524" customFormat="1" x14ac:dyDescent="0.2">
      <c r="A734" s="308" t="s">
        <v>52</v>
      </c>
      <c r="B734" s="280">
        <v>44</v>
      </c>
      <c r="C734" s="281">
        <v>41</v>
      </c>
      <c r="D734" s="281">
        <v>43</v>
      </c>
      <c r="E734" s="281">
        <v>12</v>
      </c>
      <c r="F734" s="281">
        <v>46</v>
      </c>
      <c r="G734" s="328">
        <v>46</v>
      </c>
      <c r="H734" s="329">
        <f>SUM(B734:G734)</f>
        <v>232</v>
      </c>
      <c r="I734" s="524" t="s">
        <v>56</v>
      </c>
      <c r="J734" s="330">
        <f>H721-H734</f>
        <v>1</v>
      </c>
      <c r="K734" s="331">
        <f>J734/H721</f>
        <v>4.2918454935622317E-3</v>
      </c>
    </row>
    <row r="735" spans="1:11" s="524" customFormat="1" x14ac:dyDescent="0.2">
      <c r="A735" s="308" t="s">
        <v>28</v>
      </c>
      <c r="B735" s="231">
        <v>144.5</v>
      </c>
      <c r="C735" s="289">
        <v>139.5</v>
      </c>
      <c r="D735" s="289">
        <v>140</v>
      </c>
      <c r="E735" s="289">
        <v>142.5</v>
      </c>
      <c r="F735" s="289">
        <v>139.5</v>
      </c>
      <c r="G735" s="289">
        <v>138.5</v>
      </c>
      <c r="H735" s="235"/>
      <c r="I735" s="524" t="s">
        <v>57</v>
      </c>
      <c r="J735" s="524">
        <v>139.47999999999999</v>
      </c>
    </row>
    <row r="736" spans="1:11" s="524" customFormat="1" ht="13.5" thickBot="1" x14ac:dyDescent="0.25">
      <c r="A736" s="311" t="s">
        <v>26</v>
      </c>
      <c r="B736" s="229">
        <f>B735-B722</f>
        <v>1</v>
      </c>
      <c r="C736" s="230">
        <f t="shared" ref="C736:G736" si="171">C735-C722</f>
        <v>1</v>
      </c>
      <c r="D736" s="230">
        <f t="shared" si="171"/>
        <v>1</v>
      </c>
      <c r="E736" s="230">
        <f t="shared" si="171"/>
        <v>1</v>
      </c>
      <c r="F736" s="230">
        <f t="shared" si="171"/>
        <v>1</v>
      </c>
      <c r="G736" s="230">
        <f t="shared" si="171"/>
        <v>1</v>
      </c>
      <c r="H736" s="236"/>
      <c r="I736" s="524" t="s">
        <v>26</v>
      </c>
      <c r="J736" s="524">
        <f>J735-J722</f>
        <v>0</v>
      </c>
    </row>
    <row r="737" spans="1:11" x14ac:dyDescent="0.2">
      <c r="A737" s="525"/>
      <c r="B737" s="525"/>
      <c r="C737" s="525"/>
      <c r="D737" s="525"/>
      <c r="E737" s="525"/>
      <c r="F737" s="525"/>
      <c r="G737" s="525"/>
      <c r="H737" s="525"/>
      <c r="I737" s="525"/>
      <c r="J737" s="525"/>
      <c r="K737" s="525"/>
    </row>
    <row r="738" spans="1:11" ht="13.5" thickBot="1" x14ac:dyDescent="0.25">
      <c r="A738" s="525"/>
      <c r="B738" s="525"/>
      <c r="C738" s="525"/>
      <c r="D738" s="525"/>
      <c r="E738" s="525"/>
      <c r="F738" s="525"/>
      <c r="G738" s="525"/>
      <c r="H738" s="525"/>
      <c r="I738" s="525"/>
      <c r="J738" s="525"/>
      <c r="K738" s="525"/>
    </row>
    <row r="739" spans="1:11" ht="13.5" thickBot="1" x14ac:dyDescent="0.25">
      <c r="A739" s="295" t="s">
        <v>183</v>
      </c>
      <c r="B739" s="531" t="s">
        <v>53</v>
      </c>
      <c r="C739" s="532"/>
      <c r="D739" s="532"/>
      <c r="E739" s="532"/>
      <c r="F739" s="532"/>
      <c r="G739" s="533"/>
      <c r="H739" s="313" t="s">
        <v>0</v>
      </c>
      <c r="I739" s="525"/>
      <c r="J739" s="525"/>
      <c r="K739" s="525"/>
    </row>
    <row r="740" spans="1:11" x14ac:dyDescent="0.2">
      <c r="A740" s="226" t="s">
        <v>2</v>
      </c>
      <c r="B740" s="315">
        <v>1</v>
      </c>
      <c r="C740" s="238">
        <v>2</v>
      </c>
      <c r="D740" s="238">
        <v>3</v>
      </c>
      <c r="E740" s="238">
        <v>4</v>
      </c>
      <c r="F740" s="238">
        <v>5</v>
      </c>
      <c r="G740" s="238">
        <v>6</v>
      </c>
      <c r="H740" s="237"/>
      <c r="I740" s="525"/>
      <c r="J740" s="525"/>
      <c r="K740" s="525"/>
    </row>
    <row r="741" spans="1:11" x14ac:dyDescent="0.2">
      <c r="A741" s="301" t="s">
        <v>3</v>
      </c>
      <c r="B741" s="316">
        <v>4800</v>
      </c>
      <c r="C741" s="317">
        <v>4800</v>
      </c>
      <c r="D741" s="318">
        <v>4800</v>
      </c>
      <c r="E741" s="318">
        <v>4800</v>
      </c>
      <c r="F741" s="318">
        <v>4800</v>
      </c>
      <c r="G741" s="318">
        <v>4800</v>
      </c>
      <c r="H741" s="319">
        <v>4800</v>
      </c>
      <c r="I741" s="525"/>
      <c r="J741" s="525"/>
      <c r="K741" s="525"/>
    </row>
    <row r="742" spans="1:11" x14ac:dyDescent="0.2">
      <c r="A742" s="303" t="s">
        <v>6</v>
      </c>
      <c r="B742" s="320">
        <v>4863.5714285714284</v>
      </c>
      <c r="C742" s="321">
        <v>5017.5</v>
      </c>
      <c r="D742" s="321">
        <v>5016.25</v>
      </c>
      <c r="E742" s="321">
        <v>5307.5</v>
      </c>
      <c r="F742" s="321">
        <v>5318.75</v>
      </c>
      <c r="G742" s="321">
        <v>5441.25</v>
      </c>
      <c r="H742" s="261">
        <v>5154.0697674418607</v>
      </c>
      <c r="I742" s="525"/>
      <c r="J742" s="525"/>
      <c r="K742" s="525"/>
    </row>
    <row r="743" spans="1:11" x14ac:dyDescent="0.2">
      <c r="A743" s="226" t="s">
        <v>7</v>
      </c>
      <c r="B743" s="322">
        <v>92.857142857142861</v>
      </c>
      <c r="C743" s="323">
        <v>75</v>
      </c>
      <c r="D743" s="324">
        <v>81.25</v>
      </c>
      <c r="E743" s="324">
        <v>50</v>
      </c>
      <c r="F743" s="324">
        <v>81.25</v>
      </c>
      <c r="G743" s="324">
        <v>93.75</v>
      </c>
      <c r="H743" s="325">
        <v>72.093023255813947</v>
      </c>
      <c r="I743" s="525"/>
      <c r="J743" s="525"/>
      <c r="K743" s="525"/>
    </row>
    <row r="744" spans="1:11" x14ac:dyDescent="0.2">
      <c r="A744" s="226" t="s">
        <v>8</v>
      </c>
      <c r="B744" s="266">
        <v>6.5522119624132055E-2</v>
      </c>
      <c r="C744" s="267">
        <v>7.4902659589641554E-2</v>
      </c>
      <c r="D744" s="326">
        <v>7.6756628379476416E-2</v>
      </c>
      <c r="E744" s="326">
        <v>0.11163249201750197</v>
      </c>
      <c r="F744" s="326">
        <v>7.1246786328445944E-2</v>
      </c>
      <c r="G744" s="326">
        <v>6.745322975148936E-2</v>
      </c>
      <c r="H744" s="327">
        <v>8.6365707882251022E-2</v>
      </c>
      <c r="I744" s="525"/>
      <c r="J744" s="525"/>
      <c r="K744" s="525"/>
    </row>
    <row r="745" spans="1:11" x14ac:dyDescent="0.2">
      <c r="A745" s="303" t="s">
        <v>1</v>
      </c>
      <c r="B745" s="270">
        <f t="shared" ref="B745:H745" si="172">B742/B741*100-100</f>
        <v>1.3244047619047592</v>
      </c>
      <c r="C745" s="271">
        <f t="shared" si="172"/>
        <v>4.5312500000000142</v>
      </c>
      <c r="D745" s="271">
        <f t="shared" si="172"/>
        <v>4.5052083333333428</v>
      </c>
      <c r="E745" s="271">
        <f t="shared" si="172"/>
        <v>10.572916666666671</v>
      </c>
      <c r="F745" s="271">
        <f t="shared" si="172"/>
        <v>10.807291666666671</v>
      </c>
      <c r="G745" s="271">
        <f t="shared" si="172"/>
        <v>13.359375</v>
      </c>
      <c r="H745" s="273">
        <f t="shared" si="172"/>
        <v>7.3764534883721069</v>
      </c>
      <c r="I745" s="525"/>
      <c r="J745" s="525"/>
      <c r="K745" s="525"/>
    </row>
    <row r="746" spans="1:11" ht="13.5" thickBot="1" x14ac:dyDescent="0.25">
      <c r="A746" s="226" t="s">
        <v>27</v>
      </c>
      <c r="B746" s="275">
        <f>B742-B729</f>
        <v>-92.428571428571558</v>
      </c>
      <c r="C746" s="276">
        <f t="shared" ref="C746:H746" si="173">C742-C729</f>
        <v>-309.83333333333303</v>
      </c>
      <c r="D746" s="276">
        <f t="shared" si="173"/>
        <v>-131.08333333333303</v>
      </c>
      <c r="E746" s="276">
        <f t="shared" si="173"/>
        <v>651.25</v>
      </c>
      <c r="F746" s="276">
        <f t="shared" si="173"/>
        <v>-32.58333333333303</v>
      </c>
      <c r="G746" s="276">
        <f t="shared" si="173"/>
        <v>-48.75</v>
      </c>
      <c r="H746" s="278">
        <f t="shared" si="173"/>
        <v>-42.677220509946892</v>
      </c>
      <c r="I746" s="525"/>
      <c r="J746" s="525"/>
      <c r="K746" s="525"/>
    </row>
    <row r="747" spans="1:11" x14ac:dyDescent="0.2">
      <c r="A747" s="308" t="s">
        <v>52</v>
      </c>
      <c r="B747" s="280">
        <v>44</v>
      </c>
      <c r="C747" s="281">
        <v>41</v>
      </c>
      <c r="D747" s="281">
        <v>43</v>
      </c>
      <c r="E747" s="281">
        <v>12</v>
      </c>
      <c r="F747" s="281">
        <v>46</v>
      </c>
      <c r="G747" s="328">
        <v>46</v>
      </c>
      <c r="H747" s="329">
        <f>SUM(B747:G747)</f>
        <v>232</v>
      </c>
      <c r="I747" s="525" t="s">
        <v>56</v>
      </c>
      <c r="J747" s="330">
        <f>H734-H747</f>
        <v>0</v>
      </c>
      <c r="K747" s="331">
        <f>J747/H734</f>
        <v>0</v>
      </c>
    </row>
    <row r="748" spans="1:11" x14ac:dyDescent="0.2">
      <c r="A748" s="308" t="s">
        <v>28</v>
      </c>
      <c r="B748" s="231">
        <v>144.5</v>
      </c>
      <c r="C748" s="289">
        <v>139.5</v>
      </c>
      <c r="D748" s="289">
        <v>140</v>
      </c>
      <c r="E748" s="289">
        <v>142.5</v>
      </c>
      <c r="F748" s="289">
        <v>139.5</v>
      </c>
      <c r="G748" s="289">
        <v>138.5</v>
      </c>
      <c r="H748" s="235"/>
      <c r="I748" s="525" t="s">
        <v>57</v>
      </c>
      <c r="J748" s="525">
        <v>139.47999999999999</v>
      </c>
      <c r="K748" s="525"/>
    </row>
    <row r="749" spans="1:11" ht="13.5" thickBot="1" x14ac:dyDescent="0.25">
      <c r="A749" s="311" t="s">
        <v>26</v>
      </c>
      <c r="B749" s="229">
        <f>B748-B735</f>
        <v>0</v>
      </c>
      <c r="C749" s="230">
        <f t="shared" ref="C749:G749" si="174">C748-C735</f>
        <v>0</v>
      </c>
      <c r="D749" s="230">
        <f t="shared" si="174"/>
        <v>0</v>
      </c>
      <c r="E749" s="230">
        <f t="shared" si="174"/>
        <v>0</v>
      </c>
      <c r="F749" s="230">
        <f t="shared" si="174"/>
        <v>0</v>
      </c>
      <c r="G749" s="230">
        <f t="shared" si="174"/>
        <v>0</v>
      </c>
      <c r="H749" s="236"/>
      <c r="I749" s="525" t="s">
        <v>26</v>
      </c>
      <c r="J749" s="525">
        <f>J748-J735</f>
        <v>0</v>
      </c>
      <c r="K749" s="525"/>
    </row>
  </sheetData>
  <mergeCells count="59">
    <mergeCell ref="B739:G739"/>
    <mergeCell ref="B726:G726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  <mergeCell ref="B178:F178"/>
    <mergeCell ref="B165:F165"/>
    <mergeCell ref="B152:F152"/>
    <mergeCell ref="B230:F230"/>
    <mergeCell ref="B713:G713"/>
    <mergeCell ref="B570:G570"/>
    <mergeCell ref="B323:G323"/>
    <mergeCell ref="B310:G310"/>
    <mergeCell ref="B557:G557"/>
    <mergeCell ref="B349:G349"/>
    <mergeCell ref="B297:G297"/>
    <mergeCell ref="B256:F256"/>
    <mergeCell ref="B544:G544"/>
    <mergeCell ref="B440:G440"/>
    <mergeCell ref="B427:G427"/>
    <mergeCell ref="B217:F217"/>
    <mergeCell ref="B204:F204"/>
    <mergeCell ref="B191:F191"/>
    <mergeCell ref="B243:F243"/>
    <mergeCell ref="B282:F282"/>
    <mergeCell ref="B269:F269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609:G609"/>
    <mergeCell ref="B596:G596"/>
    <mergeCell ref="B583:G583"/>
    <mergeCell ref="B700:G700"/>
    <mergeCell ref="B687:G687"/>
    <mergeCell ref="B674:G674"/>
    <mergeCell ref="B648:G648"/>
    <mergeCell ref="B622:G622"/>
    <mergeCell ref="B635:G635"/>
    <mergeCell ref="B661:G6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6" t="s">
        <v>18</v>
      </c>
      <c r="C4" s="527"/>
      <c r="D4" s="527"/>
      <c r="E4" s="527"/>
      <c r="F4" s="527"/>
      <c r="G4" s="527"/>
      <c r="H4" s="527"/>
      <c r="I4" s="527"/>
      <c r="J4" s="528"/>
      <c r="K4" s="526" t="s">
        <v>21</v>
      </c>
      <c r="L4" s="527"/>
      <c r="M4" s="527"/>
      <c r="N4" s="527"/>
      <c r="O4" s="527"/>
      <c r="P4" s="527"/>
      <c r="Q4" s="527"/>
      <c r="R4" s="527"/>
      <c r="S4" s="527"/>
      <c r="T4" s="527"/>
      <c r="U4" s="527"/>
      <c r="V4" s="527"/>
      <c r="W4" s="52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6" t="s">
        <v>23</v>
      </c>
      <c r="C17" s="527"/>
      <c r="D17" s="527"/>
      <c r="E17" s="527"/>
      <c r="F17" s="52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6" t="s">
        <v>18</v>
      </c>
      <c r="C4" s="527"/>
      <c r="D4" s="527"/>
      <c r="E4" s="527"/>
      <c r="F4" s="527"/>
      <c r="G4" s="527"/>
      <c r="H4" s="527"/>
      <c r="I4" s="527"/>
      <c r="J4" s="528"/>
      <c r="K4" s="526" t="s">
        <v>21</v>
      </c>
      <c r="L4" s="527"/>
      <c r="M4" s="527"/>
      <c r="N4" s="527"/>
      <c r="O4" s="527"/>
      <c r="P4" s="527"/>
      <c r="Q4" s="527"/>
      <c r="R4" s="527"/>
      <c r="S4" s="527"/>
      <c r="T4" s="527"/>
      <c r="U4" s="527"/>
      <c r="V4" s="527"/>
      <c r="W4" s="52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6" t="s">
        <v>23</v>
      </c>
      <c r="C17" s="527"/>
      <c r="D17" s="527"/>
      <c r="E17" s="527"/>
      <c r="F17" s="52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6" t="s">
        <v>18</v>
      </c>
      <c r="C4" s="527"/>
      <c r="D4" s="527"/>
      <c r="E4" s="527"/>
      <c r="F4" s="527"/>
      <c r="G4" s="527"/>
      <c r="H4" s="527"/>
      <c r="I4" s="527"/>
      <c r="J4" s="528"/>
      <c r="K4" s="526" t="s">
        <v>21</v>
      </c>
      <c r="L4" s="527"/>
      <c r="M4" s="527"/>
      <c r="N4" s="527"/>
      <c r="O4" s="527"/>
      <c r="P4" s="527"/>
      <c r="Q4" s="527"/>
      <c r="R4" s="527"/>
      <c r="S4" s="527"/>
      <c r="T4" s="527"/>
      <c r="U4" s="527"/>
      <c r="V4" s="527"/>
      <c r="W4" s="52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6" t="s">
        <v>23</v>
      </c>
      <c r="C17" s="527"/>
      <c r="D17" s="527"/>
      <c r="E17" s="527"/>
      <c r="F17" s="52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9" t="s">
        <v>42</v>
      </c>
      <c r="B1" s="52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9" t="s">
        <v>42</v>
      </c>
      <c r="B1" s="52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0" t="s">
        <v>42</v>
      </c>
      <c r="B1" s="53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9" t="s">
        <v>42</v>
      </c>
      <c r="B1" s="52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682"/>
  <sheetViews>
    <sheetView showGridLines="0" topLeftCell="G652" zoomScale="73" zoomScaleNormal="73" workbookViewId="0">
      <selection activeCell="G674" sqref="G674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59"/>
      <c r="G2" s="559"/>
      <c r="H2" s="559"/>
      <c r="I2" s="559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31" t="s">
        <v>53</v>
      </c>
      <c r="C9" s="532"/>
      <c r="D9" s="532"/>
      <c r="E9" s="532"/>
      <c r="F9" s="532"/>
      <c r="G9" s="532"/>
      <c r="H9" s="532"/>
      <c r="I9" s="533"/>
      <c r="J9" s="531" t="s">
        <v>63</v>
      </c>
      <c r="K9" s="532"/>
      <c r="L9" s="532"/>
      <c r="M9" s="532"/>
      <c r="N9" s="532"/>
      <c r="O9" s="532"/>
      <c r="P9" s="532"/>
      <c r="Q9" s="532"/>
      <c r="R9" s="532"/>
      <c r="S9" s="533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31" t="s">
        <v>53</v>
      </c>
      <c r="C25" s="532"/>
      <c r="D25" s="532"/>
      <c r="E25" s="532"/>
      <c r="F25" s="532"/>
      <c r="G25" s="532"/>
      <c r="H25" s="532"/>
      <c r="I25" s="533"/>
      <c r="J25" s="531" t="s">
        <v>63</v>
      </c>
      <c r="K25" s="532"/>
      <c r="L25" s="532"/>
      <c r="M25" s="532"/>
      <c r="N25" s="532"/>
      <c r="O25" s="532"/>
      <c r="P25" s="532"/>
      <c r="Q25" s="533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58" t="s">
        <v>67</v>
      </c>
      <c r="W34" s="558"/>
      <c r="X34" s="558"/>
      <c r="Y34" s="558"/>
      <c r="Z34" s="558"/>
      <c r="AA34" s="558"/>
      <c r="AB34" s="558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58"/>
      <c r="W35" s="558"/>
      <c r="X35" s="558"/>
      <c r="Y35" s="558"/>
      <c r="Z35" s="558"/>
      <c r="AA35" s="558"/>
      <c r="AB35" s="558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58"/>
      <c r="W36" s="558"/>
      <c r="X36" s="558"/>
      <c r="Y36" s="558"/>
      <c r="Z36" s="558"/>
      <c r="AA36" s="558"/>
      <c r="AB36" s="558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31" t="s">
        <v>53</v>
      </c>
      <c r="C39" s="532"/>
      <c r="D39" s="532"/>
      <c r="E39" s="532"/>
      <c r="F39" s="532"/>
      <c r="G39" s="532"/>
      <c r="H39" s="532"/>
      <c r="I39" s="533"/>
      <c r="J39" s="531" t="s">
        <v>63</v>
      </c>
      <c r="K39" s="532"/>
      <c r="L39" s="532"/>
      <c r="M39" s="532"/>
      <c r="N39" s="532"/>
      <c r="O39" s="532"/>
      <c r="P39" s="532"/>
      <c r="Q39" s="533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58" t="s">
        <v>69</v>
      </c>
      <c r="W48" s="558"/>
      <c r="X48" s="558"/>
      <c r="Y48" s="558"/>
      <c r="Z48" s="558"/>
      <c r="AA48" s="558"/>
      <c r="AB48" s="558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58"/>
      <c r="W49" s="558"/>
      <c r="X49" s="558"/>
      <c r="Y49" s="558"/>
      <c r="Z49" s="558"/>
      <c r="AA49" s="558"/>
      <c r="AB49" s="558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58"/>
      <c r="W50" s="558"/>
      <c r="X50" s="558"/>
      <c r="Y50" s="558"/>
      <c r="Z50" s="558"/>
      <c r="AA50" s="558"/>
      <c r="AB50" s="558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31" t="s">
        <v>53</v>
      </c>
      <c r="C55" s="532"/>
      <c r="D55" s="532"/>
      <c r="E55" s="532"/>
      <c r="F55" s="532"/>
      <c r="G55" s="532"/>
      <c r="H55" s="532"/>
      <c r="I55" s="532"/>
      <c r="J55" s="532"/>
      <c r="K55" s="533"/>
      <c r="L55" s="531" t="s">
        <v>63</v>
      </c>
      <c r="M55" s="532"/>
      <c r="N55" s="532"/>
      <c r="O55" s="532"/>
      <c r="P55" s="532"/>
      <c r="Q55" s="532"/>
      <c r="R55" s="532"/>
      <c r="S55" s="533"/>
      <c r="T55" s="292" t="s">
        <v>55</v>
      </c>
      <c r="U55" s="361"/>
      <c r="V55" s="361"/>
      <c r="W55" s="361"/>
      <c r="X55" s="559" t="s">
        <v>71</v>
      </c>
      <c r="Y55" s="559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31" t="s">
        <v>53</v>
      </c>
      <c r="C70" s="532"/>
      <c r="D70" s="532"/>
      <c r="E70" s="532"/>
      <c r="F70" s="532"/>
      <c r="G70" s="532"/>
      <c r="H70" s="532"/>
      <c r="I70" s="532"/>
      <c r="J70" s="532"/>
      <c r="K70" s="533"/>
      <c r="L70" s="531" t="s">
        <v>63</v>
      </c>
      <c r="M70" s="532"/>
      <c r="N70" s="532"/>
      <c r="O70" s="532"/>
      <c r="P70" s="532"/>
      <c r="Q70" s="532"/>
      <c r="R70" s="532"/>
      <c r="S70" s="532"/>
      <c r="T70" s="532"/>
      <c r="U70" s="533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31" t="s">
        <v>53</v>
      </c>
      <c r="C86" s="532"/>
      <c r="D86" s="532"/>
      <c r="E86" s="532"/>
      <c r="F86" s="532"/>
      <c r="G86" s="532"/>
      <c r="H86" s="532"/>
      <c r="I86" s="533"/>
      <c r="J86" s="531" t="s">
        <v>75</v>
      </c>
      <c r="K86" s="532"/>
      <c r="L86" s="532"/>
      <c r="M86" s="533"/>
      <c r="N86" s="531" t="s">
        <v>63</v>
      </c>
      <c r="O86" s="532"/>
      <c r="P86" s="532"/>
      <c r="Q86" s="532"/>
      <c r="R86" s="532"/>
      <c r="S86" s="532"/>
      <c r="T86" s="532"/>
      <c r="U86" s="533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31" t="s">
        <v>53</v>
      </c>
      <c r="C100" s="532"/>
      <c r="D100" s="532"/>
      <c r="E100" s="532"/>
      <c r="F100" s="532"/>
      <c r="G100" s="532"/>
      <c r="H100" s="532"/>
      <c r="I100" s="533"/>
      <c r="J100" s="531" t="s">
        <v>75</v>
      </c>
      <c r="K100" s="532"/>
      <c r="L100" s="532"/>
      <c r="M100" s="533"/>
      <c r="N100" s="531" t="s">
        <v>63</v>
      </c>
      <c r="O100" s="532"/>
      <c r="P100" s="532"/>
      <c r="Q100" s="532"/>
      <c r="R100" s="532"/>
      <c r="S100" s="532"/>
      <c r="T100" s="532"/>
      <c r="U100" s="533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31" t="s">
        <v>53</v>
      </c>
      <c r="C115" s="532"/>
      <c r="D115" s="532"/>
      <c r="E115" s="532"/>
      <c r="F115" s="532"/>
      <c r="G115" s="532"/>
      <c r="H115" s="532"/>
      <c r="I115" s="532"/>
      <c r="J115" s="533"/>
      <c r="K115" s="531" t="s">
        <v>75</v>
      </c>
      <c r="L115" s="532"/>
      <c r="M115" s="532"/>
      <c r="N115" s="533"/>
      <c r="O115" s="531" t="s">
        <v>63</v>
      </c>
      <c r="P115" s="532"/>
      <c r="Q115" s="532"/>
      <c r="R115" s="532"/>
      <c r="S115" s="532"/>
      <c r="T115" s="532"/>
      <c r="U115" s="532"/>
      <c r="V115" s="532"/>
      <c r="W115" s="533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31" t="s">
        <v>53</v>
      </c>
      <c r="C129" s="532"/>
      <c r="D129" s="532"/>
      <c r="E129" s="532"/>
      <c r="F129" s="532"/>
      <c r="G129" s="532"/>
      <c r="H129" s="532"/>
      <c r="I129" s="532"/>
      <c r="J129" s="533"/>
      <c r="K129" s="531" t="s">
        <v>75</v>
      </c>
      <c r="L129" s="532"/>
      <c r="M129" s="532"/>
      <c r="N129" s="533"/>
      <c r="O129" s="531" t="s">
        <v>63</v>
      </c>
      <c r="P129" s="532"/>
      <c r="Q129" s="532"/>
      <c r="R129" s="532"/>
      <c r="S129" s="532"/>
      <c r="T129" s="532"/>
      <c r="U129" s="532"/>
      <c r="V129" s="532"/>
      <c r="W129" s="533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31" t="s">
        <v>53</v>
      </c>
      <c r="C143" s="532"/>
      <c r="D143" s="532"/>
      <c r="E143" s="532"/>
      <c r="F143" s="532"/>
      <c r="G143" s="532"/>
      <c r="H143" s="532"/>
      <c r="I143" s="532"/>
      <c r="J143" s="533"/>
      <c r="K143" s="531" t="s">
        <v>75</v>
      </c>
      <c r="L143" s="532"/>
      <c r="M143" s="532"/>
      <c r="N143" s="533"/>
      <c r="O143" s="531" t="s">
        <v>63</v>
      </c>
      <c r="P143" s="532"/>
      <c r="Q143" s="532"/>
      <c r="R143" s="532"/>
      <c r="S143" s="532"/>
      <c r="T143" s="532"/>
      <c r="U143" s="532"/>
      <c r="V143" s="532"/>
      <c r="W143" s="533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31" t="s">
        <v>53</v>
      </c>
      <c r="C157" s="532"/>
      <c r="D157" s="532"/>
      <c r="E157" s="532"/>
      <c r="F157" s="532"/>
      <c r="G157" s="532"/>
      <c r="H157" s="532"/>
      <c r="I157" s="532"/>
      <c r="J157" s="533"/>
      <c r="K157" s="531" t="s">
        <v>75</v>
      </c>
      <c r="L157" s="532"/>
      <c r="M157" s="532"/>
      <c r="N157" s="533"/>
      <c r="O157" s="531" t="s">
        <v>63</v>
      </c>
      <c r="P157" s="532"/>
      <c r="Q157" s="532"/>
      <c r="R157" s="532"/>
      <c r="S157" s="532"/>
      <c r="T157" s="532"/>
      <c r="U157" s="532"/>
      <c r="V157" s="532"/>
      <c r="W157" s="533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31" t="s">
        <v>53</v>
      </c>
      <c r="C173" s="532"/>
      <c r="D173" s="532"/>
      <c r="E173" s="532"/>
      <c r="F173" s="532"/>
      <c r="G173" s="532"/>
      <c r="H173" s="532"/>
      <c r="I173" s="533"/>
      <c r="J173" s="531" t="s">
        <v>75</v>
      </c>
      <c r="K173" s="532"/>
      <c r="L173" s="532"/>
      <c r="M173" s="533"/>
      <c r="N173" s="531" t="s">
        <v>63</v>
      </c>
      <c r="O173" s="532"/>
      <c r="P173" s="532"/>
      <c r="Q173" s="532"/>
      <c r="R173" s="532"/>
      <c r="S173" s="532"/>
      <c r="T173" s="532"/>
      <c r="U173" s="532"/>
      <c r="V173" s="532"/>
      <c r="W173" s="533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31" t="s">
        <v>53</v>
      </c>
      <c r="C187" s="532"/>
      <c r="D187" s="532"/>
      <c r="E187" s="532"/>
      <c r="F187" s="532"/>
      <c r="G187" s="532"/>
      <c r="H187" s="532"/>
      <c r="I187" s="533"/>
      <c r="J187" s="531" t="s">
        <v>75</v>
      </c>
      <c r="K187" s="532"/>
      <c r="L187" s="532"/>
      <c r="M187" s="533"/>
      <c r="N187" s="531" t="s">
        <v>63</v>
      </c>
      <c r="O187" s="532"/>
      <c r="P187" s="532"/>
      <c r="Q187" s="532"/>
      <c r="R187" s="532"/>
      <c r="S187" s="532"/>
      <c r="T187" s="532"/>
      <c r="U187" s="532"/>
      <c r="V187" s="532"/>
      <c r="W187" s="533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31" t="s">
        <v>53</v>
      </c>
      <c r="C201" s="532"/>
      <c r="D201" s="532"/>
      <c r="E201" s="532"/>
      <c r="F201" s="532"/>
      <c r="G201" s="532"/>
      <c r="H201" s="532"/>
      <c r="I201" s="533"/>
      <c r="J201" s="531" t="s">
        <v>75</v>
      </c>
      <c r="K201" s="532"/>
      <c r="L201" s="532"/>
      <c r="M201" s="533"/>
      <c r="N201" s="531" t="s">
        <v>63</v>
      </c>
      <c r="O201" s="532"/>
      <c r="P201" s="532"/>
      <c r="Q201" s="532"/>
      <c r="R201" s="532"/>
      <c r="S201" s="532"/>
      <c r="T201" s="532"/>
      <c r="U201" s="532"/>
      <c r="V201" s="532"/>
      <c r="W201" s="533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31" t="s">
        <v>53</v>
      </c>
      <c r="C215" s="532"/>
      <c r="D215" s="532"/>
      <c r="E215" s="532"/>
      <c r="F215" s="532"/>
      <c r="G215" s="532"/>
      <c r="H215" s="532"/>
      <c r="I215" s="533"/>
      <c r="J215" s="531" t="s">
        <v>75</v>
      </c>
      <c r="K215" s="532"/>
      <c r="L215" s="532"/>
      <c r="M215" s="533"/>
      <c r="N215" s="531" t="s">
        <v>63</v>
      </c>
      <c r="O215" s="532"/>
      <c r="P215" s="532"/>
      <c r="Q215" s="532"/>
      <c r="R215" s="532"/>
      <c r="S215" s="532"/>
      <c r="T215" s="532"/>
      <c r="U215" s="532"/>
      <c r="V215" s="532"/>
      <c r="W215" s="533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31" t="s">
        <v>53</v>
      </c>
      <c r="C230" s="532"/>
      <c r="D230" s="532"/>
      <c r="E230" s="532"/>
      <c r="F230" s="532"/>
      <c r="G230" s="532"/>
      <c r="H230" s="532"/>
      <c r="I230" s="533"/>
      <c r="J230" s="531" t="s">
        <v>75</v>
      </c>
      <c r="K230" s="532"/>
      <c r="L230" s="532"/>
      <c r="M230" s="533"/>
      <c r="N230" s="531" t="s">
        <v>63</v>
      </c>
      <c r="O230" s="532"/>
      <c r="P230" s="532"/>
      <c r="Q230" s="532"/>
      <c r="R230" s="532"/>
      <c r="S230" s="532"/>
      <c r="T230" s="532"/>
      <c r="U230" s="533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31" t="s">
        <v>53</v>
      </c>
      <c r="C244" s="532"/>
      <c r="D244" s="532"/>
      <c r="E244" s="532"/>
      <c r="F244" s="532"/>
      <c r="G244" s="532"/>
      <c r="H244" s="532"/>
      <c r="I244" s="533"/>
      <c r="J244" s="531" t="s">
        <v>75</v>
      </c>
      <c r="K244" s="532"/>
      <c r="L244" s="532"/>
      <c r="M244" s="533"/>
      <c r="N244" s="531" t="s">
        <v>63</v>
      </c>
      <c r="O244" s="532"/>
      <c r="P244" s="532"/>
      <c r="Q244" s="532"/>
      <c r="R244" s="532"/>
      <c r="S244" s="532"/>
      <c r="T244" s="532"/>
      <c r="U244" s="533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31" t="s">
        <v>53</v>
      </c>
      <c r="C258" s="532"/>
      <c r="D258" s="532"/>
      <c r="E258" s="532"/>
      <c r="F258" s="532"/>
      <c r="G258" s="532"/>
      <c r="H258" s="532"/>
      <c r="I258" s="533"/>
      <c r="J258" s="531" t="s">
        <v>75</v>
      </c>
      <c r="K258" s="532"/>
      <c r="L258" s="532"/>
      <c r="M258" s="533"/>
      <c r="N258" s="531" t="s">
        <v>63</v>
      </c>
      <c r="O258" s="532"/>
      <c r="P258" s="532"/>
      <c r="Q258" s="532"/>
      <c r="R258" s="532"/>
      <c r="S258" s="532"/>
      <c r="T258" s="532"/>
      <c r="U258" s="533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31" t="s">
        <v>53</v>
      </c>
      <c r="C272" s="532"/>
      <c r="D272" s="532"/>
      <c r="E272" s="532"/>
      <c r="F272" s="532"/>
      <c r="G272" s="532"/>
      <c r="H272" s="532"/>
      <c r="I272" s="533"/>
      <c r="J272" s="531" t="s">
        <v>75</v>
      </c>
      <c r="K272" s="532"/>
      <c r="L272" s="532"/>
      <c r="M272" s="533"/>
      <c r="N272" s="531" t="s">
        <v>63</v>
      </c>
      <c r="O272" s="532"/>
      <c r="P272" s="532"/>
      <c r="Q272" s="532"/>
      <c r="R272" s="532"/>
      <c r="S272" s="532"/>
      <c r="T272" s="532"/>
      <c r="U272" s="533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31" t="s">
        <v>53</v>
      </c>
      <c r="C286" s="532"/>
      <c r="D286" s="532"/>
      <c r="E286" s="532"/>
      <c r="F286" s="532"/>
      <c r="G286" s="532"/>
      <c r="H286" s="532"/>
      <c r="I286" s="533"/>
      <c r="J286" s="531" t="s">
        <v>75</v>
      </c>
      <c r="K286" s="532"/>
      <c r="L286" s="532"/>
      <c r="M286" s="533"/>
      <c r="N286" s="531" t="s">
        <v>63</v>
      </c>
      <c r="O286" s="532"/>
      <c r="P286" s="532"/>
      <c r="Q286" s="532"/>
      <c r="R286" s="532"/>
      <c r="S286" s="532"/>
      <c r="T286" s="532"/>
      <c r="U286" s="533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31" t="s">
        <v>53</v>
      </c>
      <c r="C300" s="532"/>
      <c r="D300" s="532"/>
      <c r="E300" s="532"/>
      <c r="F300" s="532"/>
      <c r="G300" s="532"/>
      <c r="H300" s="532"/>
      <c r="I300" s="533"/>
      <c r="J300" s="531" t="s">
        <v>75</v>
      </c>
      <c r="K300" s="532"/>
      <c r="L300" s="532"/>
      <c r="M300" s="533"/>
      <c r="N300" s="531" t="s">
        <v>63</v>
      </c>
      <c r="O300" s="532"/>
      <c r="P300" s="532"/>
      <c r="Q300" s="532"/>
      <c r="R300" s="532"/>
      <c r="S300" s="532"/>
      <c r="T300" s="532"/>
      <c r="U300" s="533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31" t="s">
        <v>53</v>
      </c>
      <c r="C314" s="532"/>
      <c r="D314" s="532"/>
      <c r="E314" s="532"/>
      <c r="F314" s="532"/>
      <c r="G314" s="532"/>
      <c r="H314" s="532"/>
      <c r="I314" s="533"/>
      <c r="J314" s="531" t="s">
        <v>75</v>
      </c>
      <c r="K314" s="532"/>
      <c r="L314" s="532"/>
      <c r="M314" s="533"/>
      <c r="N314" s="531" t="s">
        <v>63</v>
      </c>
      <c r="O314" s="532"/>
      <c r="P314" s="532"/>
      <c r="Q314" s="532"/>
      <c r="R314" s="532"/>
      <c r="S314" s="532"/>
      <c r="T314" s="532"/>
      <c r="U314" s="533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48" t="s">
        <v>53</v>
      </c>
      <c r="B329" s="549"/>
      <c r="C329" s="549"/>
      <c r="D329" s="549"/>
      <c r="E329" s="549"/>
      <c r="F329" s="549"/>
      <c r="G329" s="549"/>
      <c r="H329" s="549"/>
      <c r="I329" s="549"/>
      <c r="J329" s="550"/>
      <c r="K329" s="551" t="s">
        <v>75</v>
      </c>
      <c r="L329" s="552"/>
      <c r="M329" s="552"/>
      <c r="N329" s="552"/>
      <c r="O329" s="552"/>
      <c r="P329" s="552"/>
      <c r="Q329" s="552"/>
      <c r="R329" s="552"/>
      <c r="S329" s="552"/>
      <c r="T329" s="553"/>
      <c r="U329" s="554" t="s">
        <v>63</v>
      </c>
      <c r="V329" s="555"/>
      <c r="W329" s="555"/>
      <c r="X329" s="555"/>
      <c r="Y329" s="555"/>
      <c r="Z329" s="555"/>
      <c r="AA329" s="555"/>
      <c r="AB329" s="555"/>
      <c r="AC329" s="555"/>
      <c r="AD329" s="556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36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38">
        <f>C331+C332</f>
        <v>760</v>
      </c>
      <c r="G331" s="538">
        <v>115.5</v>
      </c>
      <c r="H331" s="538">
        <v>65</v>
      </c>
      <c r="I331" s="538">
        <v>1</v>
      </c>
      <c r="J331" s="540"/>
      <c r="K331" s="557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38">
        <f>M331+M332</f>
        <v>760</v>
      </c>
      <c r="Q331" s="534">
        <v>118.5</v>
      </c>
      <c r="R331" s="534">
        <v>65</v>
      </c>
      <c r="S331" s="534">
        <v>2</v>
      </c>
      <c r="T331" s="540"/>
      <c r="U331" s="536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38">
        <f>W331+W332</f>
        <v>760</v>
      </c>
      <c r="AA331" s="538">
        <v>116.5</v>
      </c>
      <c r="AB331" s="538">
        <v>65</v>
      </c>
      <c r="AC331" s="538">
        <v>1</v>
      </c>
      <c r="AD331" s="540"/>
    </row>
    <row r="332" spans="1:30" s="426" customFormat="1" ht="15" x14ac:dyDescent="0.2">
      <c r="A332" s="537"/>
      <c r="B332" s="430">
        <v>3</v>
      </c>
      <c r="C332" s="430">
        <v>440</v>
      </c>
      <c r="D332" s="430">
        <v>115</v>
      </c>
      <c r="E332" s="430" t="s">
        <v>124</v>
      </c>
      <c r="F332" s="539"/>
      <c r="G332" s="539"/>
      <c r="H332" s="539"/>
      <c r="I332" s="539"/>
      <c r="J332" s="541"/>
      <c r="K332" s="557"/>
      <c r="L332" s="430">
        <v>2</v>
      </c>
      <c r="M332" s="430">
        <v>373</v>
      </c>
      <c r="N332" s="430">
        <v>117.5</v>
      </c>
      <c r="O332" s="430" t="s">
        <v>128</v>
      </c>
      <c r="P332" s="539"/>
      <c r="Q332" s="534"/>
      <c r="R332" s="534"/>
      <c r="S332" s="534"/>
      <c r="T332" s="541"/>
      <c r="U332" s="537"/>
      <c r="V332" s="430">
        <v>2</v>
      </c>
      <c r="W332" s="430">
        <v>217</v>
      </c>
      <c r="X332" s="430">
        <v>116</v>
      </c>
      <c r="Y332" s="430" t="s">
        <v>128</v>
      </c>
      <c r="Z332" s="539"/>
      <c r="AA332" s="539"/>
      <c r="AB332" s="539"/>
      <c r="AC332" s="539"/>
      <c r="AD332" s="541"/>
    </row>
    <row r="333" spans="1:30" s="426" customFormat="1" ht="15" x14ac:dyDescent="0.2">
      <c r="A333" s="536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38">
        <f>C333+C334+C335</f>
        <v>760</v>
      </c>
      <c r="G333" s="538">
        <v>115</v>
      </c>
      <c r="H333" s="538">
        <v>65</v>
      </c>
      <c r="I333" s="538">
        <v>1</v>
      </c>
      <c r="J333" s="540"/>
      <c r="K333" s="546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34">
        <f>M333+M334</f>
        <v>760</v>
      </c>
      <c r="Q333" s="538">
        <v>116.5</v>
      </c>
      <c r="R333" s="538">
        <v>65</v>
      </c>
      <c r="S333" s="538">
        <v>2</v>
      </c>
      <c r="T333" s="540"/>
      <c r="U333" s="536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34">
        <f>W333+W334</f>
        <v>760</v>
      </c>
      <c r="AA333" s="534">
        <v>116</v>
      </c>
      <c r="AB333" s="534">
        <v>65</v>
      </c>
      <c r="AC333" s="534" t="s">
        <v>126</v>
      </c>
      <c r="AD333" s="535"/>
    </row>
    <row r="334" spans="1:30" s="426" customFormat="1" ht="15" x14ac:dyDescent="0.2">
      <c r="A334" s="546"/>
      <c r="B334" s="430">
        <v>3</v>
      </c>
      <c r="C334" s="430">
        <v>230</v>
      </c>
      <c r="D334" s="430">
        <v>115</v>
      </c>
      <c r="E334" s="430" t="s">
        <v>125</v>
      </c>
      <c r="F334" s="542"/>
      <c r="G334" s="542"/>
      <c r="H334" s="542"/>
      <c r="I334" s="542"/>
      <c r="J334" s="547"/>
      <c r="K334" s="537"/>
      <c r="L334" s="430">
        <v>3</v>
      </c>
      <c r="M334" s="430">
        <v>385</v>
      </c>
      <c r="N334" s="430">
        <v>115.5</v>
      </c>
      <c r="O334" s="430" t="s">
        <v>125</v>
      </c>
      <c r="P334" s="534"/>
      <c r="Q334" s="539"/>
      <c r="R334" s="539"/>
      <c r="S334" s="539"/>
      <c r="T334" s="541"/>
      <c r="U334" s="537"/>
      <c r="V334" s="430">
        <v>3</v>
      </c>
      <c r="W334" s="430">
        <v>210</v>
      </c>
      <c r="X334" s="430">
        <v>115.5</v>
      </c>
      <c r="Y334" s="430" t="s">
        <v>128</v>
      </c>
      <c r="Z334" s="534"/>
      <c r="AA334" s="534"/>
      <c r="AB334" s="534"/>
      <c r="AC334" s="534"/>
      <c r="AD334" s="535"/>
    </row>
    <row r="335" spans="1:30" s="426" customFormat="1" ht="15" x14ac:dyDescent="0.2">
      <c r="A335" s="537"/>
      <c r="B335" s="430">
        <v>4</v>
      </c>
      <c r="C335" s="430">
        <v>87</v>
      </c>
      <c r="D335" s="430">
        <v>114</v>
      </c>
      <c r="E335" s="430" t="s">
        <v>128</v>
      </c>
      <c r="F335" s="542"/>
      <c r="G335" s="539"/>
      <c r="H335" s="539"/>
      <c r="I335" s="539"/>
      <c r="J335" s="541"/>
      <c r="K335" s="536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38">
        <f>M335+M336+M337</f>
        <v>760</v>
      </c>
      <c r="Q335" s="538">
        <v>114.5</v>
      </c>
      <c r="R335" s="538">
        <v>65</v>
      </c>
      <c r="S335" s="538">
        <v>3</v>
      </c>
      <c r="T335" s="540"/>
      <c r="U335" s="536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42">
        <f>W335+W336</f>
        <v>761</v>
      </c>
      <c r="AA335" s="538">
        <v>115.5</v>
      </c>
      <c r="AB335" s="538">
        <v>65</v>
      </c>
      <c r="AC335" s="538">
        <v>2</v>
      </c>
      <c r="AD335" s="540"/>
    </row>
    <row r="336" spans="1:30" s="426" customFormat="1" ht="15" x14ac:dyDescent="0.2">
      <c r="A336" s="536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38">
        <f>C336+C337</f>
        <v>760</v>
      </c>
      <c r="G336" s="538">
        <v>114</v>
      </c>
      <c r="H336" s="538">
        <v>65</v>
      </c>
      <c r="I336" s="538">
        <v>2</v>
      </c>
      <c r="J336" s="540"/>
      <c r="K336" s="546"/>
      <c r="L336" s="430">
        <v>4</v>
      </c>
      <c r="M336" s="430">
        <v>457</v>
      </c>
      <c r="N336" s="430">
        <v>114.5</v>
      </c>
      <c r="O336" s="430" t="s">
        <v>127</v>
      </c>
      <c r="P336" s="542"/>
      <c r="Q336" s="542"/>
      <c r="R336" s="542"/>
      <c r="S336" s="542"/>
      <c r="T336" s="547"/>
      <c r="U336" s="537"/>
      <c r="V336" s="430">
        <v>5</v>
      </c>
      <c r="W336" s="430">
        <v>67</v>
      </c>
      <c r="X336" s="430">
        <v>114</v>
      </c>
      <c r="Y336" s="431" t="s">
        <v>125</v>
      </c>
      <c r="Z336" s="539"/>
      <c r="AA336" s="539"/>
      <c r="AB336" s="539"/>
      <c r="AC336" s="539"/>
      <c r="AD336" s="541"/>
    </row>
    <row r="337" spans="1:30" s="426" customFormat="1" ht="15" x14ac:dyDescent="0.2">
      <c r="A337" s="537"/>
      <c r="B337" s="430">
        <v>5</v>
      </c>
      <c r="C337" s="430">
        <v>53</v>
      </c>
      <c r="D337" s="430">
        <v>114.5</v>
      </c>
      <c r="E337" s="431" t="s">
        <v>125</v>
      </c>
      <c r="F337" s="539"/>
      <c r="G337" s="539"/>
      <c r="H337" s="539"/>
      <c r="I337" s="539"/>
      <c r="J337" s="541"/>
      <c r="K337" s="537"/>
      <c r="L337" s="430" t="s">
        <v>129</v>
      </c>
      <c r="M337" s="430">
        <v>226</v>
      </c>
      <c r="N337" s="430">
        <v>114</v>
      </c>
      <c r="O337" s="430" t="s">
        <v>125</v>
      </c>
      <c r="P337" s="539"/>
      <c r="Q337" s="539"/>
      <c r="R337" s="539"/>
      <c r="S337" s="539"/>
      <c r="T337" s="541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36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34">
        <f>W338+W339</f>
        <v>761</v>
      </c>
      <c r="AA338" s="534">
        <v>114</v>
      </c>
      <c r="AB338" s="534">
        <v>65</v>
      </c>
      <c r="AC338" s="534">
        <v>3</v>
      </c>
      <c r="AD338" s="535"/>
    </row>
    <row r="339" spans="1:30" s="426" customFormat="1" ht="15" x14ac:dyDescent="0.2">
      <c r="A339" s="536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38">
        <f>C339+C340</f>
        <v>760</v>
      </c>
      <c r="G339" s="538">
        <v>114.5</v>
      </c>
      <c r="H339" s="538">
        <v>65</v>
      </c>
      <c r="I339" s="538">
        <v>2</v>
      </c>
      <c r="J339" s="540"/>
      <c r="K339" s="536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38">
        <f>M339+M340</f>
        <v>760</v>
      </c>
      <c r="Q339" s="538">
        <v>113</v>
      </c>
      <c r="R339" s="538">
        <v>65</v>
      </c>
      <c r="S339" s="538">
        <v>3</v>
      </c>
      <c r="T339" s="540"/>
      <c r="U339" s="537"/>
      <c r="V339" s="430">
        <v>5</v>
      </c>
      <c r="W339" s="430">
        <v>193</v>
      </c>
      <c r="X339" s="430">
        <v>114</v>
      </c>
      <c r="Y339" s="430" t="s">
        <v>128</v>
      </c>
      <c r="Z339" s="534"/>
      <c r="AA339" s="534"/>
      <c r="AB339" s="534"/>
      <c r="AC339" s="534"/>
      <c r="AD339" s="535"/>
    </row>
    <row r="340" spans="1:30" s="426" customFormat="1" ht="15" x14ac:dyDescent="0.2">
      <c r="A340" s="537"/>
      <c r="B340" s="430">
        <v>6</v>
      </c>
      <c r="C340" s="430">
        <v>49</v>
      </c>
      <c r="D340" s="430">
        <v>113</v>
      </c>
      <c r="E340" s="431" t="s">
        <v>128</v>
      </c>
      <c r="F340" s="539"/>
      <c r="G340" s="539"/>
      <c r="H340" s="539"/>
      <c r="I340" s="539"/>
      <c r="J340" s="541"/>
      <c r="K340" s="537"/>
      <c r="L340" s="430" t="s">
        <v>131</v>
      </c>
      <c r="M340" s="430">
        <v>375</v>
      </c>
      <c r="N340" s="430">
        <v>112</v>
      </c>
      <c r="O340" s="430" t="s">
        <v>124</v>
      </c>
      <c r="P340" s="539"/>
      <c r="Q340" s="539"/>
      <c r="R340" s="539"/>
      <c r="S340" s="539"/>
      <c r="T340" s="541"/>
      <c r="U340" s="536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38">
        <f>W340+W341+W342</f>
        <v>761</v>
      </c>
      <c r="AA340" s="538">
        <v>112.5</v>
      </c>
      <c r="AB340" s="538">
        <v>65</v>
      </c>
      <c r="AC340" s="538">
        <v>3</v>
      </c>
      <c r="AD340" s="444"/>
    </row>
    <row r="341" spans="1:30" s="426" customFormat="1" ht="15" x14ac:dyDescent="0.2">
      <c r="A341" s="536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38">
        <f>C341+C342</f>
        <v>761</v>
      </c>
      <c r="G341" s="538"/>
      <c r="H341" s="538">
        <v>65</v>
      </c>
      <c r="I341" s="538">
        <v>3</v>
      </c>
      <c r="J341" s="540"/>
      <c r="K341" s="536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38">
        <f>M341+M342+M343</f>
        <v>761</v>
      </c>
      <c r="Q341" s="538">
        <v>112.5</v>
      </c>
      <c r="R341" s="538">
        <v>65</v>
      </c>
      <c r="S341" s="538">
        <v>3</v>
      </c>
      <c r="T341" s="540"/>
      <c r="U341" s="546"/>
      <c r="V341" s="437">
        <v>8</v>
      </c>
      <c r="W341" s="437">
        <v>158</v>
      </c>
      <c r="X341" s="437">
        <v>110.5</v>
      </c>
      <c r="Y341" s="437" t="s">
        <v>125</v>
      </c>
      <c r="Z341" s="542"/>
      <c r="AA341" s="542"/>
      <c r="AB341" s="542"/>
      <c r="AC341" s="542"/>
      <c r="AD341" s="445"/>
    </row>
    <row r="342" spans="1:30" s="426" customFormat="1" ht="15.75" thickBot="1" x14ac:dyDescent="0.25">
      <c r="A342" s="544"/>
      <c r="B342" s="438">
        <v>7</v>
      </c>
      <c r="C342" s="438">
        <v>340</v>
      </c>
      <c r="D342" s="438">
        <v>112.5</v>
      </c>
      <c r="E342" s="439" t="s">
        <v>124</v>
      </c>
      <c r="F342" s="543"/>
      <c r="G342" s="543"/>
      <c r="H342" s="543"/>
      <c r="I342" s="543"/>
      <c r="J342" s="545"/>
      <c r="K342" s="546"/>
      <c r="L342" s="430" t="s">
        <v>133</v>
      </c>
      <c r="M342" s="430">
        <v>112</v>
      </c>
      <c r="N342" s="430">
        <v>112.5</v>
      </c>
      <c r="O342" s="430" t="s">
        <v>125</v>
      </c>
      <c r="P342" s="542"/>
      <c r="Q342" s="542"/>
      <c r="R342" s="542"/>
      <c r="S342" s="542"/>
      <c r="T342" s="547"/>
      <c r="U342" s="544"/>
      <c r="V342" s="438">
        <v>7</v>
      </c>
      <c r="W342" s="438">
        <v>118</v>
      </c>
      <c r="X342" s="438">
        <v>112</v>
      </c>
      <c r="Y342" s="438" t="s">
        <v>125</v>
      </c>
      <c r="Z342" s="543"/>
      <c r="AA342" s="543"/>
      <c r="AB342" s="543"/>
      <c r="AC342" s="543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44"/>
      <c r="L343" s="438" t="s">
        <v>134</v>
      </c>
      <c r="M343" s="438">
        <v>514</v>
      </c>
      <c r="N343" s="438">
        <v>112.5</v>
      </c>
      <c r="O343" s="439" t="s">
        <v>127</v>
      </c>
      <c r="P343" s="543"/>
      <c r="Q343" s="543"/>
      <c r="R343" s="543"/>
      <c r="S343" s="543"/>
      <c r="T343" s="545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31" t="s">
        <v>53</v>
      </c>
      <c r="C347" s="532"/>
      <c r="D347" s="532"/>
      <c r="E347" s="532"/>
      <c r="F347" s="532"/>
      <c r="G347" s="533"/>
      <c r="H347" s="531" t="s">
        <v>75</v>
      </c>
      <c r="I347" s="532"/>
      <c r="J347" s="532"/>
      <c r="K347" s="532"/>
      <c r="L347" s="532"/>
      <c r="M347" s="533"/>
      <c r="N347" s="531" t="s">
        <v>63</v>
      </c>
      <c r="O347" s="532"/>
      <c r="P347" s="532"/>
      <c r="Q347" s="532"/>
      <c r="R347" s="532"/>
      <c r="S347" s="533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31" t="s">
        <v>53</v>
      </c>
      <c r="C360" s="532"/>
      <c r="D360" s="532"/>
      <c r="E360" s="532"/>
      <c r="F360" s="532"/>
      <c r="G360" s="533"/>
      <c r="H360" s="531" t="s">
        <v>75</v>
      </c>
      <c r="I360" s="532"/>
      <c r="J360" s="532"/>
      <c r="K360" s="532"/>
      <c r="L360" s="532"/>
      <c r="M360" s="533"/>
      <c r="N360" s="531" t="s">
        <v>63</v>
      </c>
      <c r="O360" s="532"/>
      <c r="P360" s="532"/>
      <c r="Q360" s="532"/>
      <c r="R360" s="532"/>
      <c r="S360" s="533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31" t="s">
        <v>53</v>
      </c>
      <c r="C373" s="532"/>
      <c r="D373" s="532"/>
      <c r="E373" s="532"/>
      <c r="F373" s="532"/>
      <c r="G373" s="533"/>
      <c r="H373" s="531" t="s">
        <v>75</v>
      </c>
      <c r="I373" s="532"/>
      <c r="J373" s="532"/>
      <c r="K373" s="532"/>
      <c r="L373" s="532"/>
      <c r="M373" s="533"/>
      <c r="N373" s="531" t="s">
        <v>63</v>
      </c>
      <c r="O373" s="532"/>
      <c r="P373" s="532"/>
      <c r="Q373" s="532"/>
      <c r="R373" s="532"/>
      <c r="S373" s="533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31" t="s">
        <v>53</v>
      </c>
      <c r="C386" s="532"/>
      <c r="D386" s="532"/>
      <c r="E386" s="532"/>
      <c r="F386" s="532"/>
      <c r="G386" s="533"/>
      <c r="H386" s="531" t="s">
        <v>75</v>
      </c>
      <c r="I386" s="532"/>
      <c r="J386" s="532"/>
      <c r="K386" s="532"/>
      <c r="L386" s="532"/>
      <c r="M386" s="533"/>
      <c r="N386" s="531" t="s">
        <v>63</v>
      </c>
      <c r="O386" s="532"/>
      <c r="P386" s="532"/>
      <c r="Q386" s="532"/>
      <c r="R386" s="532"/>
      <c r="S386" s="533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31" t="s">
        <v>53</v>
      </c>
      <c r="C399" s="532"/>
      <c r="D399" s="532"/>
      <c r="E399" s="532"/>
      <c r="F399" s="532"/>
      <c r="G399" s="533"/>
      <c r="H399" s="531" t="s">
        <v>75</v>
      </c>
      <c r="I399" s="532"/>
      <c r="J399" s="532"/>
      <c r="K399" s="532"/>
      <c r="L399" s="532"/>
      <c r="M399" s="533"/>
      <c r="N399" s="531" t="s">
        <v>63</v>
      </c>
      <c r="O399" s="532"/>
      <c r="P399" s="532"/>
      <c r="Q399" s="532"/>
      <c r="R399" s="532"/>
      <c r="S399" s="533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31" t="s">
        <v>53</v>
      </c>
      <c r="C412" s="532"/>
      <c r="D412" s="532"/>
      <c r="E412" s="532"/>
      <c r="F412" s="532"/>
      <c r="G412" s="533"/>
      <c r="H412" s="531" t="s">
        <v>75</v>
      </c>
      <c r="I412" s="532"/>
      <c r="J412" s="532"/>
      <c r="K412" s="532"/>
      <c r="L412" s="532"/>
      <c r="M412" s="533"/>
      <c r="N412" s="531" t="s">
        <v>63</v>
      </c>
      <c r="O412" s="532"/>
      <c r="P412" s="532"/>
      <c r="Q412" s="532"/>
      <c r="R412" s="532"/>
      <c r="S412" s="533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31" t="s">
        <v>53</v>
      </c>
      <c r="C425" s="532"/>
      <c r="D425" s="532"/>
      <c r="E425" s="532"/>
      <c r="F425" s="532"/>
      <c r="G425" s="533"/>
      <c r="H425" s="531" t="s">
        <v>75</v>
      </c>
      <c r="I425" s="532"/>
      <c r="J425" s="532"/>
      <c r="K425" s="532"/>
      <c r="L425" s="532"/>
      <c r="M425" s="533"/>
      <c r="N425" s="531" t="s">
        <v>63</v>
      </c>
      <c r="O425" s="532"/>
      <c r="P425" s="532"/>
      <c r="Q425" s="532"/>
      <c r="R425" s="532"/>
      <c r="S425" s="533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31" t="s">
        <v>53</v>
      </c>
      <c r="C438" s="532"/>
      <c r="D438" s="532"/>
      <c r="E438" s="532"/>
      <c r="F438" s="532"/>
      <c r="G438" s="533"/>
      <c r="H438" s="531" t="s">
        <v>75</v>
      </c>
      <c r="I438" s="532"/>
      <c r="J438" s="532"/>
      <c r="K438" s="532"/>
      <c r="L438" s="532"/>
      <c r="M438" s="533"/>
      <c r="N438" s="531" t="s">
        <v>63</v>
      </c>
      <c r="O438" s="532"/>
      <c r="P438" s="532"/>
      <c r="Q438" s="532"/>
      <c r="R438" s="532"/>
      <c r="S438" s="533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31" t="s">
        <v>53</v>
      </c>
      <c r="C451" s="532"/>
      <c r="D451" s="532"/>
      <c r="E451" s="532"/>
      <c r="F451" s="532"/>
      <c r="G451" s="533"/>
      <c r="H451" s="531" t="s">
        <v>75</v>
      </c>
      <c r="I451" s="532"/>
      <c r="J451" s="532"/>
      <c r="K451" s="532"/>
      <c r="L451" s="532"/>
      <c r="M451" s="533"/>
      <c r="N451" s="531" t="s">
        <v>63</v>
      </c>
      <c r="O451" s="532"/>
      <c r="P451" s="532"/>
      <c r="Q451" s="532"/>
      <c r="R451" s="532"/>
      <c r="S451" s="533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31" t="s">
        <v>53</v>
      </c>
      <c r="C464" s="532"/>
      <c r="D464" s="532"/>
      <c r="E464" s="532"/>
      <c r="F464" s="532"/>
      <c r="G464" s="533"/>
      <c r="H464" s="531" t="s">
        <v>75</v>
      </c>
      <c r="I464" s="532"/>
      <c r="J464" s="532"/>
      <c r="K464" s="532"/>
      <c r="L464" s="532"/>
      <c r="M464" s="533"/>
      <c r="N464" s="531" t="s">
        <v>63</v>
      </c>
      <c r="O464" s="532"/>
      <c r="P464" s="532"/>
      <c r="Q464" s="532"/>
      <c r="R464" s="532"/>
      <c r="S464" s="533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31" t="s">
        <v>53</v>
      </c>
      <c r="C477" s="532"/>
      <c r="D477" s="532"/>
      <c r="E477" s="532"/>
      <c r="F477" s="532"/>
      <c r="G477" s="533"/>
      <c r="H477" s="531" t="s">
        <v>75</v>
      </c>
      <c r="I477" s="532"/>
      <c r="J477" s="532"/>
      <c r="K477" s="532"/>
      <c r="L477" s="532"/>
      <c r="M477" s="533"/>
      <c r="N477" s="531" t="s">
        <v>63</v>
      </c>
      <c r="O477" s="532"/>
      <c r="P477" s="532"/>
      <c r="Q477" s="532"/>
      <c r="R477" s="532"/>
      <c r="S477" s="533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31" t="s">
        <v>53</v>
      </c>
      <c r="C490" s="532"/>
      <c r="D490" s="532"/>
      <c r="E490" s="532"/>
      <c r="F490" s="532"/>
      <c r="G490" s="533"/>
      <c r="H490" s="531" t="s">
        <v>75</v>
      </c>
      <c r="I490" s="532"/>
      <c r="J490" s="532"/>
      <c r="K490" s="532"/>
      <c r="L490" s="532"/>
      <c r="M490" s="533"/>
      <c r="N490" s="531" t="s">
        <v>63</v>
      </c>
      <c r="O490" s="532"/>
      <c r="P490" s="532"/>
      <c r="Q490" s="532"/>
      <c r="R490" s="532"/>
      <c r="S490" s="533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31" t="s">
        <v>53</v>
      </c>
      <c r="C503" s="532"/>
      <c r="D503" s="532"/>
      <c r="E503" s="532"/>
      <c r="F503" s="532"/>
      <c r="G503" s="533"/>
      <c r="H503" s="531" t="s">
        <v>75</v>
      </c>
      <c r="I503" s="532"/>
      <c r="J503" s="532"/>
      <c r="K503" s="532"/>
      <c r="L503" s="532"/>
      <c r="M503" s="533"/>
      <c r="N503" s="531" t="s">
        <v>63</v>
      </c>
      <c r="O503" s="532"/>
      <c r="P503" s="532"/>
      <c r="Q503" s="532"/>
      <c r="R503" s="532"/>
      <c r="S503" s="533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31" t="s">
        <v>53</v>
      </c>
      <c r="C516" s="532"/>
      <c r="D516" s="532"/>
      <c r="E516" s="532"/>
      <c r="F516" s="532"/>
      <c r="G516" s="533"/>
      <c r="H516" s="531" t="s">
        <v>75</v>
      </c>
      <c r="I516" s="532"/>
      <c r="J516" s="532"/>
      <c r="K516" s="532"/>
      <c r="L516" s="532"/>
      <c r="M516" s="533"/>
      <c r="N516" s="531" t="s">
        <v>63</v>
      </c>
      <c r="O516" s="532"/>
      <c r="P516" s="532"/>
      <c r="Q516" s="532"/>
      <c r="R516" s="532"/>
      <c r="S516" s="533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31" t="s">
        <v>53</v>
      </c>
      <c r="C529" s="532"/>
      <c r="D529" s="532"/>
      <c r="E529" s="532"/>
      <c r="F529" s="532"/>
      <c r="G529" s="533"/>
      <c r="H529" s="531" t="s">
        <v>75</v>
      </c>
      <c r="I529" s="532"/>
      <c r="J529" s="532"/>
      <c r="K529" s="532"/>
      <c r="L529" s="532"/>
      <c r="M529" s="533"/>
      <c r="N529" s="531" t="s">
        <v>63</v>
      </c>
      <c r="O529" s="532"/>
      <c r="P529" s="532"/>
      <c r="Q529" s="532"/>
      <c r="R529" s="532"/>
      <c r="S529" s="533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31" t="s">
        <v>53</v>
      </c>
      <c r="C542" s="532"/>
      <c r="D542" s="532"/>
      <c r="E542" s="532"/>
      <c r="F542" s="532"/>
      <c r="G542" s="533"/>
      <c r="H542" s="531" t="s">
        <v>75</v>
      </c>
      <c r="I542" s="532"/>
      <c r="J542" s="532"/>
      <c r="K542" s="532"/>
      <c r="L542" s="532"/>
      <c r="M542" s="533"/>
      <c r="N542" s="531" t="s">
        <v>63</v>
      </c>
      <c r="O542" s="532"/>
      <c r="P542" s="532"/>
      <c r="Q542" s="532"/>
      <c r="R542" s="532"/>
      <c r="S542" s="533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31" t="s">
        <v>53</v>
      </c>
      <c r="C555" s="532"/>
      <c r="D555" s="532"/>
      <c r="E555" s="532"/>
      <c r="F555" s="532"/>
      <c r="G555" s="533"/>
      <c r="H555" s="531" t="s">
        <v>75</v>
      </c>
      <c r="I555" s="532"/>
      <c r="J555" s="532"/>
      <c r="K555" s="532"/>
      <c r="L555" s="532"/>
      <c r="M555" s="533"/>
      <c r="N555" s="531" t="s">
        <v>63</v>
      </c>
      <c r="O555" s="532"/>
      <c r="P555" s="532"/>
      <c r="Q555" s="532"/>
      <c r="R555" s="532"/>
      <c r="S555" s="533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31" t="s">
        <v>53</v>
      </c>
      <c r="C568" s="532"/>
      <c r="D568" s="532"/>
      <c r="E568" s="532"/>
      <c r="F568" s="532"/>
      <c r="G568" s="533"/>
      <c r="H568" s="531" t="s">
        <v>75</v>
      </c>
      <c r="I568" s="532"/>
      <c r="J568" s="532"/>
      <c r="K568" s="532"/>
      <c r="L568" s="532"/>
      <c r="M568" s="533"/>
      <c r="N568" s="531" t="s">
        <v>63</v>
      </c>
      <c r="O568" s="532"/>
      <c r="P568" s="532"/>
      <c r="Q568" s="532"/>
      <c r="R568" s="532"/>
      <c r="S568" s="533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31" t="s">
        <v>53</v>
      </c>
      <c r="C581" s="532"/>
      <c r="D581" s="532"/>
      <c r="E581" s="532"/>
      <c r="F581" s="532"/>
      <c r="G581" s="533"/>
      <c r="H581" s="531" t="s">
        <v>75</v>
      </c>
      <c r="I581" s="532"/>
      <c r="J581" s="532"/>
      <c r="K581" s="532"/>
      <c r="L581" s="532"/>
      <c r="M581" s="533"/>
      <c r="N581" s="531" t="s">
        <v>63</v>
      </c>
      <c r="O581" s="532"/>
      <c r="P581" s="532"/>
      <c r="Q581" s="532"/>
      <c r="R581" s="532"/>
      <c r="S581" s="533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31" t="s">
        <v>53</v>
      </c>
      <c r="C594" s="532"/>
      <c r="D594" s="532"/>
      <c r="E594" s="532"/>
      <c r="F594" s="532"/>
      <c r="G594" s="533"/>
      <c r="H594" s="531" t="s">
        <v>75</v>
      </c>
      <c r="I594" s="532"/>
      <c r="J594" s="532"/>
      <c r="K594" s="532"/>
      <c r="L594" s="532"/>
      <c r="M594" s="533"/>
      <c r="N594" s="531" t="s">
        <v>63</v>
      </c>
      <c r="O594" s="532"/>
      <c r="P594" s="532"/>
      <c r="Q594" s="532"/>
      <c r="R594" s="532"/>
      <c r="S594" s="533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31" t="s">
        <v>53</v>
      </c>
      <c r="C607" s="532"/>
      <c r="D607" s="532"/>
      <c r="E607" s="532"/>
      <c r="F607" s="532"/>
      <c r="G607" s="533"/>
      <c r="H607" s="531" t="s">
        <v>75</v>
      </c>
      <c r="I607" s="532"/>
      <c r="J607" s="532"/>
      <c r="K607" s="532"/>
      <c r="L607" s="532"/>
      <c r="M607" s="533"/>
      <c r="N607" s="531" t="s">
        <v>63</v>
      </c>
      <c r="O607" s="532"/>
      <c r="P607" s="532"/>
      <c r="Q607" s="532"/>
      <c r="R607" s="532"/>
      <c r="S607" s="533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31" t="s">
        <v>53</v>
      </c>
      <c r="C620" s="532"/>
      <c r="D620" s="532"/>
      <c r="E620" s="532"/>
      <c r="F620" s="532"/>
      <c r="G620" s="533"/>
      <c r="H620" s="531" t="s">
        <v>75</v>
      </c>
      <c r="I620" s="532"/>
      <c r="J620" s="532"/>
      <c r="K620" s="532"/>
      <c r="L620" s="532"/>
      <c r="M620" s="533"/>
      <c r="N620" s="531" t="s">
        <v>63</v>
      </c>
      <c r="O620" s="532"/>
      <c r="P620" s="532"/>
      <c r="Q620" s="532"/>
      <c r="R620" s="532"/>
      <c r="S620" s="533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31" t="s">
        <v>53</v>
      </c>
      <c r="C633" s="532"/>
      <c r="D633" s="532"/>
      <c r="E633" s="532"/>
      <c r="F633" s="532"/>
      <c r="G633" s="533"/>
      <c r="H633" s="531" t="s">
        <v>75</v>
      </c>
      <c r="I633" s="532"/>
      <c r="J633" s="532"/>
      <c r="K633" s="532"/>
      <c r="L633" s="532"/>
      <c r="M633" s="533"/>
      <c r="N633" s="531" t="s">
        <v>63</v>
      </c>
      <c r="O633" s="532"/>
      <c r="P633" s="532"/>
      <c r="Q633" s="532"/>
      <c r="R633" s="532"/>
      <c r="S633" s="533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  <row r="645" spans="1:23" ht="13.5" thickBot="1" x14ac:dyDescent="0.25"/>
    <row r="646" spans="1:23" s="520" customFormat="1" ht="13.5" thickBot="1" x14ac:dyDescent="0.25">
      <c r="A646" s="247" t="s">
        <v>178</v>
      </c>
      <c r="B646" s="531" t="s">
        <v>53</v>
      </c>
      <c r="C646" s="532"/>
      <c r="D646" s="532"/>
      <c r="E646" s="532"/>
      <c r="F646" s="532"/>
      <c r="G646" s="533"/>
      <c r="H646" s="531" t="s">
        <v>75</v>
      </c>
      <c r="I646" s="532"/>
      <c r="J646" s="532"/>
      <c r="K646" s="532"/>
      <c r="L646" s="532"/>
      <c r="M646" s="533"/>
      <c r="N646" s="531" t="s">
        <v>63</v>
      </c>
      <c r="O646" s="532"/>
      <c r="P646" s="532"/>
      <c r="Q646" s="532"/>
      <c r="R646" s="532"/>
      <c r="S646" s="533"/>
      <c r="T646" s="292" t="s">
        <v>55</v>
      </c>
    </row>
    <row r="647" spans="1:23" s="520" customFormat="1" x14ac:dyDescent="0.2">
      <c r="A647" s="248" t="s">
        <v>54</v>
      </c>
      <c r="B647" s="314">
        <v>1</v>
      </c>
      <c r="C647" s="251">
        <v>2</v>
      </c>
      <c r="D647" s="251">
        <v>3</v>
      </c>
      <c r="E647" s="251">
        <v>4</v>
      </c>
      <c r="F647" s="251">
        <v>5</v>
      </c>
      <c r="G647" s="251">
        <v>6</v>
      </c>
      <c r="H647" s="314">
        <v>1</v>
      </c>
      <c r="I647" s="251">
        <v>2</v>
      </c>
      <c r="J647" s="251">
        <v>3</v>
      </c>
      <c r="K647" s="251">
        <v>4</v>
      </c>
      <c r="L647" s="251">
        <v>5</v>
      </c>
      <c r="M647" s="251">
        <v>6</v>
      </c>
      <c r="N647" s="314">
        <v>1</v>
      </c>
      <c r="O647" s="251">
        <v>2</v>
      </c>
      <c r="P647" s="251">
        <v>3</v>
      </c>
      <c r="Q647" s="251">
        <v>4</v>
      </c>
      <c r="R647" s="251">
        <v>5</v>
      </c>
      <c r="S647" s="251">
        <v>6</v>
      </c>
      <c r="T647" s="291"/>
    </row>
    <row r="648" spans="1:23" s="520" customFormat="1" x14ac:dyDescent="0.2">
      <c r="A648" s="252" t="s">
        <v>3</v>
      </c>
      <c r="B648" s="253">
        <v>4248</v>
      </c>
      <c r="C648" s="254">
        <v>4248</v>
      </c>
      <c r="D648" s="254">
        <v>4248</v>
      </c>
      <c r="E648" s="254">
        <v>4248</v>
      </c>
      <c r="F648" s="254">
        <v>4248</v>
      </c>
      <c r="G648" s="254">
        <v>4248</v>
      </c>
      <c r="H648" s="253">
        <v>4248</v>
      </c>
      <c r="I648" s="467">
        <v>4248</v>
      </c>
      <c r="J648" s="467">
        <v>4248</v>
      </c>
      <c r="K648" s="254">
        <v>4248</v>
      </c>
      <c r="L648" s="254">
        <v>4248</v>
      </c>
      <c r="M648" s="255">
        <v>4248</v>
      </c>
      <c r="N648" s="253">
        <v>4248</v>
      </c>
      <c r="O648" s="254">
        <v>4248</v>
      </c>
      <c r="P648" s="254">
        <v>4248</v>
      </c>
      <c r="Q648" s="254">
        <v>4248</v>
      </c>
      <c r="R648" s="254">
        <v>4248</v>
      </c>
      <c r="S648" s="254">
        <v>4248</v>
      </c>
      <c r="T648" s="256">
        <v>4248</v>
      </c>
    </row>
    <row r="649" spans="1:23" s="520" customFormat="1" x14ac:dyDescent="0.2">
      <c r="A649" s="257" t="s">
        <v>6</v>
      </c>
      <c r="B649" s="258">
        <v>4692.8571428571431</v>
      </c>
      <c r="C649" s="259">
        <v>4897.3529411764703</v>
      </c>
      <c r="D649" s="259">
        <v>4508.0555555555557</v>
      </c>
      <c r="E649" s="259">
        <v>4948.2352941176468</v>
      </c>
      <c r="F649" s="259">
        <v>4814.2222222222226</v>
      </c>
      <c r="G649" s="259">
        <v>4695.151515151515</v>
      </c>
      <c r="H649" s="258">
        <v>4596.3157894736842</v>
      </c>
      <c r="I649" s="468">
        <v>4683.8235294117649</v>
      </c>
      <c r="J649" s="468">
        <v>4804.7058823529414</v>
      </c>
      <c r="K649" s="259">
        <v>4756.4705882352937</v>
      </c>
      <c r="L649" s="259">
        <v>4713.6000000000004</v>
      </c>
      <c r="M649" s="260">
        <v>4684.4736842105267</v>
      </c>
      <c r="N649" s="258">
        <v>4690.2941176470586</v>
      </c>
      <c r="O649" s="259">
        <v>4803.6585365853662</v>
      </c>
      <c r="P649" s="259">
        <v>4511.5384615384619</v>
      </c>
      <c r="Q649" s="259">
        <v>4865.8823529411766</v>
      </c>
      <c r="R649" s="259">
        <v>4641.0256410256407</v>
      </c>
      <c r="S649" s="259">
        <v>4881.9047619047615</v>
      </c>
      <c r="T649" s="261">
        <v>4726.8547008547012</v>
      </c>
    </row>
    <row r="650" spans="1:23" s="520" customFormat="1" x14ac:dyDescent="0.2">
      <c r="A650" s="248" t="s">
        <v>7</v>
      </c>
      <c r="B650" s="262">
        <v>71.428571428571431</v>
      </c>
      <c r="C650" s="263">
        <v>67.647058823529406</v>
      </c>
      <c r="D650" s="263">
        <v>86.111111111111114</v>
      </c>
      <c r="E650" s="263">
        <v>70.588235294117652</v>
      </c>
      <c r="F650" s="263">
        <v>68.888888888888886</v>
      </c>
      <c r="G650" s="263">
        <v>66.666666666666671</v>
      </c>
      <c r="H650" s="262">
        <v>94.736842105263165</v>
      </c>
      <c r="I650" s="469">
        <v>76.470588235294116</v>
      </c>
      <c r="J650" s="469">
        <v>85.294117647058826</v>
      </c>
      <c r="K650" s="469">
        <v>70.588235294117652</v>
      </c>
      <c r="L650" s="469">
        <v>52</v>
      </c>
      <c r="M650" s="264">
        <v>76.315789473684205</v>
      </c>
      <c r="N650" s="262">
        <v>82.352941176470594</v>
      </c>
      <c r="O650" s="263">
        <v>80.487804878048777</v>
      </c>
      <c r="P650" s="263">
        <v>84.615384615384613</v>
      </c>
      <c r="Q650" s="263">
        <v>70.588235294117652</v>
      </c>
      <c r="R650" s="263">
        <v>94.871794871794876</v>
      </c>
      <c r="S650" s="263">
        <v>61.904761904761905</v>
      </c>
      <c r="T650" s="265">
        <v>71.282051282051285</v>
      </c>
      <c r="V650" s="227"/>
    </row>
    <row r="651" spans="1:23" s="520" customFormat="1" x14ac:dyDescent="0.2">
      <c r="A651" s="248" t="s">
        <v>8</v>
      </c>
      <c r="B651" s="266">
        <v>9.1881808586580738E-2</v>
      </c>
      <c r="C651" s="267">
        <v>8.5756766736659662E-2</v>
      </c>
      <c r="D651" s="267">
        <v>7.2936327380850374E-2</v>
      </c>
      <c r="E651" s="267">
        <v>7.5103486443283893E-2</v>
      </c>
      <c r="F651" s="267">
        <v>8.2329551155495825E-2</v>
      </c>
      <c r="G651" s="267">
        <v>8.1496694497913469E-2</v>
      </c>
      <c r="H651" s="266">
        <v>7.3757140344113847E-2</v>
      </c>
      <c r="I651" s="455">
        <v>7.8559645121896504E-2</v>
      </c>
      <c r="J651" s="455">
        <v>7.5156145264737712E-2</v>
      </c>
      <c r="K651" s="267">
        <v>8.0477886392642348E-2</v>
      </c>
      <c r="L651" s="267">
        <v>0.11299065522857769</v>
      </c>
      <c r="M651" s="268">
        <v>7.8099826559104829E-2</v>
      </c>
      <c r="N651" s="266">
        <v>6.4684129535931292E-2</v>
      </c>
      <c r="O651" s="267">
        <v>7.7352254766027181E-2</v>
      </c>
      <c r="P651" s="267">
        <v>6.7901301446465584E-2</v>
      </c>
      <c r="Q651" s="267">
        <v>8.5810265114485723E-2</v>
      </c>
      <c r="R651" s="267">
        <v>7.1337798745600228E-2</v>
      </c>
      <c r="S651" s="267">
        <v>9.8426103995483433E-2</v>
      </c>
      <c r="T651" s="269">
        <v>8.5239297356899252E-2</v>
      </c>
      <c r="V651" s="227"/>
    </row>
    <row r="652" spans="1:23" s="520" customFormat="1" x14ac:dyDescent="0.2">
      <c r="A652" s="257" t="s">
        <v>1</v>
      </c>
      <c r="B652" s="270">
        <f>B649/B648*100-100</f>
        <v>10.472154963680396</v>
      </c>
      <c r="C652" s="271">
        <f t="shared" ref="C652:E652" si="214">C649/C648*100-100</f>
        <v>15.286086185886788</v>
      </c>
      <c r="D652" s="271">
        <f t="shared" si="214"/>
        <v>6.1218351119481014</v>
      </c>
      <c r="E652" s="271">
        <f t="shared" si="214"/>
        <v>16.483881688268525</v>
      </c>
      <c r="F652" s="271">
        <f>F649/F648*100-100</f>
        <v>13.32914835739696</v>
      </c>
      <c r="G652" s="271">
        <f t="shared" ref="G652:T652" si="215">G649/G648*100-100</f>
        <v>10.526165610911377</v>
      </c>
      <c r="H652" s="270">
        <f t="shared" si="215"/>
        <v>8.1995242343146089</v>
      </c>
      <c r="I652" s="271">
        <f t="shared" si="215"/>
        <v>10.25949927993797</v>
      </c>
      <c r="J652" s="271">
        <f t="shared" si="215"/>
        <v>13.105129057272634</v>
      </c>
      <c r="K652" s="271">
        <f t="shared" si="215"/>
        <v>11.969646615708427</v>
      </c>
      <c r="L652" s="271">
        <f t="shared" si="215"/>
        <v>10.960451977401135</v>
      </c>
      <c r="M652" s="272">
        <f t="shared" si="215"/>
        <v>10.274804242244031</v>
      </c>
      <c r="N652" s="270">
        <f t="shared" si="215"/>
        <v>10.411820095269732</v>
      </c>
      <c r="O652" s="271">
        <f t="shared" si="215"/>
        <v>13.080474025079241</v>
      </c>
      <c r="P652" s="271">
        <f t="shared" si="215"/>
        <v>6.2038244241634004</v>
      </c>
      <c r="Q652" s="271">
        <f t="shared" si="215"/>
        <v>14.545253129500395</v>
      </c>
      <c r="R652" s="271">
        <f t="shared" si="215"/>
        <v>9.2520160316770443</v>
      </c>
      <c r="S652" s="271">
        <f t="shared" si="215"/>
        <v>14.922428481750515</v>
      </c>
      <c r="T652" s="273">
        <f t="shared" si="215"/>
        <v>11.272474125581482</v>
      </c>
      <c r="U652" s="347"/>
      <c r="V652" s="227"/>
    </row>
    <row r="653" spans="1:23" s="520" customFormat="1" ht="13.5" thickBot="1" x14ac:dyDescent="0.25">
      <c r="A653" s="274" t="s">
        <v>27</v>
      </c>
      <c r="B653" s="275">
        <f>B649-B636</f>
        <v>93.079365079365743</v>
      </c>
      <c r="C653" s="276">
        <f t="shared" ref="C653:T653" si="216">C649-C636</f>
        <v>4.241830065358954</v>
      </c>
      <c r="D653" s="276">
        <f t="shared" si="216"/>
        <v>-133.43380614657235</v>
      </c>
      <c r="E653" s="276">
        <f t="shared" si="216"/>
        <v>336.41711229946486</v>
      </c>
      <c r="F653" s="276">
        <f t="shared" si="216"/>
        <v>254.66666666666697</v>
      </c>
      <c r="G653" s="276">
        <f t="shared" si="216"/>
        <v>-10.233100233100231</v>
      </c>
      <c r="H653" s="275">
        <f t="shared" si="216"/>
        <v>-155.31686358753996</v>
      </c>
      <c r="I653" s="276">
        <f t="shared" si="216"/>
        <v>-112.45554035567693</v>
      </c>
      <c r="J653" s="276">
        <f t="shared" si="216"/>
        <v>-335.51150895140654</v>
      </c>
      <c r="K653" s="276">
        <f t="shared" si="216"/>
        <v>49.102167182662015</v>
      </c>
      <c r="L653" s="276">
        <f t="shared" si="216"/>
        <v>-83.473170731706887</v>
      </c>
      <c r="M653" s="277">
        <f t="shared" si="216"/>
        <v>202.52246469833153</v>
      </c>
      <c r="N653" s="275">
        <f t="shared" si="216"/>
        <v>80.294117647058556</v>
      </c>
      <c r="O653" s="276">
        <f t="shared" si="216"/>
        <v>-76.55885471898182</v>
      </c>
      <c r="P653" s="276">
        <f t="shared" si="216"/>
        <v>-340.12820512820508</v>
      </c>
      <c r="Q653" s="276">
        <f t="shared" si="216"/>
        <v>86.3585434173674</v>
      </c>
      <c r="R653" s="276">
        <f t="shared" si="216"/>
        <v>-117.30769230769238</v>
      </c>
      <c r="S653" s="276">
        <f t="shared" si="216"/>
        <v>19.460317460317128</v>
      </c>
      <c r="T653" s="278">
        <f t="shared" si="216"/>
        <v>-29.192455872067512</v>
      </c>
      <c r="V653" s="227"/>
    </row>
    <row r="654" spans="1:23" s="520" customFormat="1" x14ac:dyDescent="0.2">
      <c r="A654" s="279" t="s">
        <v>51</v>
      </c>
      <c r="B654" s="280">
        <v>681</v>
      </c>
      <c r="C654" s="281">
        <v>694</v>
      </c>
      <c r="D654" s="281">
        <v>714</v>
      </c>
      <c r="E654" s="281">
        <v>172</v>
      </c>
      <c r="F654" s="281">
        <v>727</v>
      </c>
      <c r="G654" s="281">
        <v>721</v>
      </c>
      <c r="H654" s="280">
        <v>708</v>
      </c>
      <c r="I654" s="281">
        <v>726</v>
      </c>
      <c r="J654" s="281">
        <v>719</v>
      </c>
      <c r="K654" s="281">
        <v>158</v>
      </c>
      <c r="L654" s="281">
        <v>740</v>
      </c>
      <c r="M654" s="282">
        <v>740</v>
      </c>
      <c r="N654" s="280">
        <v>716</v>
      </c>
      <c r="O654" s="281">
        <v>725</v>
      </c>
      <c r="P654" s="281">
        <v>734</v>
      </c>
      <c r="Q654" s="281">
        <v>183</v>
      </c>
      <c r="R654" s="281">
        <v>740</v>
      </c>
      <c r="S654" s="281">
        <v>740</v>
      </c>
      <c r="T654" s="283">
        <f>SUM(B654:S654)</f>
        <v>11338</v>
      </c>
      <c r="U654" s="227" t="s">
        <v>56</v>
      </c>
      <c r="V654" s="284">
        <f>T641-T654</f>
        <v>48</v>
      </c>
      <c r="W654" s="285">
        <f>V654/T641</f>
        <v>4.2157034955208148E-3</v>
      </c>
    </row>
    <row r="655" spans="1:23" s="520" customFormat="1" x14ac:dyDescent="0.2">
      <c r="A655" s="286" t="s">
        <v>28</v>
      </c>
      <c r="B655" s="322"/>
      <c r="C655" s="242"/>
      <c r="D655" s="242"/>
      <c r="E655" s="242"/>
      <c r="F655" s="242"/>
      <c r="G655" s="242"/>
      <c r="H655" s="244"/>
      <c r="I655" s="242"/>
      <c r="J655" s="242"/>
      <c r="K655" s="242"/>
      <c r="L655" s="242"/>
      <c r="M655" s="372"/>
      <c r="N655" s="244"/>
      <c r="O655" s="242"/>
      <c r="P655" s="242"/>
      <c r="Q655" s="242"/>
      <c r="R655" s="242"/>
      <c r="S655" s="242"/>
      <c r="T655" s="235"/>
      <c r="U655" s="227" t="s">
        <v>57</v>
      </c>
      <c r="V655" s="227">
        <v>150.24</v>
      </c>
    </row>
    <row r="656" spans="1:23" s="520" customFormat="1" ht="13.5" thickBot="1" x14ac:dyDescent="0.25">
      <c r="A656" s="287" t="s">
        <v>26</v>
      </c>
      <c r="B656" s="374">
        <f>B655-B642</f>
        <v>0</v>
      </c>
      <c r="C656" s="386">
        <f t="shared" ref="C656:S656" si="217">C655-C642</f>
        <v>0</v>
      </c>
      <c r="D656" s="386">
        <f t="shared" si="217"/>
        <v>0</v>
      </c>
      <c r="E656" s="386">
        <f t="shared" si="217"/>
        <v>0</v>
      </c>
      <c r="F656" s="386">
        <f t="shared" si="217"/>
        <v>0</v>
      </c>
      <c r="G656" s="386">
        <f t="shared" si="217"/>
        <v>0</v>
      </c>
      <c r="H656" s="374">
        <f t="shared" si="217"/>
        <v>0</v>
      </c>
      <c r="I656" s="386">
        <f t="shared" si="217"/>
        <v>0</v>
      </c>
      <c r="J656" s="386">
        <f t="shared" si="217"/>
        <v>0</v>
      </c>
      <c r="K656" s="386">
        <f t="shared" si="217"/>
        <v>0</v>
      </c>
      <c r="L656" s="386">
        <f t="shared" si="217"/>
        <v>0</v>
      </c>
      <c r="M656" s="387">
        <f t="shared" si="217"/>
        <v>0</v>
      </c>
      <c r="N656" s="374">
        <f t="shared" si="217"/>
        <v>0</v>
      </c>
      <c r="O656" s="386">
        <f t="shared" si="217"/>
        <v>0</v>
      </c>
      <c r="P656" s="386">
        <f t="shared" si="217"/>
        <v>0</v>
      </c>
      <c r="Q656" s="386">
        <f t="shared" si="217"/>
        <v>0</v>
      </c>
      <c r="R656" s="386">
        <f t="shared" si="217"/>
        <v>0</v>
      </c>
      <c r="S656" s="386">
        <f t="shared" si="217"/>
        <v>0</v>
      </c>
      <c r="T656" s="236"/>
      <c r="U656" s="227" t="s">
        <v>26</v>
      </c>
      <c r="V656" s="227">
        <f>V655-V642</f>
        <v>-3.0000000000001137E-2</v>
      </c>
    </row>
    <row r="658" spans="1:23" ht="13.5" thickBot="1" x14ac:dyDescent="0.25"/>
    <row r="659" spans="1:23" s="522" customFormat="1" ht="13.5" thickBot="1" x14ac:dyDescent="0.25">
      <c r="A659" s="247" t="s">
        <v>180</v>
      </c>
      <c r="B659" s="531" t="s">
        <v>53</v>
      </c>
      <c r="C659" s="532"/>
      <c r="D659" s="532"/>
      <c r="E659" s="532"/>
      <c r="F659" s="532"/>
      <c r="G659" s="533"/>
      <c r="H659" s="531" t="s">
        <v>75</v>
      </c>
      <c r="I659" s="532"/>
      <c r="J659" s="532"/>
      <c r="K659" s="532"/>
      <c r="L659" s="532"/>
      <c r="M659" s="533"/>
      <c r="N659" s="531" t="s">
        <v>63</v>
      </c>
      <c r="O659" s="532"/>
      <c r="P659" s="532"/>
      <c r="Q659" s="532"/>
      <c r="R659" s="532"/>
      <c r="S659" s="533"/>
      <c r="T659" s="292" t="s">
        <v>55</v>
      </c>
    </row>
    <row r="660" spans="1:23" s="522" customFormat="1" x14ac:dyDescent="0.2">
      <c r="A660" s="248" t="s">
        <v>54</v>
      </c>
      <c r="B660" s="314">
        <v>1</v>
      </c>
      <c r="C660" s="251">
        <v>2</v>
      </c>
      <c r="D660" s="251">
        <v>3</v>
      </c>
      <c r="E660" s="251">
        <v>4</v>
      </c>
      <c r="F660" s="251">
        <v>5</v>
      </c>
      <c r="G660" s="251">
        <v>6</v>
      </c>
      <c r="H660" s="314">
        <v>1</v>
      </c>
      <c r="I660" s="251">
        <v>2</v>
      </c>
      <c r="J660" s="251">
        <v>3</v>
      </c>
      <c r="K660" s="251">
        <v>4</v>
      </c>
      <c r="L660" s="251">
        <v>5</v>
      </c>
      <c r="M660" s="251">
        <v>6</v>
      </c>
      <c r="N660" s="314">
        <v>1</v>
      </c>
      <c r="O660" s="251">
        <v>2</v>
      </c>
      <c r="P660" s="251">
        <v>3</v>
      </c>
      <c r="Q660" s="251">
        <v>4</v>
      </c>
      <c r="R660" s="251">
        <v>5</v>
      </c>
      <c r="S660" s="251">
        <v>6</v>
      </c>
      <c r="T660" s="291"/>
    </row>
    <row r="661" spans="1:23" s="522" customFormat="1" x14ac:dyDescent="0.2">
      <c r="A661" s="252" t="s">
        <v>3</v>
      </c>
      <c r="B661" s="253">
        <v>4284</v>
      </c>
      <c r="C661" s="254">
        <v>4284</v>
      </c>
      <c r="D661" s="254">
        <v>4284</v>
      </c>
      <c r="E661" s="254">
        <v>4284</v>
      </c>
      <c r="F661" s="254">
        <v>4284</v>
      </c>
      <c r="G661" s="254">
        <v>4284</v>
      </c>
      <c r="H661" s="253">
        <v>4284</v>
      </c>
      <c r="I661" s="467">
        <v>4284</v>
      </c>
      <c r="J661" s="467">
        <v>4284</v>
      </c>
      <c r="K661" s="254">
        <v>4284</v>
      </c>
      <c r="L661" s="254">
        <v>4284</v>
      </c>
      <c r="M661" s="255">
        <v>4284</v>
      </c>
      <c r="N661" s="253">
        <v>4284</v>
      </c>
      <c r="O661" s="254">
        <v>4284</v>
      </c>
      <c r="P661" s="254">
        <v>4284</v>
      </c>
      <c r="Q661" s="254">
        <v>4284</v>
      </c>
      <c r="R661" s="254">
        <v>4284</v>
      </c>
      <c r="S661" s="254">
        <v>4284</v>
      </c>
      <c r="T661" s="256">
        <v>4284</v>
      </c>
    </row>
    <row r="662" spans="1:23" s="522" customFormat="1" x14ac:dyDescent="0.2">
      <c r="A662" s="257" t="s">
        <v>6</v>
      </c>
      <c r="B662" s="258">
        <v>4656.666666666667</v>
      </c>
      <c r="C662" s="259">
        <v>4715.7142857142853</v>
      </c>
      <c r="D662" s="259">
        <v>4616.590909090909</v>
      </c>
      <c r="E662" s="259">
        <v>4682.1428571428569</v>
      </c>
      <c r="F662" s="259">
        <v>4707.272727272727</v>
      </c>
      <c r="G662" s="259">
        <v>4811.3157894736842</v>
      </c>
      <c r="H662" s="258">
        <v>4751.3888888888887</v>
      </c>
      <c r="I662" s="468">
        <v>4731.1428571428569</v>
      </c>
      <c r="J662" s="468">
        <v>4705.1724137931033</v>
      </c>
      <c r="K662" s="259">
        <v>4744</v>
      </c>
      <c r="L662" s="259">
        <v>4564.2105263157891</v>
      </c>
      <c r="M662" s="260">
        <v>4820.588235294118</v>
      </c>
      <c r="N662" s="258">
        <v>4620.5263157894733</v>
      </c>
      <c r="O662" s="259">
        <v>4829.1176470588234</v>
      </c>
      <c r="P662" s="259">
        <v>4708.0487804878048</v>
      </c>
      <c r="Q662" s="259">
        <v>4914</v>
      </c>
      <c r="R662" s="259">
        <v>4564.545454545455</v>
      </c>
      <c r="S662" s="259">
        <v>4745.75</v>
      </c>
      <c r="T662" s="261">
        <v>4707.9145299145302</v>
      </c>
    </row>
    <row r="663" spans="1:23" s="522" customFormat="1" x14ac:dyDescent="0.2">
      <c r="A663" s="248" t="s">
        <v>7</v>
      </c>
      <c r="B663" s="262">
        <v>90.909090909090907</v>
      </c>
      <c r="C663" s="263">
        <v>62.857142857142854</v>
      </c>
      <c r="D663" s="263">
        <v>90.909090909090907</v>
      </c>
      <c r="E663" s="263">
        <v>50</v>
      </c>
      <c r="F663" s="263">
        <v>69.696969696969703</v>
      </c>
      <c r="G663" s="263">
        <v>60.526315789473685</v>
      </c>
      <c r="H663" s="262">
        <v>75</v>
      </c>
      <c r="I663" s="469">
        <v>80</v>
      </c>
      <c r="J663" s="469">
        <v>68.965517241379317</v>
      </c>
      <c r="K663" s="469">
        <v>53.333333333333336</v>
      </c>
      <c r="L663" s="469">
        <v>94.736842105263165</v>
      </c>
      <c r="M663" s="264">
        <v>76.470588235294116</v>
      </c>
      <c r="N663" s="262">
        <v>92.10526315789474</v>
      </c>
      <c r="O663" s="263">
        <v>64.705882352941174</v>
      </c>
      <c r="P663" s="263">
        <v>73.170731707317074</v>
      </c>
      <c r="Q663" s="263">
        <v>53.333333333333336</v>
      </c>
      <c r="R663" s="263">
        <v>87.878787878787875</v>
      </c>
      <c r="S663" s="263">
        <v>75</v>
      </c>
      <c r="T663" s="265">
        <v>70.940170940170944</v>
      </c>
      <c r="V663" s="227"/>
    </row>
    <row r="664" spans="1:23" s="522" customFormat="1" x14ac:dyDescent="0.2">
      <c r="A664" s="248" t="s">
        <v>8</v>
      </c>
      <c r="B664" s="266">
        <v>8.5287190455828915E-2</v>
      </c>
      <c r="C664" s="267">
        <v>9.804056033093822E-2</v>
      </c>
      <c r="D664" s="267">
        <v>7.8690132911746064E-2</v>
      </c>
      <c r="E664" s="267">
        <v>9.3860199274912584E-2</v>
      </c>
      <c r="F664" s="267">
        <v>8.1329144461965541E-2</v>
      </c>
      <c r="G664" s="267">
        <v>9.4003757986209524E-2</v>
      </c>
      <c r="H664" s="266">
        <v>0.10131516870838822</v>
      </c>
      <c r="I664" s="455">
        <v>7.8803993171283893E-2</v>
      </c>
      <c r="J664" s="455">
        <v>9.2220339622358913E-2</v>
      </c>
      <c r="K664" s="267">
        <v>0.10025634310324538</v>
      </c>
      <c r="L664" s="267">
        <v>6.9482002237692173E-2</v>
      </c>
      <c r="M664" s="268">
        <v>9.0579104717076031E-2</v>
      </c>
      <c r="N664" s="266">
        <v>6.9270322924385078E-2</v>
      </c>
      <c r="O664" s="267">
        <v>9.8953687274701885E-2</v>
      </c>
      <c r="P664" s="267">
        <v>7.9317327682761743E-2</v>
      </c>
      <c r="Q664" s="267">
        <v>0.11215993915100878</v>
      </c>
      <c r="R664" s="267">
        <v>6.9058542188224215E-2</v>
      </c>
      <c r="S664" s="267">
        <v>9.6669542617111526E-2</v>
      </c>
      <c r="T664" s="269">
        <v>8.9626790460986552E-2</v>
      </c>
      <c r="V664" s="227"/>
    </row>
    <row r="665" spans="1:23" s="522" customFormat="1" x14ac:dyDescent="0.2">
      <c r="A665" s="257" t="s">
        <v>1</v>
      </c>
      <c r="B665" s="270">
        <f>B662/B661*100-100</f>
        <v>8.6990351696234001</v>
      </c>
      <c r="C665" s="271">
        <f t="shared" ref="C665:E665" si="218">C662/C661*100-100</f>
        <v>10.077364279044929</v>
      </c>
      <c r="D665" s="271">
        <f t="shared" si="218"/>
        <v>7.7635599694423121</v>
      </c>
      <c r="E665" s="271">
        <f t="shared" si="218"/>
        <v>9.2937174869947938</v>
      </c>
      <c r="F665" s="271">
        <f>F662/F661*100-100</f>
        <v>9.880315762668701</v>
      </c>
      <c r="G665" s="271">
        <f t="shared" ref="G665:T665" si="219">G662/G661*100-100</f>
        <v>12.308958671187781</v>
      </c>
      <c r="H665" s="270">
        <f t="shared" si="219"/>
        <v>10.910104782653789</v>
      </c>
      <c r="I665" s="271">
        <f t="shared" si="219"/>
        <v>10.437508336667989</v>
      </c>
      <c r="J665" s="271">
        <f t="shared" si="219"/>
        <v>9.8312888373740321</v>
      </c>
      <c r="K665" s="271">
        <f t="shared" si="219"/>
        <v>10.737628384687213</v>
      </c>
      <c r="L665" s="271">
        <f t="shared" si="219"/>
        <v>6.5408619588185957</v>
      </c>
      <c r="M665" s="272">
        <f t="shared" si="219"/>
        <v>12.525402317789869</v>
      </c>
      <c r="N665" s="270">
        <f t="shared" si="219"/>
        <v>7.8554228709027285</v>
      </c>
      <c r="O665" s="271">
        <f t="shared" si="219"/>
        <v>12.724501565332005</v>
      </c>
      <c r="P665" s="271">
        <f t="shared" si="219"/>
        <v>9.8984309170822655</v>
      </c>
      <c r="Q665" s="271">
        <f t="shared" si="219"/>
        <v>14.705882352941174</v>
      </c>
      <c r="R665" s="271">
        <f t="shared" si="219"/>
        <v>6.5486800780918628</v>
      </c>
      <c r="S665" s="271">
        <f t="shared" si="219"/>
        <v>10.778478057889828</v>
      </c>
      <c r="T665" s="273">
        <f t="shared" si="219"/>
        <v>9.8952971501991271</v>
      </c>
      <c r="U665" s="347"/>
      <c r="V665" s="227"/>
    </row>
    <row r="666" spans="1:23" s="522" customFormat="1" ht="13.5" thickBot="1" x14ac:dyDescent="0.25">
      <c r="A666" s="274" t="s">
        <v>27</v>
      </c>
      <c r="B666" s="275">
        <f>B662-B649</f>
        <v>-36.190476190476147</v>
      </c>
      <c r="C666" s="276">
        <f t="shared" ref="C666:T666" si="220">C662-C649</f>
        <v>-181.63865546218494</v>
      </c>
      <c r="D666" s="276">
        <f t="shared" si="220"/>
        <v>108.53535353535335</v>
      </c>
      <c r="E666" s="276">
        <f t="shared" si="220"/>
        <v>-266.09243697478996</v>
      </c>
      <c r="F666" s="276">
        <f t="shared" si="220"/>
        <v>-106.9494949494956</v>
      </c>
      <c r="G666" s="276">
        <f t="shared" si="220"/>
        <v>116.16427432216915</v>
      </c>
      <c r="H666" s="275">
        <f t="shared" si="220"/>
        <v>155.07309941520452</v>
      </c>
      <c r="I666" s="276">
        <f t="shared" si="220"/>
        <v>47.319327731092017</v>
      </c>
      <c r="J666" s="276">
        <f t="shared" si="220"/>
        <v>-99.533468559838184</v>
      </c>
      <c r="K666" s="276">
        <f t="shared" si="220"/>
        <v>-12.47058823529369</v>
      </c>
      <c r="L666" s="276">
        <f t="shared" si="220"/>
        <v>-149.38947368421123</v>
      </c>
      <c r="M666" s="277">
        <f t="shared" si="220"/>
        <v>136.11455108359132</v>
      </c>
      <c r="N666" s="275">
        <f t="shared" si="220"/>
        <v>-69.767801857585255</v>
      </c>
      <c r="O666" s="276">
        <f t="shared" si="220"/>
        <v>25.459110473457258</v>
      </c>
      <c r="P666" s="276">
        <f t="shared" si="220"/>
        <v>196.51031894934295</v>
      </c>
      <c r="Q666" s="276">
        <f t="shared" si="220"/>
        <v>48.117647058823422</v>
      </c>
      <c r="R666" s="276">
        <f t="shared" si="220"/>
        <v>-76.480186480185694</v>
      </c>
      <c r="S666" s="276">
        <f t="shared" si="220"/>
        <v>-136.15476190476147</v>
      </c>
      <c r="T666" s="278">
        <f t="shared" si="220"/>
        <v>-18.940170940170901</v>
      </c>
      <c r="V666" s="227"/>
    </row>
    <row r="667" spans="1:23" s="522" customFormat="1" x14ac:dyDescent="0.2">
      <c r="A667" s="279" t="s">
        <v>51</v>
      </c>
      <c r="B667" s="280">
        <v>675</v>
      </c>
      <c r="C667" s="281">
        <v>687</v>
      </c>
      <c r="D667" s="281">
        <v>711</v>
      </c>
      <c r="E667" s="281">
        <v>170</v>
      </c>
      <c r="F667" s="281">
        <v>724</v>
      </c>
      <c r="G667" s="281">
        <v>717</v>
      </c>
      <c r="H667" s="280">
        <v>703</v>
      </c>
      <c r="I667" s="281">
        <v>724</v>
      </c>
      <c r="J667" s="281">
        <v>714</v>
      </c>
      <c r="K667" s="281">
        <v>154</v>
      </c>
      <c r="L667" s="281">
        <v>740</v>
      </c>
      <c r="M667" s="282">
        <v>739</v>
      </c>
      <c r="N667" s="280">
        <v>712</v>
      </c>
      <c r="O667" s="281">
        <v>722</v>
      </c>
      <c r="P667" s="281">
        <v>731</v>
      </c>
      <c r="Q667" s="281">
        <v>179</v>
      </c>
      <c r="R667" s="281">
        <v>734</v>
      </c>
      <c r="S667" s="281">
        <v>738</v>
      </c>
      <c r="T667" s="283">
        <f>SUM(B667:S667)</f>
        <v>11274</v>
      </c>
      <c r="U667" s="227" t="s">
        <v>56</v>
      </c>
      <c r="V667" s="284">
        <f>T654-T667</f>
        <v>64</v>
      </c>
      <c r="W667" s="285">
        <f>V667/T654</f>
        <v>5.6447345210795556E-3</v>
      </c>
    </row>
    <row r="668" spans="1:23" s="522" customFormat="1" x14ac:dyDescent="0.2">
      <c r="A668" s="286" t="s">
        <v>28</v>
      </c>
      <c r="B668" s="322"/>
      <c r="C668" s="242"/>
      <c r="D668" s="242"/>
      <c r="E668" s="242"/>
      <c r="F668" s="242"/>
      <c r="G668" s="242"/>
      <c r="H668" s="244"/>
      <c r="I668" s="242"/>
      <c r="J668" s="242"/>
      <c r="K668" s="242"/>
      <c r="L668" s="242"/>
      <c r="M668" s="372"/>
      <c r="N668" s="244"/>
      <c r="O668" s="242"/>
      <c r="P668" s="242"/>
      <c r="Q668" s="242"/>
      <c r="R668" s="242"/>
      <c r="S668" s="242"/>
      <c r="T668" s="235"/>
      <c r="U668" s="227" t="s">
        <v>57</v>
      </c>
      <c r="V668" s="227">
        <v>150.33000000000001</v>
      </c>
    </row>
    <row r="669" spans="1:23" s="522" customFormat="1" ht="13.5" thickBot="1" x14ac:dyDescent="0.25">
      <c r="A669" s="287" t="s">
        <v>26</v>
      </c>
      <c r="B669" s="374">
        <f>B668-B655</f>
        <v>0</v>
      </c>
      <c r="C669" s="386">
        <f t="shared" ref="C669:S669" si="221">C668-C655</f>
        <v>0</v>
      </c>
      <c r="D669" s="386">
        <f t="shared" si="221"/>
        <v>0</v>
      </c>
      <c r="E669" s="386">
        <f t="shared" si="221"/>
        <v>0</v>
      </c>
      <c r="F669" s="386">
        <f t="shared" si="221"/>
        <v>0</v>
      </c>
      <c r="G669" s="386">
        <f t="shared" si="221"/>
        <v>0</v>
      </c>
      <c r="H669" s="374">
        <f t="shared" si="221"/>
        <v>0</v>
      </c>
      <c r="I669" s="386">
        <f t="shared" si="221"/>
        <v>0</v>
      </c>
      <c r="J669" s="386">
        <f t="shared" si="221"/>
        <v>0</v>
      </c>
      <c r="K669" s="386">
        <f t="shared" si="221"/>
        <v>0</v>
      </c>
      <c r="L669" s="386">
        <f t="shared" si="221"/>
        <v>0</v>
      </c>
      <c r="M669" s="387">
        <f t="shared" si="221"/>
        <v>0</v>
      </c>
      <c r="N669" s="374">
        <f t="shared" si="221"/>
        <v>0</v>
      </c>
      <c r="O669" s="386">
        <f t="shared" si="221"/>
        <v>0</v>
      </c>
      <c r="P669" s="386">
        <f t="shared" si="221"/>
        <v>0</v>
      </c>
      <c r="Q669" s="386">
        <f t="shared" si="221"/>
        <v>0</v>
      </c>
      <c r="R669" s="386">
        <f t="shared" si="221"/>
        <v>0</v>
      </c>
      <c r="S669" s="386">
        <f t="shared" si="221"/>
        <v>0</v>
      </c>
      <c r="T669" s="236"/>
      <c r="U669" s="227" t="s">
        <v>26</v>
      </c>
      <c r="V669" s="227">
        <f>V668-V655</f>
        <v>9.0000000000003411E-2</v>
      </c>
    </row>
    <row r="671" spans="1:23" ht="13.5" thickBot="1" x14ac:dyDescent="0.25"/>
    <row r="672" spans="1:23" s="524" customFormat="1" ht="13.5" thickBot="1" x14ac:dyDescent="0.25">
      <c r="A672" s="247" t="s">
        <v>182</v>
      </c>
      <c r="B672" s="531" t="s">
        <v>53</v>
      </c>
      <c r="C672" s="532"/>
      <c r="D672" s="532"/>
      <c r="E672" s="532"/>
      <c r="F672" s="532"/>
      <c r="G672" s="533"/>
      <c r="H672" s="531" t="s">
        <v>75</v>
      </c>
      <c r="I672" s="532"/>
      <c r="J672" s="532"/>
      <c r="K672" s="532"/>
      <c r="L672" s="532"/>
      <c r="M672" s="533"/>
      <c r="N672" s="531" t="s">
        <v>63</v>
      </c>
      <c r="O672" s="532"/>
      <c r="P672" s="532"/>
      <c r="Q672" s="532"/>
      <c r="R672" s="532"/>
      <c r="S672" s="533"/>
      <c r="T672" s="292" t="s">
        <v>55</v>
      </c>
    </row>
    <row r="673" spans="1:23" s="524" customFormat="1" x14ac:dyDescent="0.2">
      <c r="A673" s="248" t="s">
        <v>54</v>
      </c>
      <c r="B673" s="314">
        <v>1</v>
      </c>
      <c r="C673" s="251">
        <v>2</v>
      </c>
      <c r="D673" s="251">
        <v>3</v>
      </c>
      <c r="E673" s="251">
        <v>4</v>
      </c>
      <c r="F673" s="251">
        <v>5</v>
      </c>
      <c r="G673" s="251">
        <v>6</v>
      </c>
      <c r="H673" s="314">
        <v>1</v>
      </c>
      <c r="I673" s="251">
        <v>2</v>
      </c>
      <c r="J673" s="251">
        <v>3</v>
      </c>
      <c r="K673" s="251">
        <v>4</v>
      </c>
      <c r="L673" s="251">
        <v>5</v>
      </c>
      <c r="M673" s="251">
        <v>6</v>
      </c>
      <c r="N673" s="314">
        <v>1</v>
      </c>
      <c r="O673" s="251">
        <v>2</v>
      </c>
      <c r="P673" s="251">
        <v>3</v>
      </c>
      <c r="Q673" s="251">
        <v>4</v>
      </c>
      <c r="R673" s="251">
        <v>5</v>
      </c>
      <c r="S673" s="251">
        <v>6</v>
      </c>
      <c r="T673" s="291"/>
    </row>
    <row r="674" spans="1:23" s="524" customFormat="1" x14ac:dyDescent="0.2">
      <c r="A674" s="252" t="s">
        <v>3</v>
      </c>
      <c r="B674" s="253">
        <v>4302</v>
      </c>
      <c r="C674" s="254">
        <v>4302</v>
      </c>
      <c r="D674" s="254">
        <v>4302</v>
      </c>
      <c r="E674" s="254">
        <v>4302</v>
      </c>
      <c r="F674" s="254">
        <v>4302</v>
      </c>
      <c r="G674" s="254">
        <v>4302</v>
      </c>
      <c r="H674" s="253">
        <v>4302</v>
      </c>
      <c r="I674" s="467">
        <v>4302</v>
      </c>
      <c r="J674" s="467">
        <v>4302</v>
      </c>
      <c r="K674" s="254">
        <v>4302</v>
      </c>
      <c r="L674" s="254">
        <v>4302</v>
      </c>
      <c r="M674" s="255">
        <v>4302</v>
      </c>
      <c r="N674" s="253">
        <v>4302</v>
      </c>
      <c r="O674" s="254">
        <v>4302</v>
      </c>
      <c r="P674" s="254">
        <v>4302</v>
      </c>
      <c r="Q674" s="254">
        <v>4302</v>
      </c>
      <c r="R674" s="254">
        <v>4302</v>
      </c>
      <c r="S674" s="254">
        <v>4302</v>
      </c>
      <c r="T674" s="256">
        <v>4302</v>
      </c>
    </row>
    <row r="675" spans="1:23" s="524" customFormat="1" x14ac:dyDescent="0.2">
      <c r="A675" s="257" t="s">
        <v>6</v>
      </c>
      <c r="B675" s="258">
        <v>4675.7142857142853</v>
      </c>
      <c r="C675" s="259">
        <v>4870.75</v>
      </c>
      <c r="D675" s="259">
        <v>4617.75</v>
      </c>
      <c r="E675" s="259">
        <v>4575.833333333333</v>
      </c>
      <c r="F675" s="259">
        <v>4737.2093023255811</v>
      </c>
      <c r="G675" s="259">
        <v>4790.909090909091</v>
      </c>
      <c r="H675" s="258">
        <v>4820</v>
      </c>
      <c r="I675" s="468">
        <v>4656.8888888888887</v>
      </c>
      <c r="J675" s="468">
        <v>4901.739130434783</v>
      </c>
      <c r="K675" s="259">
        <v>4685.5555555555557</v>
      </c>
      <c r="L675" s="259">
        <v>4887.1428571428569</v>
      </c>
      <c r="M675" s="260">
        <v>4861.707317073171</v>
      </c>
      <c r="N675" s="258">
        <v>4956.5</v>
      </c>
      <c r="O675" s="259">
        <v>4844.594594594595</v>
      </c>
      <c r="P675" s="259">
        <v>4863.0952380952385</v>
      </c>
      <c r="Q675" s="259">
        <v>4863.5294117647063</v>
      </c>
      <c r="R675" s="259">
        <v>4768.4444444444443</v>
      </c>
      <c r="S675" s="259">
        <v>5057.083333333333</v>
      </c>
      <c r="T675" s="261">
        <v>4810.9339080459768</v>
      </c>
    </row>
    <row r="676" spans="1:23" s="524" customFormat="1" x14ac:dyDescent="0.2">
      <c r="A676" s="248" t="s">
        <v>7</v>
      </c>
      <c r="B676" s="262">
        <v>78.571428571428569</v>
      </c>
      <c r="C676" s="263">
        <v>75</v>
      </c>
      <c r="D676" s="263">
        <v>87.5</v>
      </c>
      <c r="E676" s="263">
        <v>95.833333333333329</v>
      </c>
      <c r="F676" s="263">
        <v>79.069767441860463</v>
      </c>
      <c r="G676" s="263">
        <v>77.272727272727266</v>
      </c>
      <c r="H676" s="262">
        <v>88.095238095238102</v>
      </c>
      <c r="I676" s="469">
        <v>88.888888888888886</v>
      </c>
      <c r="J676" s="469">
        <v>73.913043478260875</v>
      </c>
      <c r="K676" s="469">
        <v>66.666666666666671</v>
      </c>
      <c r="L676" s="469">
        <v>30.952380952380953</v>
      </c>
      <c r="M676" s="264">
        <v>65.853658536585371</v>
      </c>
      <c r="N676" s="262">
        <v>77.5</v>
      </c>
      <c r="O676" s="263">
        <v>67.567567567567565</v>
      </c>
      <c r="P676" s="263">
        <v>78.571428571428569</v>
      </c>
      <c r="Q676" s="263">
        <v>64.705882352941174</v>
      </c>
      <c r="R676" s="263">
        <v>66.666666666666671</v>
      </c>
      <c r="S676" s="263">
        <v>72.916666666666671</v>
      </c>
      <c r="T676" s="265">
        <v>68.678160919540232</v>
      </c>
      <c r="V676" s="227"/>
    </row>
    <row r="677" spans="1:23" s="524" customFormat="1" x14ac:dyDescent="0.2">
      <c r="A677" s="248" t="s">
        <v>8</v>
      </c>
      <c r="B677" s="266">
        <v>7.3434715996313377E-2</v>
      </c>
      <c r="C677" s="267">
        <v>9.1445154379906884E-2</v>
      </c>
      <c r="D677" s="267">
        <v>8.1527516140885936E-2</v>
      </c>
      <c r="E677" s="267">
        <v>6.2700623326561636E-2</v>
      </c>
      <c r="F677" s="267">
        <v>8.3615689553872427E-2</v>
      </c>
      <c r="G677" s="267">
        <v>9.5461668907203132E-2</v>
      </c>
      <c r="H677" s="266">
        <v>7.3356914308786991E-2</v>
      </c>
      <c r="I677" s="455">
        <v>7.0244519800839053E-2</v>
      </c>
      <c r="J677" s="455">
        <v>0.10177933643450016</v>
      </c>
      <c r="K677" s="267">
        <v>9.2677479455110956E-2</v>
      </c>
      <c r="L677" s="267">
        <v>0.12384737723281615</v>
      </c>
      <c r="M677" s="268">
        <v>8.9686438403591986E-2</v>
      </c>
      <c r="N677" s="266">
        <v>8.8062824632520006E-2</v>
      </c>
      <c r="O677" s="267">
        <v>9.4039152173840665E-2</v>
      </c>
      <c r="P677" s="267">
        <v>7.6998024349899552E-2</v>
      </c>
      <c r="Q677" s="267">
        <v>9.6715943675085195E-2</v>
      </c>
      <c r="R677" s="267">
        <v>8.0972798792421821E-2</v>
      </c>
      <c r="S677" s="267">
        <v>9.1030418303750707E-2</v>
      </c>
      <c r="T677" s="269">
        <v>9.205507463424753E-2</v>
      </c>
      <c r="V677" s="227"/>
    </row>
    <row r="678" spans="1:23" s="524" customFormat="1" x14ac:dyDescent="0.2">
      <c r="A678" s="257" t="s">
        <v>1</v>
      </c>
      <c r="B678" s="270">
        <f>B675/B674*100-100</f>
        <v>8.6869894401275189</v>
      </c>
      <c r="C678" s="271">
        <f t="shared" ref="C678:E678" si="222">C675/C674*100-100</f>
        <v>13.22059507205951</v>
      </c>
      <c r="D678" s="271">
        <f t="shared" si="222"/>
        <v>7.339609483960956</v>
      </c>
      <c r="E678" s="271">
        <f t="shared" si="222"/>
        <v>6.3652564698589771</v>
      </c>
      <c r="F678" s="271">
        <f>F675/F674*100-100</f>
        <v>10.116441244202264</v>
      </c>
      <c r="G678" s="271">
        <f t="shared" ref="G678:T678" si="223">G675/G674*100-100</f>
        <v>11.364692954651119</v>
      </c>
      <c r="H678" s="270">
        <f t="shared" si="223"/>
        <v>12.040911204091117</v>
      </c>
      <c r="I678" s="271">
        <f t="shared" si="223"/>
        <v>8.2493930471615187</v>
      </c>
      <c r="J678" s="271">
        <f t="shared" si="223"/>
        <v>13.94093748105027</v>
      </c>
      <c r="K678" s="271">
        <f t="shared" si="223"/>
        <v>8.9157497804638837</v>
      </c>
      <c r="L678" s="271">
        <f t="shared" si="223"/>
        <v>13.601647074450412</v>
      </c>
      <c r="M678" s="272">
        <f t="shared" si="223"/>
        <v>13.010397886405656</v>
      </c>
      <c r="N678" s="270">
        <f t="shared" si="223"/>
        <v>15.213854021385401</v>
      </c>
      <c r="O678" s="271">
        <f t="shared" si="223"/>
        <v>12.612612612612622</v>
      </c>
      <c r="P678" s="271">
        <f t="shared" si="223"/>
        <v>13.042660113789822</v>
      </c>
      <c r="Q678" s="271">
        <f t="shared" si="223"/>
        <v>13.052752481745841</v>
      </c>
      <c r="R678" s="271">
        <f t="shared" si="223"/>
        <v>10.842502195361334</v>
      </c>
      <c r="S678" s="271">
        <f t="shared" si="223"/>
        <v>17.551913838524698</v>
      </c>
      <c r="T678" s="273">
        <f t="shared" si="223"/>
        <v>11.830169875545721</v>
      </c>
      <c r="U678" s="347"/>
      <c r="V678" s="227"/>
    </row>
    <row r="679" spans="1:23" s="524" customFormat="1" ht="13.5" thickBot="1" x14ac:dyDescent="0.25">
      <c r="A679" s="274" t="s">
        <v>27</v>
      </c>
      <c r="B679" s="275">
        <f>B675-B662</f>
        <v>19.047619047618355</v>
      </c>
      <c r="C679" s="276">
        <f t="shared" ref="C679:T679" si="224">C675-C662</f>
        <v>155.03571428571468</v>
      </c>
      <c r="D679" s="276">
        <f t="shared" si="224"/>
        <v>1.1590909090909918</v>
      </c>
      <c r="E679" s="276">
        <f t="shared" si="224"/>
        <v>-106.30952380952385</v>
      </c>
      <c r="F679" s="276">
        <f t="shared" si="224"/>
        <v>29.936575052854096</v>
      </c>
      <c r="G679" s="276">
        <f t="shared" si="224"/>
        <v>-20.406698564593171</v>
      </c>
      <c r="H679" s="275">
        <f t="shared" si="224"/>
        <v>68.611111111111313</v>
      </c>
      <c r="I679" s="276">
        <f t="shared" si="224"/>
        <v>-74.253968253968196</v>
      </c>
      <c r="J679" s="276">
        <f t="shared" si="224"/>
        <v>196.5667166416797</v>
      </c>
      <c r="K679" s="276">
        <f t="shared" si="224"/>
        <v>-58.444444444444343</v>
      </c>
      <c r="L679" s="276">
        <f t="shared" si="224"/>
        <v>322.93233082706774</v>
      </c>
      <c r="M679" s="277">
        <f t="shared" si="224"/>
        <v>41.119081779052976</v>
      </c>
      <c r="N679" s="275">
        <f t="shared" si="224"/>
        <v>335.9736842105267</v>
      </c>
      <c r="O679" s="276">
        <f t="shared" si="224"/>
        <v>15.476947535771615</v>
      </c>
      <c r="P679" s="276">
        <f t="shared" si="224"/>
        <v>155.04645760743369</v>
      </c>
      <c r="Q679" s="276">
        <f t="shared" si="224"/>
        <v>-50.47058823529369</v>
      </c>
      <c r="R679" s="276">
        <f t="shared" si="224"/>
        <v>203.89898989898938</v>
      </c>
      <c r="S679" s="276">
        <f t="shared" si="224"/>
        <v>311.33333333333303</v>
      </c>
      <c r="T679" s="278">
        <f t="shared" si="224"/>
        <v>103.0193781314465</v>
      </c>
      <c r="V679" s="227"/>
    </row>
    <row r="680" spans="1:23" s="524" customFormat="1" x14ac:dyDescent="0.2">
      <c r="A680" s="279" t="s">
        <v>51</v>
      </c>
      <c r="B680" s="280">
        <v>670</v>
      </c>
      <c r="C680" s="281">
        <v>683</v>
      </c>
      <c r="D680" s="281">
        <v>704</v>
      </c>
      <c r="E680" s="281">
        <v>161</v>
      </c>
      <c r="F680" s="281">
        <v>717</v>
      </c>
      <c r="G680" s="281">
        <v>717</v>
      </c>
      <c r="H680" s="280">
        <v>701</v>
      </c>
      <c r="I680" s="281">
        <v>720</v>
      </c>
      <c r="J680" s="281">
        <v>711</v>
      </c>
      <c r="K680" s="281">
        <v>141</v>
      </c>
      <c r="L680" s="281">
        <v>736</v>
      </c>
      <c r="M680" s="282">
        <v>737</v>
      </c>
      <c r="N680" s="280">
        <v>709</v>
      </c>
      <c r="O680" s="281">
        <v>719</v>
      </c>
      <c r="P680" s="281">
        <v>728</v>
      </c>
      <c r="Q680" s="281">
        <v>170</v>
      </c>
      <c r="R680" s="281">
        <v>731</v>
      </c>
      <c r="S680" s="281">
        <v>734</v>
      </c>
      <c r="T680" s="283">
        <f>SUM(B680:S680)</f>
        <v>11189</v>
      </c>
      <c r="U680" s="227" t="s">
        <v>56</v>
      </c>
      <c r="V680" s="284">
        <f>T667-T680</f>
        <v>85</v>
      </c>
      <c r="W680" s="285">
        <f>V680/T667</f>
        <v>7.5394713500088698E-3</v>
      </c>
    </row>
    <row r="681" spans="1:23" s="524" customFormat="1" x14ac:dyDescent="0.2">
      <c r="A681" s="286" t="s">
        <v>28</v>
      </c>
      <c r="B681" s="322"/>
      <c r="C681" s="242"/>
      <c r="D681" s="242"/>
      <c r="E681" s="242"/>
      <c r="F681" s="242"/>
      <c r="G681" s="242"/>
      <c r="H681" s="244"/>
      <c r="I681" s="242"/>
      <c r="J681" s="242"/>
      <c r="K681" s="242"/>
      <c r="L681" s="242"/>
      <c r="M681" s="372"/>
      <c r="N681" s="244"/>
      <c r="O681" s="242"/>
      <c r="P681" s="242"/>
      <c r="Q681" s="242"/>
      <c r="R681" s="242"/>
      <c r="S681" s="242"/>
      <c r="T681" s="235"/>
      <c r="U681" s="227" t="s">
        <v>57</v>
      </c>
      <c r="V681" s="227">
        <v>150.58000000000001</v>
      </c>
    </row>
    <row r="682" spans="1:23" s="524" customFormat="1" ht="13.5" thickBot="1" x14ac:dyDescent="0.25">
      <c r="A682" s="287" t="s">
        <v>26</v>
      </c>
      <c r="B682" s="374">
        <f>B681-B668</f>
        <v>0</v>
      </c>
      <c r="C682" s="386">
        <f t="shared" ref="C682:S682" si="225">C681-C668</f>
        <v>0</v>
      </c>
      <c r="D682" s="386">
        <f t="shared" si="225"/>
        <v>0</v>
      </c>
      <c r="E682" s="386">
        <f t="shared" si="225"/>
        <v>0</v>
      </c>
      <c r="F682" s="386">
        <f t="shared" si="225"/>
        <v>0</v>
      </c>
      <c r="G682" s="386">
        <f t="shared" si="225"/>
        <v>0</v>
      </c>
      <c r="H682" s="374">
        <f t="shared" si="225"/>
        <v>0</v>
      </c>
      <c r="I682" s="386">
        <f t="shared" si="225"/>
        <v>0</v>
      </c>
      <c r="J682" s="386">
        <f t="shared" si="225"/>
        <v>0</v>
      </c>
      <c r="K682" s="386">
        <f t="shared" si="225"/>
        <v>0</v>
      </c>
      <c r="L682" s="386">
        <f t="shared" si="225"/>
        <v>0</v>
      </c>
      <c r="M682" s="387">
        <f t="shared" si="225"/>
        <v>0</v>
      </c>
      <c r="N682" s="374">
        <f t="shared" si="225"/>
        <v>0</v>
      </c>
      <c r="O682" s="386">
        <f t="shared" si="225"/>
        <v>0</v>
      </c>
      <c r="P682" s="386">
        <f t="shared" si="225"/>
        <v>0</v>
      </c>
      <c r="Q682" s="386">
        <f t="shared" si="225"/>
        <v>0</v>
      </c>
      <c r="R682" s="386">
        <f t="shared" si="225"/>
        <v>0</v>
      </c>
      <c r="S682" s="386">
        <f t="shared" si="225"/>
        <v>0</v>
      </c>
      <c r="T682" s="236"/>
      <c r="U682" s="227" t="s">
        <v>26</v>
      </c>
      <c r="V682" s="227">
        <f>V681-V668</f>
        <v>0.25</v>
      </c>
    </row>
  </sheetData>
  <mergeCells count="235">
    <mergeCell ref="B672:G672"/>
    <mergeCell ref="H672:M672"/>
    <mergeCell ref="N672:S672"/>
    <mergeCell ref="B425:G425"/>
    <mergeCell ref="H425:M425"/>
    <mergeCell ref="N425:S425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51:G451"/>
    <mergeCell ref="H451:M451"/>
    <mergeCell ref="N451:S451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620:G620"/>
    <mergeCell ref="H620:M620"/>
    <mergeCell ref="N620:S620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B659:G659"/>
    <mergeCell ref="H659:M659"/>
    <mergeCell ref="N659:S659"/>
    <mergeCell ref="B646:G646"/>
    <mergeCell ref="H646:M646"/>
    <mergeCell ref="N646:S646"/>
    <mergeCell ref="B633:G633"/>
    <mergeCell ref="H633:M633"/>
    <mergeCell ref="N633:S63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2022-06-24T17:55:27Z</dcterms:modified>
</cp:coreProperties>
</file>