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LOTES 2021\mod-3\pesajes\liquidador sem-60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796" i="249" l="1"/>
  <c r="C796" i="249"/>
  <c r="D796" i="249"/>
  <c r="E796" i="249"/>
  <c r="F796" i="249"/>
  <c r="G796" i="249"/>
  <c r="H796" i="249"/>
  <c r="I796" i="249"/>
  <c r="J796" i="249"/>
  <c r="K796" i="249"/>
  <c r="L796" i="249"/>
  <c r="M796" i="249"/>
  <c r="N796" i="249"/>
  <c r="O796" i="249"/>
  <c r="P796" i="249"/>
  <c r="Q796" i="249"/>
  <c r="R796" i="249"/>
  <c r="S796" i="249"/>
  <c r="T796" i="249"/>
  <c r="B797" i="249"/>
  <c r="C797" i="249"/>
  <c r="D797" i="249"/>
  <c r="E797" i="249"/>
  <c r="F797" i="249"/>
  <c r="G797" i="249"/>
  <c r="H797" i="249"/>
  <c r="I797" i="249"/>
  <c r="J797" i="249"/>
  <c r="K797" i="249"/>
  <c r="L797" i="249"/>
  <c r="M797" i="249"/>
  <c r="N797" i="249"/>
  <c r="O797" i="249"/>
  <c r="P797" i="249"/>
  <c r="Q797" i="249"/>
  <c r="R797" i="249"/>
  <c r="S797" i="249"/>
  <c r="T797" i="249"/>
  <c r="T798" i="249"/>
  <c r="V798" i="249" s="1"/>
  <c r="W798" i="249" s="1"/>
  <c r="B800" i="249"/>
  <c r="C800" i="249"/>
  <c r="D800" i="249"/>
  <c r="E800" i="249"/>
  <c r="F800" i="249"/>
  <c r="G800" i="249"/>
  <c r="H800" i="249"/>
  <c r="I800" i="249"/>
  <c r="J800" i="249"/>
  <c r="K800" i="249"/>
  <c r="L800" i="249"/>
  <c r="M800" i="249"/>
  <c r="N800" i="249"/>
  <c r="O800" i="249"/>
  <c r="P800" i="249"/>
  <c r="Q800" i="249"/>
  <c r="R800" i="249"/>
  <c r="S800" i="249"/>
  <c r="V800" i="249"/>
  <c r="G797" i="251"/>
  <c r="F797" i="251"/>
  <c r="E797" i="251"/>
  <c r="D797" i="251"/>
  <c r="C797" i="251"/>
  <c r="B797" i="251"/>
  <c r="H797" i="251"/>
  <c r="B798" i="251"/>
  <c r="C798" i="251"/>
  <c r="D798" i="251"/>
  <c r="E798" i="251"/>
  <c r="F798" i="251"/>
  <c r="G798" i="251"/>
  <c r="H798" i="251"/>
  <c r="H799" i="251"/>
  <c r="J799" i="251" s="1"/>
  <c r="K799" i="251" s="1"/>
  <c r="B801" i="251"/>
  <c r="C801" i="251"/>
  <c r="D801" i="251"/>
  <c r="E801" i="251"/>
  <c r="F801" i="251"/>
  <c r="G801" i="251"/>
  <c r="J801" i="251"/>
  <c r="J788" i="251" l="1"/>
  <c r="G788" i="251"/>
  <c r="F788" i="251"/>
  <c r="E788" i="251"/>
  <c r="D788" i="251"/>
  <c r="C788" i="251"/>
  <c r="B788" i="251"/>
  <c r="H786" i="251"/>
  <c r="J786" i="251" s="1"/>
  <c r="K786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K710" i="250"/>
  <c r="H710" i="250"/>
  <c r="G710" i="250"/>
  <c r="F710" i="250"/>
  <c r="E710" i="250"/>
  <c r="D710" i="250"/>
  <c r="C710" i="250"/>
  <c r="B710" i="250"/>
  <c r="I708" i="250"/>
  <c r="K708" i="250" s="1"/>
  <c r="L708" i="250" s="1"/>
  <c r="I707" i="250"/>
  <c r="H707" i="250"/>
  <c r="G707" i="250"/>
  <c r="F707" i="250"/>
  <c r="E707" i="250"/>
  <c r="D707" i="250"/>
  <c r="C707" i="250"/>
  <c r="B707" i="250"/>
  <c r="I706" i="250"/>
  <c r="H706" i="250"/>
  <c r="G706" i="250"/>
  <c r="F706" i="250"/>
  <c r="E706" i="250"/>
  <c r="D706" i="250"/>
  <c r="C706" i="250"/>
  <c r="B706" i="250"/>
  <c r="V787" i="249"/>
  <c r="S787" i="249"/>
  <c r="R787" i="249"/>
  <c r="Q787" i="249"/>
  <c r="P787" i="249"/>
  <c r="O787" i="249"/>
  <c r="N787" i="249"/>
  <c r="M787" i="249"/>
  <c r="L787" i="249"/>
  <c r="K787" i="249"/>
  <c r="J787" i="249"/>
  <c r="I787" i="249"/>
  <c r="H787" i="249"/>
  <c r="G787" i="249"/>
  <c r="F787" i="249"/>
  <c r="E787" i="249"/>
  <c r="D787" i="249"/>
  <c r="C787" i="249"/>
  <c r="B787" i="249"/>
  <c r="T785" i="249"/>
  <c r="V785" i="249" s="1"/>
  <c r="W785" i="249" s="1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T783" i="249"/>
  <c r="S783" i="249"/>
  <c r="R783" i="249"/>
  <c r="Q783" i="249"/>
  <c r="P783" i="249"/>
  <c r="O783" i="249"/>
  <c r="N783" i="249"/>
  <c r="M783" i="249"/>
  <c r="L783" i="249"/>
  <c r="K783" i="249"/>
  <c r="J783" i="249"/>
  <c r="I783" i="249"/>
  <c r="H783" i="249"/>
  <c r="G783" i="249"/>
  <c r="F783" i="249"/>
  <c r="E783" i="249"/>
  <c r="D783" i="249"/>
  <c r="C783" i="249"/>
  <c r="B783" i="249"/>
  <c r="V708" i="248"/>
  <c r="S708" i="248"/>
  <c r="R708" i="248"/>
  <c r="Q708" i="248"/>
  <c r="P708" i="248"/>
  <c r="O708" i="248"/>
  <c r="N708" i="248"/>
  <c r="M708" i="248"/>
  <c r="L708" i="248"/>
  <c r="K708" i="248"/>
  <c r="J708" i="248"/>
  <c r="I708" i="248"/>
  <c r="H708" i="248"/>
  <c r="G708" i="248"/>
  <c r="F708" i="248"/>
  <c r="E708" i="248"/>
  <c r="D708" i="248"/>
  <c r="C708" i="248"/>
  <c r="B708" i="248"/>
  <c r="T706" i="248"/>
  <c r="V706" i="248" s="1"/>
  <c r="W706" i="248" s="1"/>
  <c r="T705" i="248"/>
  <c r="S705" i="248"/>
  <c r="R705" i="248"/>
  <c r="Q705" i="248"/>
  <c r="P705" i="248"/>
  <c r="O705" i="248"/>
  <c r="N705" i="248"/>
  <c r="M705" i="248"/>
  <c r="L705" i="248"/>
  <c r="K705" i="248"/>
  <c r="J705" i="248"/>
  <c r="I705" i="248"/>
  <c r="H705" i="248"/>
  <c r="G705" i="248"/>
  <c r="F705" i="248"/>
  <c r="E705" i="248"/>
  <c r="D705" i="248"/>
  <c r="C705" i="248"/>
  <c r="B705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B704" i="248"/>
  <c r="J775" i="251" l="1"/>
  <c r="G775" i="251"/>
  <c r="F775" i="251"/>
  <c r="E775" i="251"/>
  <c r="D775" i="251"/>
  <c r="C775" i="251"/>
  <c r="B775" i="251"/>
  <c r="H773" i="251"/>
  <c r="J773" i="251" s="1"/>
  <c r="K773" i="251" s="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4" i="249"/>
  <c r="S774" i="249"/>
  <c r="R774" i="249"/>
  <c r="Q774" i="249"/>
  <c r="P774" i="249"/>
  <c r="O774" i="249"/>
  <c r="N774" i="249"/>
  <c r="M774" i="249"/>
  <c r="L774" i="249"/>
  <c r="K774" i="249"/>
  <c r="J774" i="249"/>
  <c r="I774" i="249"/>
  <c r="H774" i="249"/>
  <c r="G774" i="249"/>
  <c r="F774" i="249"/>
  <c r="E774" i="249"/>
  <c r="D774" i="249"/>
  <c r="C774" i="249"/>
  <c r="B774" i="249"/>
  <c r="T772" i="249"/>
  <c r="V772" i="249" s="1"/>
  <c r="W772" i="249" s="1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B770" i="249"/>
  <c r="J762" i="251" l="1"/>
  <c r="G762" i="251"/>
  <c r="F762" i="251"/>
  <c r="E762" i="251"/>
  <c r="D762" i="251"/>
  <c r="C762" i="251"/>
  <c r="B762" i="251"/>
  <c r="H760" i="251"/>
  <c r="J760" i="251" s="1"/>
  <c r="K760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K697" i="250"/>
  <c r="H697" i="250"/>
  <c r="G697" i="250"/>
  <c r="F697" i="250"/>
  <c r="E697" i="250"/>
  <c r="D697" i="250"/>
  <c r="C697" i="250"/>
  <c r="B697" i="250"/>
  <c r="I695" i="250"/>
  <c r="K695" i="250" s="1"/>
  <c r="L695" i="250" s="1"/>
  <c r="I694" i="250"/>
  <c r="H694" i="250"/>
  <c r="G694" i="250"/>
  <c r="F694" i="250"/>
  <c r="E694" i="250"/>
  <c r="D694" i="250"/>
  <c r="C694" i="250"/>
  <c r="B694" i="250"/>
  <c r="I693" i="250"/>
  <c r="H693" i="250"/>
  <c r="G693" i="250"/>
  <c r="F693" i="250"/>
  <c r="E693" i="250"/>
  <c r="D693" i="250"/>
  <c r="C693" i="250"/>
  <c r="B693" i="250"/>
  <c r="V761" i="249"/>
  <c r="S761" i="249"/>
  <c r="R761" i="249"/>
  <c r="Q761" i="249"/>
  <c r="P761" i="249"/>
  <c r="O761" i="249"/>
  <c r="N761" i="249"/>
  <c r="M761" i="249"/>
  <c r="L761" i="249"/>
  <c r="K761" i="249"/>
  <c r="J761" i="249"/>
  <c r="I761" i="249"/>
  <c r="H761" i="249"/>
  <c r="G761" i="249"/>
  <c r="F761" i="249"/>
  <c r="E761" i="249"/>
  <c r="D761" i="249"/>
  <c r="C761" i="249"/>
  <c r="B761" i="249"/>
  <c r="T759" i="249"/>
  <c r="V759" i="249" s="1"/>
  <c r="W759" i="249" s="1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T757" i="249"/>
  <c r="S757" i="249"/>
  <c r="R757" i="249"/>
  <c r="Q757" i="249"/>
  <c r="P757" i="249"/>
  <c r="O757" i="249"/>
  <c r="N757" i="249"/>
  <c r="M757" i="249"/>
  <c r="L757" i="249"/>
  <c r="K757" i="249"/>
  <c r="J757" i="249"/>
  <c r="I757" i="249"/>
  <c r="H757" i="249"/>
  <c r="G757" i="249"/>
  <c r="F757" i="249"/>
  <c r="E757" i="249"/>
  <c r="D757" i="249"/>
  <c r="C757" i="249"/>
  <c r="B757" i="249"/>
  <c r="V695" i="248"/>
  <c r="S695" i="248"/>
  <c r="R695" i="248"/>
  <c r="Q695" i="248"/>
  <c r="P695" i="248"/>
  <c r="O695" i="248"/>
  <c r="N695" i="248"/>
  <c r="M695" i="248"/>
  <c r="L695" i="248"/>
  <c r="K695" i="248"/>
  <c r="J695" i="248"/>
  <c r="I695" i="248"/>
  <c r="H695" i="248"/>
  <c r="G695" i="248"/>
  <c r="F695" i="248"/>
  <c r="E695" i="248"/>
  <c r="D695" i="248"/>
  <c r="C695" i="248"/>
  <c r="B695" i="248"/>
  <c r="T693" i="248"/>
  <c r="V693" i="248" s="1"/>
  <c r="W693" i="248" s="1"/>
  <c r="T692" i="248"/>
  <c r="S692" i="248"/>
  <c r="R692" i="248"/>
  <c r="Q692" i="248"/>
  <c r="P692" i="248"/>
  <c r="O692" i="248"/>
  <c r="N692" i="248"/>
  <c r="M692" i="248"/>
  <c r="L692" i="248"/>
  <c r="K692" i="248"/>
  <c r="J692" i="248"/>
  <c r="I692" i="248"/>
  <c r="H692" i="248"/>
  <c r="G692" i="248"/>
  <c r="F692" i="248"/>
  <c r="E692" i="248"/>
  <c r="D692" i="248"/>
  <c r="C692" i="248"/>
  <c r="B692" i="248"/>
  <c r="T691" i="248"/>
  <c r="S691" i="248"/>
  <c r="R691" i="248"/>
  <c r="Q691" i="248"/>
  <c r="P691" i="248"/>
  <c r="O691" i="248"/>
  <c r="N691" i="248"/>
  <c r="M691" i="248"/>
  <c r="L691" i="248"/>
  <c r="K691" i="248"/>
  <c r="J691" i="248"/>
  <c r="I691" i="248"/>
  <c r="H691" i="248"/>
  <c r="G691" i="248"/>
  <c r="F691" i="248"/>
  <c r="E691" i="248"/>
  <c r="D691" i="248"/>
  <c r="C691" i="248"/>
  <c r="B691" i="248"/>
  <c r="V748" i="249" l="1"/>
  <c r="S748" i="249"/>
  <c r="R748" i="249"/>
  <c r="Q748" i="249"/>
  <c r="P748" i="249"/>
  <c r="O748" i="249"/>
  <c r="N748" i="249"/>
  <c r="M748" i="249"/>
  <c r="L748" i="249"/>
  <c r="K748" i="249"/>
  <c r="J748" i="249"/>
  <c r="I748" i="249"/>
  <c r="H748" i="249"/>
  <c r="G748" i="249"/>
  <c r="F748" i="249"/>
  <c r="E748" i="249"/>
  <c r="D748" i="249"/>
  <c r="C748" i="249"/>
  <c r="B748" i="249"/>
  <c r="T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T744" i="249"/>
  <c r="S744" i="249"/>
  <c r="R744" i="249"/>
  <c r="Q744" i="249"/>
  <c r="P744" i="249"/>
  <c r="O744" i="249"/>
  <c r="N744" i="249"/>
  <c r="M744" i="249"/>
  <c r="L744" i="249"/>
  <c r="K744" i="249"/>
  <c r="J744" i="249"/>
  <c r="I744" i="249"/>
  <c r="H744" i="249"/>
  <c r="G744" i="249"/>
  <c r="F744" i="249"/>
  <c r="E744" i="249"/>
  <c r="D744" i="249"/>
  <c r="C744" i="249"/>
  <c r="B744" i="249"/>
  <c r="J749" i="251"/>
  <c r="G749" i="251"/>
  <c r="F749" i="251"/>
  <c r="E749" i="251"/>
  <c r="D749" i="251"/>
  <c r="C749" i="251"/>
  <c r="B749" i="25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J736" i="251" l="1"/>
  <c r="G736" i="251"/>
  <c r="F736" i="251"/>
  <c r="E736" i="251"/>
  <c r="D736" i="251"/>
  <c r="C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K684" i="250"/>
  <c r="H684" i="250"/>
  <c r="G684" i="250"/>
  <c r="F684" i="250"/>
  <c r="E684" i="250"/>
  <c r="D684" i="250"/>
  <c r="C684" i="250"/>
  <c r="B684" i="250"/>
  <c r="I682" i="250"/>
  <c r="I681" i="250"/>
  <c r="H681" i="250"/>
  <c r="G681" i="250"/>
  <c r="F681" i="250"/>
  <c r="E681" i="250"/>
  <c r="D681" i="250"/>
  <c r="C681" i="250"/>
  <c r="B681" i="250"/>
  <c r="I680" i="250"/>
  <c r="H680" i="250"/>
  <c r="G680" i="250"/>
  <c r="F680" i="250"/>
  <c r="E680" i="250"/>
  <c r="D680" i="250"/>
  <c r="C680" i="250"/>
  <c r="B680" i="250"/>
  <c r="V735" i="249"/>
  <c r="S735" i="249"/>
  <c r="R735" i="249"/>
  <c r="Q735" i="249"/>
  <c r="P735" i="249"/>
  <c r="O735" i="249"/>
  <c r="N735" i="249"/>
  <c r="M735" i="249"/>
  <c r="L735" i="249"/>
  <c r="K735" i="249"/>
  <c r="J735" i="249"/>
  <c r="I735" i="249"/>
  <c r="H735" i="249"/>
  <c r="G735" i="249"/>
  <c r="F735" i="249"/>
  <c r="E735" i="249"/>
  <c r="D735" i="249"/>
  <c r="C735" i="249"/>
  <c r="B735" i="249"/>
  <c r="T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T731" i="249"/>
  <c r="S731" i="249"/>
  <c r="R731" i="249"/>
  <c r="Q731" i="249"/>
  <c r="P731" i="249"/>
  <c r="O731" i="249"/>
  <c r="N731" i="249"/>
  <c r="M731" i="249"/>
  <c r="L731" i="249"/>
  <c r="K731" i="249"/>
  <c r="J731" i="249"/>
  <c r="I731" i="249"/>
  <c r="H731" i="249"/>
  <c r="G731" i="249"/>
  <c r="F731" i="249"/>
  <c r="E731" i="249"/>
  <c r="D731" i="249"/>
  <c r="C731" i="249"/>
  <c r="B731" i="249"/>
  <c r="V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T680" i="248"/>
  <c r="T679" i="248"/>
  <c r="S679" i="248"/>
  <c r="R679" i="248"/>
  <c r="Q679" i="248"/>
  <c r="P679" i="248"/>
  <c r="O679" i="248"/>
  <c r="N679" i="248"/>
  <c r="M679" i="248"/>
  <c r="L679" i="248"/>
  <c r="K679" i="248"/>
  <c r="J679" i="248"/>
  <c r="I679" i="248"/>
  <c r="H679" i="248"/>
  <c r="G679" i="248"/>
  <c r="F679" i="248"/>
  <c r="E679" i="248"/>
  <c r="D679" i="248"/>
  <c r="C679" i="248"/>
  <c r="B679" i="248"/>
  <c r="T678" i="248"/>
  <c r="S678" i="248"/>
  <c r="R678" i="248"/>
  <c r="Q678" i="248"/>
  <c r="P678" i="248"/>
  <c r="O678" i="248"/>
  <c r="N678" i="248"/>
  <c r="M678" i="248"/>
  <c r="L678" i="248"/>
  <c r="K678" i="248"/>
  <c r="J678" i="248"/>
  <c r="I678" i="248"/>
  <c r="H678" i="248"/>
  <c r="G678" i="248"/>
  <c r="F678" i="248"/>
  <c r="E678" i="248"/>
  <c r="D678" i="248"/>
  <c r="C678" i="248"/>
  <c r="B678" i="248"/>
  <c r="J747" i="251" l="1"/>
  <c r="K747" i="251" s="1"/>
  <c r="V746" i="249"/>
  <c r="W746" i="249" s="1"/>
  <c r="J723" i="251"/>
  <c r="G723" i="251"/>
  <c r="F723" i="251"/>
  <c r="E723" i="251"/>
  <c r="D723" i="251"/>
  <c r="C723" i="251"/>
  <c r="B723" i="251"/>
  <c r="H721" i="251"/>
  <c r="J734" i="251" s="1"/>
  <c r="K734" i="251" s="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33" i="249" s="1"/>
  <c r="W733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V680" i="248" l="1"/>
  <c r="W680" i="248" s="1"/>
  <c r="K682" i="250"/>
  <c r="L682" i="250" s="1"/>
  <c r="V720" i="249"/>
  <c r="W720" i="249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J708" i="251" l="1"/>
  <c r="K708" i="251" s="1"/>
  <c r="V707" i="249"/>
  <c r="W707" i="249" s="1"/>
  <c r="T654" i="248"/>
  <c r="V667" i="248" l="1"/>
  <c r="W667" i="248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V694" i="249" l="1"/>
  <c r="W694" i="249" s="1"/>
  <c r="J695" i="251"/>
  <c r="K695" i="251" s="1"/>
  <c r="K669" i="250"/>
  <c r="L669" i="250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82" i="251" l="1"/>
  <c r="K682" i="251" s="1"/>
  <c r="V681" i="249"/>
  <c r="W681" i="249" s="1"/>
  <c r="J658" i="25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K656" i="250" s="1"/>
  <c r="L656" i="250" s="1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69" i="251" l="1"/>
  <c r="K669" i="251" s="1"/>
  <c r="V654" i="248"/>
  <c r="W654" i="248" s="1"/>
  <c r="V668" i="249"/>
  <c r="W668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56" i="251" l="1"/>
  <c r="K656" i="251" s="1"/>
  <c r="V655" i="249"/>
  <c r="W655" i="249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42" i="249" l="1"/>
  <c r="W642" i="249" s="1"/>
  <c r="V641" i="248"/>
  <c r="W641" i="248" s="1"/>
  <c r="J643" i="251"/>
  <c r="K643" i="251" s="1"/>
  <c r="K643" i="250"/>
  <c r="L643" i="250" s="1"/>
  <c r="J619" i="251"/>
  <c r="G619" i="251"/>
  <c r="F619" i="251"/>
  <c r="E619" i="251"/>
  <c r="D619" i="251"/>
  <c r="C619" i="251"/>
  <c r="B619" i="251"/>
  <c r="H617" i="25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30" i="251" l="1"/>
  <c r="K630" i="251" s="1"/>
  <c r="V629" i="249"/>
  <c r="W629" i="249" s="1"/>
  <c r="J606" i="25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V616" i="249" l="1"/>
  <c r="W616" i="249" s="1"/>
  <c r="V628" i="248"/>
  <c r="W628" i="248" s="1"/>
  <c r="J617" i="251"/>
  <c r="K617" i="251" s="1"/>
  <c r="K630" i="250"/>
  <c r="L630" i="250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604" i="251" l="1"/>
  <c r="K604" i="251" s="1"/>
  <c r="V603" i="249"/>
  <c r="W603" i="249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90" i="249" s="1"/>
  <c r="W590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V615" i="248" l="1"/>
  <c r="W615" i="248" s="1"/>
  <c r="J591" i="251"/>
  <c r="K591" i="251" s="1"/>
  <c r="K617" i="250"/>
  <c r="L617" i="250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V577" i="249" l="1"/>
  <c r="W577" i="249" s="1"/>
  <c r="J578" i="251"/>
  <c r="K578" i="251" s="1"/>
  <c r="J554" i="25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V564" i="249" s="1"/>
  <c r="W564" i="249" s="1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J565" i="251" l="1"/>
  <c r="K565" i="251" s="1"/>
  <c r="V602" i="248"/>
  <c r="W602" i="248" s="1"/>
  <c r="K604" i="250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89" i="248" l="1"/>
  <c r="W589" i="248" s="1"/>
  <c r="K591" i="250"/>
  <c r="L591" i="250" s="1"/>
  <c r="V538" i="249"/>
  <c r="W538" i="249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76" i="248" l="1"/>
  <c r="W576" i="248" s="1"/>
  <c r="K578" i="250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J513" i="251" l="1"/>
  <c r="K513" i="251" s="1"/>
  <c r="V563" i="248"/>
  <c r="W563" i="248" s="1"/>
  <c r="K565" i="250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550" i="248" l="1"/>
  <c r="W550" i="248" s="1"/>
  <c r="K552" i="250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537" i="248" l="1"/>
  <c r="W537" i="248" s="1"/>
  <c r="J487" i="251"/>
  <c r="K487" i="251" s="1"/>
  <c r="K539" i="250"/>
  <c r="L539" i="250" s="1"/>
  <c r="V486" i="249"/>
  <c r="W486" i="249" s="1"/>
  <c r="T511" i="248"/>
  <c r="V524" i="248" s="1"/>
  <c r="W524" i="248" s="1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J474" i="251" l="1"/>
  <c r="K474" i="251" s="1"/>
  <c r="K526" i="250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511" i="248" l="1"/>
  <c r="W511" i="248" s="1"/>
  <c r="J461" i="251"/>
  <c r="K461" i="251" s="1"/>
  <c r="K513" i="250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98" i="248" l="1"/>
  <c r="W498" i="248" s="1"/>
  <c r="J448" i="251"/>
  <c r="K448" i="251" s="1"/>
  <c r="K500" i="250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V485" i="248" s="1"/>
  <c r="W485" i="248" s="1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409" i="251" l="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<sst xmlns="http://schemas.openxmlformats.org/spreadsheetml/2006/main" count="4353" uniqueCount="188">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</sst>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71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15" fillId="0" borderId="69" xfId="0" applyFont="1" applyFill="1" applyBorder="1" applyAlignment="1">
      <alignment horizontal="center" vertical="center"/>
    </xf>
    <xf numFmtId="0" fontId="15" fillId="0" borderId="57" xfId="0" applyFont="1" applyFill="1" applyBorder="1" applyAlignment="1">
      <alignment horizontal="center" vertical="center"/>
    </xf>
    <xf numFmtId="0" fontId="15" fillId="0" borderId="70" xfId="0" applyFont="1" applyFill="1" applyBorder="1" applyAlignment="1">
      <alignment horizontal="center" vertical="center"/>
    </xf>
  </cellXfs>
  <cellStyles count="493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Porcentaje" xfId="3" builtinId="5"/>
    <cellStyle name="Porcentaje 10" xfId="492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30" t="s">
        <v>18</v>
      </c>
      <c r="C4" s="531"/>
      <c r="D4" s="531"/>
      <c r="E4" s="531"/>
      <c r="F4" s="531"/>
      <c r="G4" s="531"/>
      <c r="H4" s="531"/>
      <c r="I4" s="531"/>
      <c r="J4" s="532"/>
      <c r="K4" s="530" t="s">
        <v>21</v>
      </c>
      <c r="L4" s="531"/>
      <c r="M4" s="531"/>
      <c r="N4" s="531"/>
      <c r="O4" s="531"/>
      <c r="P4" s="531"/>
      <c r="Q4" s="531"/>
      <c r="R4" s="531"/>
      <c r="S4" s="531"/>
      <c r="T4" s="53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30" t="s">
        <v>23</v>
      </c>
      <c r="C17" s="531"/>
      <c r="D17" s="531"/>
      <c r="E17" s="531"/>
      <c r="F17" s="53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00"/>
  <sheetViews>
    <sheetView showGridLines="0" topLeftCell="A768" zoomScale="73" zoomScaleNormal="73" workbookViewId="0">
      <selection activeCell="N795" sqref="N795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5" t="s">
        <v>53</v>
      </c>
      <c r="C9" s="536"/>
      <c r="D9" s="536"/>
      <c r="E9" s="536"/>
      <c r="F9" s="53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5" t="s">
        <v>53</v>
      </c>
      <c r="C22" s="536"/>
      <c r="D22" s="536"/>
      <c r="E22" s="536"/>
      <c r="F22" s="53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5" t="s">
        <v>53</v>
      </c>
      <c r="C35" s="536"/>
      <c r="D35" s="536"/>
      <c r="E35" s="536"/>
      <c r="F35" s="53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5" t="s">
        <v>53</v>
      </c>
      <c r="C48" s="536"/>
      <c r="D48" s="536"/>
      <c r="E48" s="536"/>
      <c r="F48" s="53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5" t="s">
        <v>53</v>
      </c>
      <c r="C61" s="536"/>
      <c r="D61" s="536"/>
      <c r="E61" s="536"/>
      <c r="F61" s="53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5" t="s">
        <v>53</v>
      </c>
      <c r="C74" s="536"/>
      <c r="D74" s="536"/>
      <c r="E74" s="536"/>
      <c r="F74" s="53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5" t="s">
        <v>53</v>
      </c>
      <c r="C87" s="536"/>
      <c r="D87" s="536"/>
      <c r="E87" s="536"/>
      <c r="F87" s="53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35" t="s">
        <v>53</v>
      </c>
      <c r="C100" s="536"/>
      <c r="D100" s="536"/>
      <c r="E100" s="536"/>
      <c r="F100" s="537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35" t="s">
        <v>53</v>
      </c>
      <c r="C113" s="536"/>
      <c r="D113" s="536"/>
      <c r="E113" s="536"/>
      <c r="F113" s="537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35" t="s">
        <v>53</v>
      </c>
      <c r="C126" s="536"/>
      <c r="D126" s="536"/>
      <c r="E126" s="536"/>
      <c r="F126" s="53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5" t="s">
        <v>53</v>
      </c>
      <c r="C139" s="536"/>
      <c r="D139" s="536"/>
      <c r="E139" s="536"/>
      <c r="F139" s="53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5" t="s">
        <v>53</v>
      </c>
      <c r="C152" s="536"/>
      <c r="D152" s="536"/>
      <c r="E152" s="536"/>
      <c r="F152" s="53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5" t="s">
        <v>53</v>
      </c>
      <c r="C165" s="536"/>
      <c r="D165" s="536"/>
      <c r="E165" s="536"/>
      <c r="F165" s="53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5" t="s">
        <v>53</v>
      </c>
      <c r="C178" s="536"/>
      <c r="D178" s="536"/>
      <c r="E178" s="536"/>
      <c r="F178" s="53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35" t="s">
        <v>53</v>
      </c>
      <c r="C191" s="536"/>
      <c r="D191" s="536"/>
      <c r="E191" s="536"/>
      <c r="F191" s="537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35" t="s">
        <v>53</v>
      </c>
      <c r="C204" s="536"/>
      <c r="D204" s="536"/>
      <c r="E204" s="536"/>
      <c r="F204" s="537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35" t="s">
        <v>53</v>
      </c>
      <c r="C217" s="536"/>
      <c r="D217" s="536"/>
      <c r="E217" s="536"/>
      <c r="F217" s="537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35" t="s">
        <v>53</v>
      </c>
      <c r="C230" s="536"/>
      <c r="D230" s="536"/>
      <c r="E230" s="536"/>
      <c r="F230" s="53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35" t="s">
        <v>53</v>
      </c>
      <c r="C243" s="536"/>
      <c r="D243" s="536"/>
      <c r="E243" s="536"/>
      <c r="F243" s="537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35" t="s">
        <v>53</v>
      </c>
      <c r="C256" s="536"/>
      <c r="D256" s="536"/>
      <c r="E256" s="536"/>
      <c r="F256" s="537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35" t="s">
        <v>53</v>
      </c>
      <c r="C269" s="536"/>
      <c r="D269" s="536"/>
      <c r="E269" s="536"/>
      <c r="F269" s="537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35" t="s">
        <v>53</v>
      </c>
      <c r="C282" s="536"/>
      <c r="D282" s="536"/>
      <c r="E282" s="536"/>
      <c r="F282" s="537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35" t="s">
        <v>53</v>
      </c>
      <c r="C296" s="536"/>
      <c r="D296" s="536"/>
      <c r="E296" s="536"/>
      <c r="F296" s="536"/>
      <c r="G296" s="537"/>
      <c r="H296" s="535" t="s">
        <v>53</v>
      </c>
      <c r="I296" s="536"/>
      <c r="J296" s="536"/>
      <c r="K296" s="536"/>
      <c r="L296" s="536"/>
      <c r="M296" s="537"/>
      <c r="N296" s="535" t="s">
        <v>53</v>
      </c>
      <c r="O296" s="536"/>
      <c r="P296" s="536"/>
      <c r="Q296" s="536"/>
      <c r="R296" s="536"/>
      <c r="S296" s="537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35" t="s">
        <v>53</v>
      </c>
      <c r="C309" s="536"/>
      <c r="D309" s="536"/>
      <c r="E309" s="536"/>
      <c r="F309" s="536"/>
      <c r="G309" s="537"/>
      <c r="H309" s="535" t="s">
        <v>53</v>
      </c>
      <c r="I309" s="536"/>
      <c r="J309" s="536"/>
      <c r="K309" s="536"/>
      <c r="L309" s="536"/>
      <c r="M309" s="537"/>
      <c r="N309" s="535" t="s">
        <v>53</v>
      </c>
      <c r="O309" s="536"/>
      <c r="P309" s="536"/>
      <c r="Q309" s="536"/>
      <c r="R309" s="536"/>
      <c r="S309" s="537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35" t="s">
        <v>53</v>
      </c>
      <c r="C322" s="536"/>
      <c r="D322" s="536"/>
      <c r="E322" s="536"/>
      <c r="F322" s="536"/>
      <c r="G322" s="537"/>
      <c r="H322" s="535" t="s">
        <v>53</v>
      </c>
      <c r="I322" s="536"/>
      <c r="J322" s="536"/>
      <c r="K322" s="536"/>
      <c r="L322" s="536"/>
      <c r="M322" s="537"/>
      <c r="N322" s="535" t="s">
        <v>53</v>
      </c>
      <c r="O322" s="536"/>
      <c r="P322" s="536"/>
      <c r="Q322" s="536"/>
      <c r="R322" s="536"/>
      <c r="S322" s="537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35" t="s">
        <v>53</v>
      </c>
      <c r="C335" s="536"/>
      <c r="D335" s="536"/>
      <c r="E335" s="536"/>
      <c r="F335" s="536"/>
      <c r="G335" s="537"/>
      <c r="H335" s="535" t="s">
        <v>53</v>
      </c>
      <c r="I335" s="536"/>
      <c r="J335" s="536"/>
      <c r="K335" s="536"/>
      <c r="L335" s="536"/>
      <c r="M335" s="537"/>
      <c r="N335" s="535" t="s">
        <v>53</v>
      </c>
      <c r="O335" s="536"/>
      <c r="P335" s="536"/>
      <c r="Q335" s="536"/>
      <c r="R335" s="536"/>
      <c r="S335" s="537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35" t="s">
        <v>53</v>
      </c>
      <c r="C348" s="536"/>
      <c r="D348" s="536"/>
      <c r="E348" s="536"/>
      <c r="F348" s="536"/>
      <c r="G348" s="537"/>
      <c r="H348" s="535" t="s">
        <v>53</v>
      </c>
      <c r="I348" s="536"/>
      <c r="J348" s="536"/>
      <c r="K348" s="536"/>
      <c r="L348" s="536"/>
      <c r="M348" s="537"/>
      <c r="N348" s="535" t="s">
        <v>53</v>
      </c>
      <c r="O348" s="536"/>
      <c r="P348" s="536"/>
      <c r="Q348" s="536"/>
      <c r="R348" s="536"/>
      <c r="S348" s="537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35" t="s">
        <v>53</v>
      </c>
      <c r="C361" s="536"/>
      <c r="D361" s="536"/>
      <c r="E361" s="536"/>
      <c r="F361" s="536"/>
      <c r="G361" s="537"/>
      <c r="H361" s="535" t="s">
        <v>53</v>
      </c>
      <c r="I361" s="536"/>
      <c r="J361" s="536"/>
      <c r="K361" s="536"/>
      <c r="L361" s="536"/>
      <c r="M361" s="537"/>
      <c r="N361" s="535" t="s">
        <v>53</v>
      </c>
      <c r="O361" s="536"/>
      <c r="P361" s="536"/>
      <c r="Q361" s="536"/>
      <c r="R361" s="536"/>
      <c r="S361" s="537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35" t="s">
        <v>53</v>
      </c>
      <c r="C374" s="536"/>
      <c r="D374" s="536"/>
      <c r="E374" s="536"/>
      <c r="F374" s="536"/>
      <c r="G374" s="537"/>
      <c r="H374" s="535" t="s">
        <v>53</v>
      </c>
      <c r="I374" s="536"/>
      <c r="J374" s="536"/>
      <c r="K374" s="536"/>
      <c r="L374" s="536"/>
      <c r="M374" s="537"/>
      <c r="N374" s="535" t="s">
        <v>53</v>
      </c>
      <c r="O374" s="536"/>
      <c r="P374" s="536"/>
      <c r="Q374" s="536"/>
      <c r="R374" s="536"/>
      <c r="S374" s="537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35" t="s">
        <v>53</v>
      </c>
      <c r="C387" s="536"/>
      <c r="D387" s="536"/>
      <c r="E387" s="536"/>
      <c r="F387" s="536"/>
      <c r="G387" s="537"/>
      <c r="H387" s="535" t="s">
        <v>53</v>
      </c>
      <c r="I387" s="536"/>
      <c r="J387" s="536"/>
      <c r="K387" s="536"/>
      <c r="L387" s="536"/>
      <c r="M387" s="537"/>
      <c r="N387" s="535" t="s">
        <v>53</v>
      </c>
      <c r="O387" s="536"/>
      <c r="P387" s="536"/>
      <c r="Q387" s="536"/>
      <c r="R387" s="536"/>
      <c r="S387" s="537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35" t="s">
        <v>53</v>
      </c>
      <c r="C400" s="536"/>
      <c r="D400" s="536"/>
      <c r="E400" s="536"/>
      <c r="F400" s="536"/>
      <c r="G400" s="537"/>
      <c r="H400" s="535" t="s">
        <v>53</v>
      </c>
      <c r="I400" s="536"/>
      <c r="J400" s="536"/>
      <c r="K400" s="536"/>
      <c r="L400" s="536"/>
      <c r="M400" s="537"/>
      <c r="N400" s="535" t="s">
        <v>53</v>
      </c>
      <c r="O400" s="536"/>
      <c r="P400" s="536"/>
      <c r="Q400" s="536"/>
      <c r="R400" s="536"/>
      <c r="S400" s="537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35" t="s">
        <v>53</v>
      </c>
      <c r="C413" s="536"/>
      <c r="D413" s="536"/>
      <c r="E413" s="536"/>
      <c r="F413" s="536"/>
      <c r="G413" s="537"/>
      <c r="H413" s="535" t="s">
        <v>53</v>
      </c>
      <c r="I413" s="536"/>
      <c r="J413" s="536"/>
      <c r="K413" s="536"/>
      <c r="L413" s="536"/>
      <c r="M413" s="537"/>
      <c r="N413" s="535" t="s">
        <v>53</v>
      </c>
      <c r="O413" s="536"/>
      <c r="P413" s="536"/>
      <c r="Q413" s="536"/>
      <c r="R413" s="536"/>
      <c r="S413" s="537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35" t="s">
        <v>53</v>
      </c>
      <c r="C426" s="536"/>
      <c r="D426" s="536"/>
      <c r="E426" s="536"/>
      <c r="F426" s="536"/>
      <c r="G426" s="537"/>
      <c r="H426" s="535" t="s">
        <v>53</v>
      </c>
      <c r="I426" s="536"/>
      <c r="J426" s="536"/>
      <c r="K426" s="536"/>
      <c r="L426" s="536"/>
      <c r="M426" s="537"/>
      <c r="N426" s="535" t="s">
        <v>53</v>
      </c>
      <c r="O426" s="536"/>
      <c r="P426" s="536"/>
      <c r="Q426" s="536"/>
      <c r="R426" s="536"/>
      <c r="S426" s="537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35" t="s">
        <v>53</v>
      </c>
      <c r="C439" s="536"/>
      <c r="D439" s="536"/>
      <c r="E439" s="536"/>
      <c r="F439" s="536"/>
      <c r="G439" s="537"/>
      <c r="H439" s="535" t="s">
        <v>53</v>
      </c>
      <c r="I439" s="536"/>
      <c r="J439" s="536"/>
      <c r="K439" s="536"/>
      <c r="L439" s="536"/>
      <c r="M439" s="537"/>
      <c r="N439" s="535" t="s">
        <v>53</v>
      </c>
      <c r="O439" s="536"/>
      <c r="P439" s="536"/>
      <c r="Q439" s="536"/>
      <c r="R439" s="536"/>
      <c r="S439" s="537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35" t="s">
        <v>53</v>
      </c>
      <c r="C452" s="536"/>
      <c r="D452" s="536"/>
      <c r="E452" s="536"/>
      <c r="F452" s="536"/>
      <c r="G452" s="537"/>
      <c r="H452" s="535" t="s">
        <v>53</v>
      </c>
      <c r="I452" s="536"/>
      <c r="J452" s="536"/>
      <c r="K452" s="536"/>
      <c r="L452" s="536"/>
      <c r="M452" s="537"/>
      <c r="N452" s="535" t="s">
        <v>53</v>
      </c>
      <c r="O452" s="536"/>
      <c r="P452" s="536"/>
      <c r="Q452" s="536"/>
      <c r="R452" s="536"/>
      <c r="S452" s="537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35" t="s">
        <v>53</v>
      </c>
      <c r="C465" s="536"/>
      <c r="D465" s="536"/>
      <c r="E465" s="536"/>
      <c r="F465" s="536"/>
      <c r="G465" s="537"/>
      <c r="H465" s="535" t="s">
        <v>53</v>
      </c>
      <c r="I465" s="536"/>
      <c r="J465" s="536"/>
      <c r="K465" s="536"/>
      <c r="L465" s="536"/>
      <c r="M465" s="537"/>
      <c r="N465" s="535" t="s">
        <v>53</v>
      </c>
      <c r="O465" s="536"/>
      <c r="P465" s="536"/>
      <c r="Q465" s="536"/>
      <c r="R465" s="536"/>
      <c r="S465" s="537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35" t="s">
        <v>53</v>
      </c>
      <c r="C478" s="536"/>
      <c r="D478" s="536"/>
      <c r="E478" s="536"/>
      <c r="F478" s="536"/>
      <c r="G478" s="537"/>
      <c r="H478" s="535" t="s">
        <v>53</v>
      </c>
      <c r="I478" s="536"/>
      <c r="J478" s="536"/>
      <c r="K478" s="536"/>
      <c r="L478" s="536"/>
      <c r="M478" s="537"/>
      <c r="N478" s="535" t="s">
        <v>53</v>
      </c>
      <c r="O478" s="536"/>
      <c r="P478" s="536"/>
      <c r="Q478" s="536"/>
      <c r="R478" s="536"/>
      <c r="S478" s="537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35" t="s">
        <v>53</v>
      </c>
      <c r="C491" s="536"/>
      <c r="D491" s="536"/>
      <c r="E491" s="536"/>
      <c r="F491" s="536"/>
      <c r="G491" s="537"/>
      <c r="H491" s="535" t="s">
        <v>53</v>
      </c>
      <c r="I491" s="536"/>
      <c r="J491" s="536"/>
      <c r="K491" s="536"/>
      <c r="L491" s="536"/>
      <c r="M491" s="537"/>
      <c r="N491" s="535" t="s">
        <v>53</v>
      </c>
      <c r="O491" s="536"/>
      <c r="P491" s="536"/>
      <c r="Q491" s="536"/>
      <c r="R491" s="536"/>
      <c r="S491" s="537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35" t="s">
        <v>53</v>
      </c>
      <c r="C504" s="536"/>
      <c r="D504" s="536"/>
      <c r="E504" s="536"/>
      <c r="F504" s="536"/>
      <c r="G504" s="537"/>
      <c r="H504" s="535" t="s">
        <v>53</v>
      </c>
      <c r="I504" s="536"/>
      <c r="J504" s="536"/>
      <c r="K504" s="536"/>
      <c r="L504" s="536"/>
      <c r="M504" s="537"/>
      <c r="N504" s="535" t="s">
        <v>53</v>
      </c>
      <c r="O504" s="536"/>
      <c r="P504" s="536"/>
      <c r="Q504" s="536"/>
      <c r="R504" s="536"/>
      <c r="S504" s="537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35" t="s">
        <v>53</v>
      </c>
      <c r="C517" s="536"/>
      <c r="D517" s="536"/>
      <c r="E517" s="536"/>
      <c r="F517" s="536"/>
      <c r="G517" s="537"/>
      <c r="H517" s="535" t="s">
        <v>53</v>
      </c>
      <c r="I517" s="536"/>
      <c r="J517" s="536"/>
      <c r="K517" s="536"/>
      <c r="L517" s="536"/>
      <c r="M517" s="537"/>
      <c r="N517" s="535" t="s">
        <v>53</v>
      </c>
      <c r="O517" s="536"/>
      <c r="P517" s="536"/>
      <c r="Q517" s="536"/>
      <c r="R517" s="536"/>
      <c r="S517" s="537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35" t="s">
        <v>53</v>
      </c>
      <c r="C530" s="536"/>
      <c r="D530" s="536"/>
      <c r="E530" s="536"/>
      <c r="F530" s="536"/>
      <c r="G530" s="537"/>
      <c r="H530" s="535" t="s">
        <v>53</v>
      </c>
      <c r="I530" s="536"/>
      <c r="J530" s="536"/>
      <c r="K530" s="536"/>
      <c r="L530" s="536"/>
      <c r="M530" s="537"/>
      <c r="N530" s="535" t="s">
        <v>53</v>
      </c>
      <c r="O530" s="536"/>
      <c r="P530" s="536"/>
      <c r="Q530" s="536"/>
      <c r="R530" s="536"/>
      <c r="S530" s="537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35" t="s">
        <v>53</v>
      </c>
      <c r="C543" s="536"/>
      <c r="D543" s="536"/>
      <c r="E543" s="536"/>
      <c r="F543" s="536"/>
      <c r="G543" s="537"/>
      <c r="H543" s="535" t="s">
        <v>53</v>
      </c>
      <c r="I543" s="536"/>
      <c r="J543" s="536"/>
      <c r="K543" s="536"/>
      <c r="L543" s="536"/>
      <c r="M543" s="537"/>
      <c r="N543" s="535" t="s">
        <v>53</v>
      </c>
      <c r="O543" s="536"/>
      <c r="P543" s="536"/>
      <c r="Q543" s="536"/>
      <c r="R543" s="536"/>
      <c r="S543" s="537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35" t="s">
        <v>53</v>
      </c>
      <c r="C556" s="536"/>
      <c r="D556" s="536"/>
      <c r="E556" s="536"/>
      <c r="F556" s="536"/>
      <c r="G556" s="537"/>
      <c r="H556" s="535" t="s">
        <v>53</v>
      </c>
      <c r="I556" s="536"/>
      <c r="J556" s="536"/>
      <c r="K556" s="536"/>
      <c r="L556" s="536"/>
      <c r="M556" s="537"/>
      <c r="N556" s="535" t="s">
        <v>53</v>
      </c>
      <c r="O556" s="536"/>
      <c r="P556" s="536"/>
      <c r="Q556" s="536"/>
      <c r="R556" s="536"/>
      <c r="S556" s="537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35" t="s">
        <v>53</v>
      </c>
      <c r="C569" s="536"/>
      <c r="D569" s="536"/>
      <c r="E569" s="536"/>
      <c r="F569" s="536"/>
      <c r="G569" s="537"/>
      <c r="H569" s="535" t="s">
        <v>53</v>
      </c>
      <c r="I569" s="536"/>
      <c r="J569" s="536"/>
      <c r="K569" s="536"/>
      <c r="L569" s="536"/>
      <c r="M569" s="537"/>
      <c r="N569" s="535" t="s">
        <v>53</v>
      </c>
      <c r="O569" s="536"/>
      <c r="P569" s="536"/>
      <c r="Q569" s="536"/>
      <c r="R569" s="536"/>
      <c r="S569" s="537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35" t="s">
        <v>53</v>
      </c>
      <c r="C582" s="536"/>
      <c r="D582" s="536"/>
      <c r="E582" s="536"/>
      <c r="F582" s="536"/>
      <c r="G582" s="537"/>
      <c r="H582" s="535" t="s">
        <v>53</v>
      </c>
      <c r="I582" s="536"/>
      <c r="J582" s="536"/>
      <c r="K582" s="536"/>
      <c r="L582" s="536"/>
      <c r="M582" s="537"/>
      <c r="N582" s="535" t="s">
        <v>53</v>
      </c>
      <c r="O582" s="536"/>
      <c r="P582" s="536"/>
      <c r="Q582" s="536"/>
      <c r="R582" s="536"/>
      <c r="S582" s="537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35" t="s">
        <v>53</v>
      </c>
      <c r="C595" s="536"/>
      <c r="D595" s="536"/>
      <c r="E595" s="536"/>
      <c r="F595" s="536"/>
      <c r="G595" s="537"/>
      <c r="H595" s="535" t="s">
        <v>53</v>
      </c>
      <c r="I595" s="536"/>
      <c r="J595" s="536"/>
      <c r="K595" s="536"/>
      <c r="L595" s="536"/>
      <c r="M595" s="537"/>
      <c r="N595" s="535" t="s">
        <v>53</v>
      </c>
      <c r="O595" s="536"/>
      <c r="P595" s="536"/>
      <c r="Q595" s="536"/>
      <c r="R595" s="536"/>
      <c r="S595" s="537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35" t="s">
        <v>53</v>
      </c>
      <c r="C608" s="536"/>
      <c r="D608" s="536"/>
      <c r="E608" s="536"/>
      <c r="F608" s="536"/>
      <c r="G608" s="537"/>
      <c r="H608" s="535" t="s">
        <v>53</v>
      </c>
      <c r="I608" s="536"/>
      <c r="J608" s="536"/>
      <c r="K608" s="536"/>
      <c r="L608" s="536"/>
      <c r="M608" s="537"/>
      <c r="N608" s="535" t="s">
        <v>53</v>
      </c>
      <c r="O608" s="536"/>
      <c r="P608" s="536"/>
      <c r="Q608" s="536"/>
      <c r="R608" s="536"/>
      <c r="S608" s="537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35" t="s">
        <v>53</v>
      </c>
      <c r="C621" s="536"/>
      <c r="D621" s="536"/>
      <c r="E621" s="536"/>
      <c r="F621" s="536"/>
      <c r="G621" s="537"/>
      <c r="H621" s="535" t="s">
        <v>53</v>
      </c>
      <c r="I621" s="536"/>
      <c r="J621" s="536"/>
      <c r="K621" s="536"/>
      <c r="L621" s="536"/>
      <c r="M621" s="537"/>
      <c r="N621" s="535" t="s">
        <v>53</v>
      </c>
      <c r="O621" s="536"/>
      <c r="P621" s="536"/>
      <c r="Q621" s="536"/>
      <c r="R621" s="536"/>
      <c r="S621" s="537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35" t="s">
        <v>53</v>
      </c>
      <c r="C634" s="536"/>
      <c r="D634" s="536"/>
      <c r="E634" s="536"/>
      <c r="F634" s="536"/>
      <c r="G634" s="537"/>
      <c r="H634" s="535" t="s">
        <v>53</v>
      </c>
      <c r="I634" s="536"/>
      <c r="J634" s="536"/>
      <c r="K634" s="536"/>
      <c r="L634" s="536"/>
      <c r="M634" s="537"/>
      <c r="N634" s="535" t="s">
        <v>53</v>
      </c>
      <c r="O634" s="536"/>
      <c r="P634" s="536"/>
      <c r="Q634" s="536"/>
      <c r="R634" s="536"/>
      <c r="S634" s="537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35" t="s">
        <v>53</v>
      </c>
      <c r="C647" s="536"/>
      <c r="D647" s="536"/>
      <c r="E647" s="536"/>
      <c r="F647" s="536"/>
      <c r="G647" s="537"/>
      <c r="H647" s="535" t="s">
        <v>53</v>
      </c>
      <c r="I647" s="536"/>
      <c r="J647" s="536"/>
      <c r="K647" s="536"/>
      <c r="L647" s="536"/>
      <c r="M647" s="537"/>
      <c r="N647" s="535" t="s">
        <v>53</v>
      </c>
      <c r="O647" s="536"/>
      <c r="P647" s="536"/>
      <c r="Q647" s="536"/>
      <c r="R647" s="536"/>
      <c r="S647" s="537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35" t="s">
        <v>53</v>
      </c>
      <c r="C660" s="536"/>
      <c r="D660" s="536"/>
      <c r="E660" s="536"/>
      <c r="F660" s="536"/>
      <c r="G660" s="537"/>
      <c r="H660" s="535" t="s">
        <v>53</v>
      </c>
      <c r="I660" s="536"/>
      <c r="J660" s="536"/>
      <c r="K660" s="536"/>
      <c r="L660" s="536"/>
      <c r="M660" s="537"/>
      <c r="N660" s="535" t="s">
        <v>53</v>
      </c>
      <c r="O660" s="536"/>
      <c r="P660" s="536"/>
      <c r="Q660" s="536"/>
      <c r="R660" s="536"/>
      <c r="S660" s="537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35" t="s">
        <v>53</v>
      </c>
      <c r="C673" s="536"/>
      <c r="D673" s="536"/>
      <c r="E673" s="536"/>
      <c r="F673" s="536"/>
      <c r="G673" s="537"/>
      <c r="H673" s="535" t="s">
        <v>53</v>
      </c>
      <c r="I673" s="536"/>
      <c r="J673" s="536"/>
      <c r="K673" s="536"/>
      <c r="L673" s="536"/>
      <c r="M673" s="537"/>
      <c r="N673" s="535" t="s">
        <v>53</v>
      </c>
      <c r="O673" s="536"/>
      <c r="P673" s="536"/>
      <c r="Q673" s="536"/>
      <c r="R673" s="536"/>
      <c r="S673" s="537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35" t="s">
        <v>53</v>
      </c>
      <c r="C686" s="536"/>
      <c r="D686" s="536"/>
      <c r="E686" s="536"/>
      <c r="F686" s="536"/>
      <c r="G686" s="537"/>
      <c r="H686" s="535" t="s">
        <v>53</v>
      </c>
      <c r="I686" s="536"/>
      <c r="J686" s="536"/>
      <c r="K686" s="536"/>
      <c r="L686" s="536"/>
      <c r="M686" s="537"/>
      <c r="N686" s="535" t="s">
        <v>53</v>
      </c>
      <c r="O686" s="536"/>
      <c r="P686" s="536"/>
      <c r="Q686" s="536"/>
      <c r="R686" s="536"/>
      <c r="S686" s="537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35" t="s">
        <v>53</v>
      </c>
      <c r="C699" s="536"/>
      <c r="D699" s="536"/>
      <c r="E699" s="536"/>
      <c r="F699" s="536"/>
      <c r="G699" s="537"/>
      <c r="H699" s="535" t="s">
        <v>53</v>
      </c>
      <c r="I699" s="536"/>
      <c r="J699" s="536"/>
      <c r="K699" s="536"/>
      <c r="L699" s="536"/>
      <c r="M699" s="537"/>
      <c r="N699" s="535" t="s">
        <v>53</v>
      </c>
      <c r="O699" s="536"/>
      <c r="P699" s="536"/>
      <c r="Q699" s="536"/>
      <c r="R699" s="536"/>
      <c r="S699" s="537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35" t="s">
        <v>53</v>
      </c>
      <c r="C712" s="536"/>
      <c r="D712" s="536"/>
      <c r="E712" s="536"/>
      <c r="F712" s="536"/>
      <c r="G712" s="537"/>
      <c r="H712" s="535" t="s">
        <v>53</v>
      </c>
      <c r="I712" s="536"/>
      <c r="J712" s="536"/>
      <c r="K712" s="536"/>
      <c r="L712" s="536"/>
      <c r="M712" s="537"/>
      <c r="N712" s="535" t="s">
        <v>53</v>
      </c>
      <c r="O712" s="536"/>
      <c r="P712" s="536"/>
      <c r="Q712" s="536"/>
      <c r="R712" s="536"/>
      <c r="S712" s="537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3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3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  <row r="724" spans="1:23" ht="13.5" thickBot="1" x14ac:dyDescent="0.25"/>
    <row r="725" spans="1:23" s="524" customFormat="1" ht="12" customHeight="1" thickBot="1" x14ac:dyDescent="0.25">
      <c r="A725" s="295" t="s">
        <v>182</v>
      </c>
      <c r="B725" s="535" t="s">
        <v>53</v>
      </c>
      <c r="C725" s="536"/>
      <c r="D725" s="536"/>
      <c r="E725" s="536"/>
      <c r="F725" s="536"/>
      <c r="G725" s="537"/>
      <c r="H725" s="535" t="s">
        <v>53</v>
      </c>
      <c r="I725" s="536"/>
      <c r="J725" s="536"/>
      <c r="K725" s="536"/>
      <c r="L725" s="536"/>
      <c r="M725" s="537"/>
      <c r="N725" s="535" t="s">
        <v>53</v>
      </c>
      <c r="O725" s="536"/>
      <c r="P725" s="536"/>
      <c r="Q725" s="536"/>
      <c r="R725" s="536"/>
      <c r="S725" s="537"/>
      <c r="T725" s="313" t="s">
        <v>0</v>
      </c>
    </row>
    <row r="726" spans="1:23" s="524" customFormat="1" ht="12" customHeight="1" x14ac:dyDescent="0.2">
      <c r="A726" s="226" t="s">
        <v>54</v>
      </c>
      <c r="B726" s="315">
        <v>1</v>
      </c>
      <c r="C726" s="451">
        <v>2</v>
      </c>
      <c r="D726" s="451">
        <v>3</v>
      </c>
      <c r="E726" s="451">
        <v>4</v>
      </c>
      <c r="F726" s="451">
        <v>5</v>
      </c>
      <c r="G726" s="461">
        <v>6</v>
      </c>
      <c r="H726" s="315">
        <v>7</v>
      </c>
      <c r="I726" s="451">
        <v>8</v>
      </c>
      <c r="J726" s="451">
        <v>9</v>
      </c>
      <c r="K726" s="451">
        <v>10</v>
      </c>
      <c r="L726" s="451">
        <v>11</v>
      </c>
      <c r="M726" s="461">
        <v>12</v>
      </c>
      <c r="N726" s="451">
        <v>13</v>
      </c>
      <c r="O726" s="451">
        <v>14</v>
      </c>
      <c r="P726" s="451">
        <v>15</v>
      </c>
      <c r="Q726" s="451">
        <v>16</v>
      </c>
      <c r="R726" s="451">
        <v>17</v>
      </c>
      <c r="S726" s="451">
        <v>18</v>
      </c>
      <c r="T726" s="237"/>
    </row>
    <row r="727" spans="1:23" s="524" customFormat="1" ht="12" customHeight="1" x14ac:dyDescent="0.2">
      <c r="A727" s="301" t="s">
        <v>3</v>
      </c>
      <c r="B727" s="253">
        <v>4550</v>
      </c>
      <c r="C727" s="254">
        <v>4550</v>
      </c>
      <c r="D727" s="254">
        <v>4550</v>
      </c>
      <c r="E727" s="254">
        <v>4550</v>
      </c>
      <c r="F727" s="254">
        <v>4550</v>
      </c>
      <c r="G727" s="254">
        <v>4550</v>
      </c>
      <c r="H727" s="253">
        <v>4550</v>
      </c>
      <c r="I727" s="467">
        <v>4550</v>
      </c>
      <c r="J727" s="467">
        <v>4550</v>
      </c>
      <c r="K727" s="254">
        <v>4550</v>
      </c>
      <c r="L727" s="254">
        <v>4550</v>
      </c>
      <c r="M727" s="255">
        <v>4550</v>
      </c>
      <c r="N727" s="253">
        <v>4550</v>
      </c>
      <c r="O727" s="254">
        <v>4550</v>
      </c>
      <c r="P727" s="254">
        <v>4550</v>
      </c>
      <c r="Q727" s="254">
        <v>4550</v>
      </c>
      <c r="R727" s="254">
        <v>4550</v>
      </c>
      <c r="S727" s="254">
        <v>4550</v>
      </c>
      <c r="T727" s="256">
        <v>4550</v>
      </c>
    </row>
    <row r="728" spans="1:23" s="524" customFormat="1" ht="12" customHeight="1" x14ac:dyDescent="0.2">
      <c r="A728" s="303" t="s">
        <v>6</v>
      </c>
      <c r="B728" s="258">
        <v>4757.5</v>
      </c>
      <c r="C728" s="259">
        <v>4757.5</v>
      </c>
      <c r="D728" s="259">
        <v>4636.666666666667</v>
      </c>
      <c r="E728" s="259">
        <v>5025</v>
      </c>
      <c r="F728" s="259">
        <v>4976.666666666667</v>
      </c>
      <c r="G728" s="259">
        <v>5148.125</v>
      </c>
      <c r="H728" s="258">
        <v>4857.333333333333</v>
      </c>
      <c r="I728" s="468">
        <v>4674.8</v>
      </c>
      <c r="J728" s="468">
        <v>4794</v>
      </c>
      <c r="K728" s="259">
        <v>4854.2857142857147</v>
      </c>
      <c r="L728" s="259">
        <v>4792.666666666667</v>
      </c>
      <c r="M728" s="260">
        <v>5266</v>
      </c>
      <c r="N728" s="258">
        <v>4690.666666666667</v>
      </c>
      <c r="O728" s="259">
        <v>4795</v>
      </c>
      <c r="P728" s="259">
        <v>4868.666666666667</v>
      </c>
      <c r="Q728" s="259">
        <v>5564.2857142857147</v>
      </c>
      <c r="R728" s="259">
        <v>4937.8571428571431</v>
      </c>
      <c r="S728" s="259">
        <v>5301.875</v>
      </c>
      <c r="T728" s="261">
        <v>4899.3822393822393</v>
      </c>
    </row>
    <row r="729" spans="1:23" s="524" customFormat="1" ht="12" customHeight="1" x14ac:dyDescent="0.2">
      <c r="A729" s="226" t="s">
        <v>7</v>
      </c>
      <c r="B729" s="262">
        <v>75</v>
      </c>
      <c r="C729" s="263">
        <v>81.25</v>
      </c>
      <c r="D729" s="263">
        <v>86.666666666666671</v>
      </c>
      <c r="E729" s="263">
        <v>75</v>
      </c>
      <c r="F729" s="263">
        <v>80</v>
      </c>
      <c r="G729" s="263">
        <v>81.25</v>
      </c>
      <c r="H729" s="262">
        <v>66.666666666666671</v>
      </c>
      <c r="I729" s="469">
        <v>92</v>
      </c>
      <c r="J729" s="469">
        <v>100</v>
      </c>
      <c r="K729" s="469">
        <v>71.428571428571431</v>
      </c>
      <c r="L729" s="469">
        <v>100</v>
      </c>
      <c r="M729" s="264">
        <v>86.666666666666671</v>
      </c>
      <c r="N729" s="262">
        <v>80</v>
      </c>
      <c r="O729" s="263">
        <v>100</v>
      </c>
      <c r="P729" s="263">
        <v>100</v>
      </c>
      <c r="Q729" s="263">
        <v>100</v>
      </c>
      <c r="R729" s="263">
        <v>85.714285714285708</v>
      </c>
      <c r="S729" s="263">
        <v>68.75</v>
      </c>
      <c r="T729" s="265">
        <v>77.992277992277991</v>
      </c>
    </row>
    <row r="730" spans="1:23" s="524" customFormat="1" ht="12" customHeight="1" x14ac:dyDescent="0.2">
      <c r="A730" s="226" t="s">
        <v>8</v>
      </c>
      <c r="B730" s="266">
        <v>9.0909090909090912E-2</v>
      </c>
      <c r="C730" s="267">
        <v>7.5254669756839671E-2</v>
      </c>
      <c r="D730" s="267">
        <v>7.4858926267779818E-2</v>
      </c>
      <c r="E730" s="267">
        <v>8.1007492286756702E-2</v>
      </c>
      <c r="F730" s="267">
        <v>7.7738630657656155E-2</v>
      </c>
      <c r="G730" s="267">
        <v>7.2881600693036966E-2</v>
      </c>
      <c r="H730" s="266">
        <v>8.5502595316918575E-2</v>
      </c>
      <c r="I730" s="455">
        <v>6.2148584177586806E-2</v>
      </c>
      <c r="J730" s="455">
        <v>4.35277412207676E-2</v>
      </c>
      <c r="K730" s="267">
        <v>8.2547377656309512E-2</v>
      </c>
      <c r="L730" s="267">
        <v>3.6835354763289758E-2</v>
      </c>
      <c r="M730" s="268">
        <v>8.0225176169143125E-2</v>
      </c>
      <c r="N730" s="266">
        <v>5.9349222547164765E-2</v>
      </c>
      <c r="O730" s="267">
        <v>4.7122080045499788E-2</v>
      </c>
      <c r="P730" s="267">
        <v>3.4392614765951006E-2</v>
      </c>
      <c r="Q730" s="267">
        <v>4.6328482388157025E-2</v>
      </c>
      <c r="R730" s="267">
        <v>8.094956234642052E-2</v>
      </c>
      <c r="S730" s="267">
        <v>8.0873374051775984E-2</v>
      </c>
      <c r="T730" s="269">
        <v>8.345786899720567E-2</v>
      </c>
    </row>
    <row r="731" spans="1:23" s="524" customFormat="1" ht="12" customHeight="1" x14ac:dyDescent="0.2">
      <c r="A731" s="303" t="s">
        <v>1</v>
      </c>
      <c r="B731" s="270">
        <f t="shared" ref="B731:T731" si="168">B728/B727*100-100</f>
        <v>4.560439560439562</v>
      </c>
      <c r="C731" s="271">
        <f t="shared" si="168"/>
        <v>4.560439560439562</v>
      </c>
      <c r="D731" s="271">
        <f t="shared" si="168"/>
        <v>1.9047619047619264</v>
      </c>
      <c r="E731" s="271">
        <f t="shared" si="168"/>
        <v>10.439560439560452</v>
      </c>
      <c r="F731" s="271">
        <f t="shared" si="168"/>
        <v>9.3772893772893866</v>
      </c>
      <c r="G731" s="272">
        <f t="shared" si="168"/>
        <v>13.145604395604394</v>
      </c>
      <c r="H731" s="270">
        <f t="shared" si="168"/>
        <v>6.7545787545787448</v>
      </c>
      <c r="I731" s="271">
        <f t="shared" si="168"/>
        <v>2.7428571428571331</v>
      </c>
      <c r="J731" s="271">
        <f t="shared" si="168"/>
        <v>5.3626373626373578</v>
      </c>
      <c r="K731" s="271">
        <f t="shared" si="168"/>
        <v>6.6875981161695393</v>
      </c>
      <c r="L731" s="271">
        <f t="shared" si="168"/>
        <v>5.3333333333333428</v>
      </c>
      <c r="M731" s="272">
        <f t="shared" si="168"/>
        <v>15.736263736263737</v>
      </c>
      <c r="N731" s="456">
        <f t="shared" si="168"/>
        <v>3.0915750915750948</v>
      </c>
      <c r="O731" s="271">
        <f t="shared" si="168"/>
        <v>5.3846153846153868</v>
      </c>
      <c r="P731" s="271">
        <f t="shared" si="168"/>
        <v>7.0036630036630214</v>
      </c>
      <c r="Q731" s="271">
        <f t="shared" si="168"/>
        <v>22.291993720565159</v>
      </c>
      <c r="R731" s="271">
        <f t="shared" si="168"/>
        <v>8.524332810047099</v>
      </c>
      <c r="S731" s="271">
        <f t="shared" si="168"/>
        <v>16.524725274725284</v>
      </c>
      <c r="T731" s="273">
        <f t="shared" si="168"/>
        <v>7.6787305358733988</v>
      </c>
    </row>
    <row r="732" spans="1:23" s="524" customFormat="1" ht="12" customHeight="1" thickBot="1" x14ac:dyDescent="0.25">
      <c r="A732" s="226" t="s">
        <v>27</v>
      </c>
      <c r="B732" s="479">
        <f t="shared" ref="B732:T732" si="169">B728-B715</f>
        <v>75</v>
      </c>
      <c r="C732" s="480">
        <f t="shared" si="169"/>
        <v>94.16666666666697</v>
      </c>
      <c r="D732" s="480">
        <f t="shared" si="169"/>
        <v>-180.83333333333303</v>
      </c>
      <c r="E732" s="480">
        <f t="shared" si="169"/>
        <v>-19.285714285714675</v>
      </c>
      <c r="F732" s="480">
        <f t="shared" si="169"/>
        <v>126</v>
      </c>
      <c r="G732" s="481">
        <f t="shared" si="169"/>
        <v>48.75</v>
      </c>
      <c r="H732" s="479">
        <f t="shared" si="169"/>
        <v>41.33333333333303</v>
      </c>
      <c r="I732" s="480">
        <f t="shared" si="169"/>
        <v>-133.86666666666679</v>
      </c>
      <c r="J732" s="480">
        <f t="shared" si="169"/>
        <v>22</v>
      </c>
      <c r="K732" s="480">
        <f t="shared" si="169"/>
        <v>-454.28571428571377</v>
      </c>
      <c r="L732" s="480">
        <f t="shared" si="169"/>
        <v>-83.58333333333303</v>
      </c>
      <c r="M732" s="481">
        <f t="shared" si="169"/>
        <v>12.66666666666697</v>
      </c>
      <c r="N732" s="482">
        <f t="shared" si="169"/>
        <v>267.5897435897441</v>
      </c>
      <c r="O732" s="480">
        <f t="shared" si="169"/>
        <v>-101</v>
      </c>
      <c r="P732" s="480">
        <f t="shared" si="169"/>
        <v>57.33333333333394</v>
      </c>
      <c r="Q732" s="480">
        <f t="shared" si="169"/>
        <v>334.28571428571468</v>
      </c>
      <c r="R732" s="480">
        <f t="shared" si="169"/>
        <v>7.857142857143117</v>
      </c>
      <c r="S732" s="480">
        <f t="shared" si="169"/>
        <v>36.54166666666697</v>
      </c>
      <c r="T732" s="483">
        <f t="shared" si="169"/>
        <v>4.8073405968143561</v>
      </c>
    </row>
    <row r="733" spans="1:23" s="524" customFormat="1" ht="12" customHeight="1" x14ac:dyDescent="0.2">
      <c r="A733" s="308" t="s">
        <v>52</v>
      </c>
      <c r="B733" s="280">
        <v>54</v>
      </c>
      <c r="C733" s="281">
        <v>56</v>
      </c>
      <c r="D733" s="281">
        <v>57</v>
      </c>
      <c r="E733" s="281">
        <v>14</v>
      </c>
      <c r="F733" s="281">
        <v>56</v>
      </c>
      <c r="G733" s="282">
        <v>56</v>
      </c>
      <c r="H733" s="280">
        <v>55</v>
      </c>
      <c r="I733" s="281">
        <v>56</v>
      </c>
      <c r="J733" s="281">
        <v>56</v>
      </c>
      <c r="K733" s="281">
        <v>12</v>
      </c>
      <c r="L733" s="281">
        <v>55</v>
      </c>
      <c r="M733" s="282">
        <v>56</v>
      </c>
      <c r="N733" s="458">
        <v>54</v>
      </c>
      <c r="O733" s="281">
        <v>56</v>
      </c>
      <c r="P733" s="281">
        <v>57</v>
      </c>
      <c r="Q733" s="281">
        <v>14</v>
      </c>
      <c r="R733" s="281">
        <v>56</v>
      </c>
      <c r="S733" s="328">
        <v>57</v>
      </c>
      <c r="T733" s="329">
        <f>SUM(B733:S733)</f>
        <v>877</v>
      </c>
      <c r="U733" s="524" t="s">
        <v>56</v>
      </c>
      <c r="V733" s="330">
        <f>T720-T733</f>
        <v>2</v>
      </c>
      <c r="W733" s="331">
        <f>V733/T720</f>
        <v>2.2753128555176336E-3</v>
      </c>
    </row>
    <row r="734" spans="1:23" s="524" customFormat="1" ht="12" customHeight="1" x14ac:dyDescent="0.2">
      <c r="A734" s="308" t="s">
        <v>28</v>
      </c>
      <c r="B734" s="231">
        <v>147</v>
      </c>
      <c r="C734" s="289">
        <v>146.5</v>
      </c>
      <c r="D734" s="289">
        <v>145.5</v>
      </c>
      <c r="E734" s="289">
        <v>146.5</v>
      </c>
      <c r="F734" s="289">
        <v>145.5</v>
      </c>
      <c r="G734" s="232">
        <v>143.5</v>
      </c>
      <c r="H734" s="231">
        <v>145</v>
      </c>
      <c r="I734" s="289">
        <v>144.5</v>
      </c>
      <c r="J734" s="289">
        <v>143</v>
      </c>
      <c r="K734" s="289">
        <v>146</v>
      </c>
      <c r="L734" s="289">
        <v>143.5</v>
      </c>
      <c r="M734" s="232">
        <v>142.5</v>
      </c>
      <c r="N734" s="459">
        <v>147</v>
      </c>
      <c r="O734" s="289">
        <v>146</v>
      </c>
      <c r="P734" s="289">
        <v>145.5</v>
      </c>
      <c r="Q734" s="289">
        <v>147.5</v>
      </c>
      <c r="R734" s="289">
        <v>143</v>
      </c>
      <c r="S734" s="289">
        <v>143.5</v>
      </c>
      <c r="T734" s="235"/>
      <c r="U734" s="524" t="s">
        <v>57</v>
      </c>
      <c r="V734" s="524">
        <v>143.82</v>
      </c>
    </row>
    <row r="735" spans="1:23" s="524" customFormat="1" ht="12" customHeight="1" thickBot="1" x14ac:dyDescent="0.25">
      <c r="A735" s="311" t="s">
        <v>26</v>
      </c>
      <c r="B735" s="229">
        <f t="shared" ref="B735:S735" si="170">B734-B721</f>
        <v>1</v>
      </c>
      <c r="C735" s="230">
        <f t="shared" si="170"/>
        <v>1</v>
      </c>
      <c r="D735" s="230">
        <f t="shared" si="170"/>
        <v>1</v>
      </c>
      <c r="E735" s="230">
        <f t="shared" si="170"/>
        <v>1</v>
      </c>
      <c r="F735" s="230">
        <f t="shared" si="170"/>
        <v>1</v>
      </c>
      <c r="G735" s="466">
        <f t="shared" si="170"/>
        <v>1</v>
      </c>
      <c r="H735" s="229">
        <f t="shared" si="170"/>
        <v>1</v>
      </c>
      <c r="I735" s="230">
        <f t="shared" si="170"/>
        <v>1</v>
      </c>
      <c r="J735" s="230">
        <f t="shared" si="170"/>
        <v>1</v>
      </c>
      <c r="K735" s="230">
        <f t="shared" si="170"/>
        <v>1</v>
      </c>
      <c r="L735" s="230">
        <f t="shared" si="170"/>
        <v>1</v>
      </c>
      <c r="M735" s="466">
        <f t="shared" si="170"/>
        <v>1</v>
      </c>
      <c r="N735" s="460">
        <f t="shared" si="170"/>
        <v>1</v>
      </c>
      <c r="O735" s="230">
        <f t="shared" si="170"/>
        <v>1</v>
      </c>
      <c r="P735" s="230">
        <f t="shared" si="170"/>
        <v>1</v>
      </c>
      <c r="Q735" s="230">
        <f t="shared" si="170"/>
        <v>1</v>
      </c>
      <c r="R735" s="230">
        <f t="shared" si="170"/>
        <v>1</v>
      </c>
      <c r="S735" s="230">
        <f t="shared" si="170"/>
        <v>1</v>
      </c>
      <c r="T735" s="236"/>
      <c r="U735" s="524" t="s">
        <v>26</v>
      </c>
      <c r="V735" s="524">
        <f>V734-V721</f>
        <v>9.9999999999909051E-3</v>
      </c>
    </row>
    <row r="736" spans="1:23" x14ac:dyDescent="0.2">
      <c r="A736" s="525"/>
      <c r="B736" s="525"/>
      <c r="C736" s="525"/>
      <c r="D736" s="525"/>
      <c r="E736" s="525"/>
      <c r="F736" s="525"/>
      <c r="G736" s="525"/>
      <c r="H736" s="525"/>
      <c r="I736" s="525"/>
      <c r="J736" s="525"/>
      <c r="K736" s="525"/>
      <c r="L736" s="525"/>
      <c r="M736" s="525"/>
      <c r="N736" s="525"/>
      <c r="O736" s="525"/>
      <c r="P736" s="525"/>
      <c r="Q736" s="525"/>
      <c r="R736" s="525"/>
      <c r="S736" s="525"/>
      <c r="T736" s="525"/>
      <c r="U736" s="525"/>
      <c r="V736" s="525"/>
      <c r="W736" s="525"/>
    </row>
    <row r="737" spans="1:23" ht="13.5" thickBot="1" x14ac:dyDescent="0.25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  <c r="L737" s="525"/>
      <c r="M737" s="525"/>
      <c r="N737" s="525"/>
      <c r="O737" s="525"/>
      <c r="P737" s="525"/>
      <c r="Q737" s="525"/>
      <c r="R737" s="525"/>
      <c r="S737" s="525"/>
      <c r="T737" s="525"/>
      <c r="U737" s="525"/>
      <c r="V737" s="525"/>
      <c r="W737" s="525"/>
    </row>
    <row r="738" spans="1:23" ht="13.5" thickBot="1" x14ac:dyDescent="0.25">
      <c r="A738" s="295" t="s">
        <v>183</v>
      </c>
      <c r="B738" s="535" t="s">
        <v>53</v>
      </c>
      <c r="C738" s="536"/>
      <c r="D738" s="536"/>
      <c r="E738" s="536"/>
      <c r="F738" s="536"/>
      <c r="G738" s="537"/>
      <c r="H738" s="535" t="s">
        <v>53</v>
      </c>
      <c r="I738" s="536"/>
      <c r="J738" s="536"/>
      <c r="K738" s="536"/>
      <c r="L738" s="536"/>
      <c r="M738" s="537"/>
      <c r="N738" s="535" t="s">
        <v>53</v>
      </c>
      <c r="O738" s="536"/>
      <c r="P738" s="536"/>
      <c r="Q738" s="536"/>
      <c r="R738" s="536"/>
      <c r="S738" s="537"/>
      <c r="T738" s="313" t="s">
        <v>0</v>
      </c>
      <c r="U738" s="525"/>
      <c r="V738" s="525"/>
      <c r="W738" s="525"/>
    </row>
    <row r="739" spans="1:23" x14ac:dyDescent="0.2">
      <c r="A739" s="226" t="s">
        <v>54</v>
      </c>
      <c r="B739" s="315">
        <v>1</v>
      </c>
      <c r="C739" s="451">
        <v>2</v>
      </c>
      <c r="D739" s="451">
        <v>3</v>
      </c>
      <c r="E739" s="451">
        <v>4</v>
      </c>
      <c r="F739" s="451">
        <v>5</v>
      </c>
      <c r="G739" s="461">
        <v>6</v>
      </c>
      <c r="H739" s="315">
        <v>7</v>
      </c>
      <c r="I739" s="451">
        <v>8</v>
      </c>
      <c r="J739" s="451">
        <v>9</v>
      </c>
      <c r="K739" s="451">
        <v>10</v>
      </c>
      <c r="L739" s="451">
        <v>11</v>
      </c>
      <c r="M739" s="461">
        <v>12</v>
      </c>
      <c r="N739" s="451">
        <v>13</v>
      </c>
      <c r="O739" s="451">
        <v>14</v>
      </c>
      <c r="P739" s="451">
        <v>15</v>
      </c>
      <c r="Q739" s="451">
        <v>16</v>
      </c>
      <c r="R739" s="451">
        <v>17</v>
      </c>
      <c r="S739" s="451">
        <v>18</v>
      </c>
      <c r="T739" s="237"/>
      <c r="U739" s="525"/>
      <c r="V739" s="525"/>
      <c r="W739" s="525"/>
    </row>
    <row r="740" spans="1:23" x14ac:dyDescent="0.2">
      <c r="A740" s="301" t="s">
        <v>3</v>
      </c>
      <c r="B740" s="253">
        <v>4565</v>
      </c>
      <c r="C740" s="254">
        <v>4565</v>
      </c>
      <c r="D740" s="254">
        <v>4565</v>
      </c>
      <c r="E740" s="254">
        <v>4565</v>
      </c>
      <c r="F740" s="254">
        <v>4565</v>
      </c>
      <c r="G740" s="254">
        <v>4565</v>
      </c>
      <c r="H740" s="253">
        <v>4565</v>
      </c>
      <c r="I740" s="467">
        <v>4565</v>
      </c>
      <c r="J740" s="467">
        <v>4565</v>
      </c>
      <c r="K740" s="254">
        <v>4565</v>
      </c>
      <c r="L740" s="254">
        <v>4565</v>
      </c>
      <c r="M740" s="255">
        <v>4565</v>
      </c>
      <c r="N740" s="253">
        <v>4565</v>
      </c>
      <c r="O740" s="254">
        <v>4565</v>
      </c>
      <c r="P740" s="254">
        <v>4565</v>
      </c>
      <c r="Q740" s="254">
        <v>4565</v>
      </c>
      <c r="R740" s="254">
        <v>4565</v>
      </c>
      <c r="S740" s="254">
        <v>4565</v>
      </c>
      <c r="T740" s="256">
        <v>4565</v>
      </c>
      <c r="U740" s="525"/>
      <c r="V740" s="525"/>
      <c r="W740" s="525"/>
    </row>
    <row r="741" spans="1:23" x14ac:dyDescent="0.2">
      <c r="A741" s="303" t="s">
        <v>6</v>
      </c>
      <c r="B741" s="258">
        <v>4806</v>
      </c>
      <c r="C741" s="259">
        <v>4935</v>
      </c>
      <c r="D741" s="259">
        <v>4843.125</v>
      </c>
      <c r="E741" s="259">
        <v>5044.2857142857147</v>
      </c>
      <c r="F741" s="259">
        <v>4852.9411764705883</v>
      </c>
      <c r="G741" s="259">
        <v>5216.875</v>
      </c>
      <c r="H741" s="258">
        <v>4966.666666666667</v>
      </c>
      <c r="I741" s="468">
        <v>4770</v>
      </c>
      <c r="J741" s="468">
        <v>4866.25</v>
      </c>
      <c r="K741" s="259">
        <v>5198.5714285714284</v>
      </c>
      <c r="L741" s="259">
        <v>4829.375</v>
      </c>
      <c r="M741" s="260">
        <v>5157.5</v>
      </c>
      <c r="N741" s="258">
        <v>4686.666666666667</v>
      </c>
      <c r="O741" s="259">
        <v>4810.625</v>
      </c>
      <c r="P741" s="259">
        <v>4911.333333333333</v>
      </c>
      <c r="Q741" s="259">
        <v>5340</v>
      </c>
      <c r="R741" s="259">
        <v>4925.8823529411766</v>
      </c>
      <c r="S741" s="259">
        <v>5093.333333333333</v>
      </c>
      <c r="T741" s="261">
        <v>4935.2918287937746</v>
      </c>
      <c r="U741" s="525"/>
      <c r="V741" s="525"/>
      <c r="W741" s="525"/>
    </row>
    <row r="742" spans="1:23" x14ac:dyDescent="0.2">
      <c r="A742" s="226" t="s">
        <v>7</v>
      </c>
      <c r="B742" s="262">
        <v>86.666666666666671</v>
      </c>
      <c r="C742" s="263">
        <v>81.25</v>
      </c>
      <c r="D742" s="263">
        <v>93.75</v>
      </c>
      <c r="E742" s="263">
        <v>57.142857142857146</v>
      </c>
      <c r="F742" s="263">
        <v>94.117647058823536</v>
      </c>
      <c r="G742" s="263">
        <v>87.5</v>
      </c>
      <c r="H742" s="262">
        <v>60</v>
      </c>
      <c r="I742" s="469">
        <v>86.666666666666671</v>
      </c>
      <c r="J742" s="469">
        <v>93.75</v>
      </c>
      <c r="K742" s="469">
        <v>85.714285714285708</v>
      </c>
      <c r="L742" s="469">
        <v>93.75</v>
      </c>
      <c r="M742" s="264">
        <v>56.25</v>
      </c>
      <c r="N742" s="262">
        <v>80</v>
      </c>
      <c r="O742" s="263">
        <v>93.75</v>
      </c>
      <c r="P742" s="263">
        <v>93.333333333333329</v>
      </c>
      <c r="Q742" s="263">
        <v>71.428571428571431</v>
      </c>
      <c r="R742" s="263">
        <v>94.117647058823536</v>
      </c>
      <c r="S742" s="263">
        <v>73.333333333333329</v>
      </c>
      <c r="T742" s="265">
        <v>76.264591439688715</v>
      </c>
      <c r="U742" s="525"/>
      <c r="V742" s="525"/>
      <c r="W742" s="525"/>
    </row>
    <row r="743" spans="1:23" x14ac:dyDescent="0.2">
      <c r="A743" s="226" t="s">
        <v>8</v>
      </c>
      <c r="B743" s="266">
        <v>6.7251125836090761E-2</v>
      </c>
      <c r="C743" s="267">
        <v>8.1910366490000969E-2</v>
      </c>
      <c r="D743" s="267">
        <v>6.5784952136455327E-2</v>
      </c>
      <c r="E743" s="267">
        <v>8.8148487462016964E-2</v>
      </c>
      <c r="F743" s="267">
        <v>4.9845749211110318E-2</v>
      </c>
      <c r="G743" s="267">
        <v>6.1053149117262714E-2</v>
      </c>
      <c r="H743" s="266">
        <v>8.4159040040506408E-2</v>
      </c>
      <c r="I743" s="455">
        <v>6.5637758013409916E-2</v>
      </c>
      <c r="J743" s="455">
        <v>7.4035551445194137E-2</v>
      </c>
      <c r="K743" s="267">
        <v>6.7552937924274775E-2</v>
      </c>
      <c r="L743" s="267">
        <v>5.1447020946866824E-2</v>
      </c>
      <c r="M743" s="268">
        <v>9.9763946650420751E-2</v>
      </c>
      <c r="N743" s="266">
        <v>7.6209361054015864E-2</v>
      </c>
      <c r="O743" s="267">
        <v>8.0647931724136854E-2</v>
      </c>
      <c r="P743" s="267">
        <v>4.1307498241626286E-2</v>
      </c>
      <c r="Q743" s="267">
        <v>0.10499781881058307</v>
      </c>
      <c r="R743" s="267">
        <v>5.2140363927208395E-2</v>
      </c>
      <c r="S743" s="267">
        <v>7.4423397779211697E-2</v>
      </c>
      <c r="T743" s="269">
        <v>7.8927108681219049E-2</v>
      </c>
      <c r="U743" s="525"/>
      <c r="V743" s="525"/>
      <c r="W743" s="525"/>
    </row>
    <row r="744" spans="1:23" x14ac:dyDescent="0.2">
      <c r="A744" s="303" t="s">
        <v>1</v>
      </c>
      <c r="B744" s="270">
        <f t="shared" ref="B744:T744" si="171">B741/B740*100-100</f>
        <v>5.2792990142387737</v>
      </c>
      <c r="C744" s="271">
        <f t="shared" si="171"/>
        <v>8.1051478641840191</v>
      </c>
      <c r="D744" s="271">
        <f t="shared" si="171"/>
        <v>6.0925520262869526</v>
      </c>
      <c r="E744" s="271">
        <f t="shared" si="171"/>
        <v>10.499139414802073</v>
      </c>
      <c r="F744" s="271">
        <f t="shared" si="171"/>
        <v>6.3075832742735685</v>
      </c>
      <c r="G744" s="272">
        <f t="shared" si="171"/>
        <v>14.279846659364722</v>
      </c>
      <c r="H744" s="270">
        <f t="shared" si="171"/>
        <v>8.7988316903979751</v>
      </c>
      <c r="I744" s="271">
        <f t="shared" si="171"/>
        <v>4.4906900328587085</v>
      </c>
      <c r="J744" s="271">
        <f t="shared" si="171"/>
        <v>6.5991237677984742</v>
      </c>
      <c r="K744" s="271">
        <f t="shared" si="171"/>
        <v>13.878892192145202</v>
      </c>
      <c r="L744" s="271">
        <f t="shared" si="171"/>
        <v>5.7913472070098635</v>
      </c>
      <c r="M744" s="272">
        <f t="shared" si="171"/>
        <v>12.979189485213567</v>
      </c>
      <c r="N744" s="456">
        <f t="shared" si="171"/>
        <v>2.6652062796641189</v>
      </c>
      <c r="O744" s="271">
        <f t="shared" si="171"/>
        <v>5.3806133625410695</v>
      </c>
      <c r="P744" s="271">
        <f t="shared" si="171"/>
        <v>7.5867104782767285</v>
      </c>
      <c r="Q744" s="271">
        <f t="shared" si="171"/>
        <v>16.976998904709745</v>
      </c>
      <c r="R744" s="271">
        <f t="shared" si="171"/>
        <v>7.9054184653050754</v>
      </c>
      <c r="S744" s="271">
        <f t="shared" si="171"/>
        <v>11.573566995253742</v>
      </c>
      <c r="T744" s="273">
        <f t="shared" si="171"/>
        <v>8.1115406088450044</v>
      </c>
      <c r="U744" s="525"/>
      <c r="V744" s="525"/>
      <c r="W744" s="525"/>
    </row>
    <row r="745" spans="1:23" ht="13.5" thickBot="1" x14ac:dyDescent="0.25">
      <c r="A745" s="226" t="s">
        <v>27</v>
      </c>
      <c r="B745" s="479">
        <f t="shared" ref="B745:T745" si="172">B741-B728</f>
        <v>48.5</v>
      </c>
      <c r="C745" s="480">
        <f t="shared" si="172"/>
        <v>177.5</v>
      </c>
      <c r="D745" s="480">
        <f t="shared" si="172"/>
        <v>206.45833333333303</v>
      </c>
      <c r="E745" s="480">
        <f t="shared" si="172"/>
        <v>19.285714285714675</v>
      </c>
      <c r="F745" s="480">
        <f t="shared" si="172"/>
        <v>-123.72549019607868</v>
      </c>
      <c r="G745" s="481">
        <f t="shared" si="172"/>
        <v>68.75</v>
      </c>
      <c r="H745" s="479">
        <f t="shared" si="172"/>
        <v>109.33333333333394</v>
      </c>
      <c r="I745" s="480">
        <f t="shared" si="172"/>
        <v>95.199999999999818</v>
      </c>
      <c r="J745" s="480">
        <f t="shared" si="172"/>
        <v>72.25</v>
      </c>
      <c r="K745" s="480">
        <f t="shared" si="172"/>
        <v>344.28571428571377</v>
      </c>
      <c r="L745" s="480">
        <f t="shared" si="172"/>
        <v>36.70833333333303</v>
      </c>
      <c r="M745" s="481">
        <f t="shared" si="172"/>
        <v>-108.5</v>
      </c>
      <c r="N745" s="482">
        <f t="shared" si="172"/>
        <v>-4</v>
      </c>
      <c r="O745" s="480">
        <f t="shared" si="172"/>
        <v>15.625</v>
      </c>
      <c r="P745" s="480">
        <f t="shared" si="172"/>
        <v>42.66666666666606</v>
      </c>
      <c r="Q745" s="480">
        <f t="shared" si="172"/>
        <v>-224.28571428571468</v>
      </c>
      <c r="R745" s="480">
        <f t="shared" si="172"/>
        <v>-11.974789915966539</v>
      </c>
      <c r="S745" s="480">
        <f t="shared" si="172"/>
        <v>-208.54166666666697</v>
      </c>
      <c r="T745" s="483">
        <f t="shared" si="172"/>
        <v>35.909589411535308</v>
      </c>
      <c r="U745" s="525"/>
      <c r="V745" s="525"/>
      <c r="W745" s="525"/>
    </row>
    <row r="746" spans="1:23" x14ac:dyDescent="0.2">
      <c r="A746" s="308" t="s">
        <v>52</v>
      </c>
      <c r="B746" s="280">
        <v>54</v>
      </c>
      <c r="C746" s="281">
        <v>56</v>
      </c>
      <c r="D746" s="281">
        <v>56</v>
      </c>
      <c r="E746" s="281">
        <v>14</v>
      </c>
      <c r="F746" s="281">
        <v>56</v>
      </c>
      <c r="G746" s="282">
        <v>56</v>
      </c>
      <c r="H746" s="280">
        <v>55</v>
      </c>
      <c r="I746" s="281">
        <v>56</v>
      </c>
      <c r="J746" s="281">
        <v>56</v>
      </c>
      <c r="K746" s="281">
        <v>12</v>
      </c>
      <c r="L746" s="281">
        <v>55</v>
      </c>
      <c r="M746" s="282">
        <v>56</v>
      </c>
      <c r="N746" s="458">
        <v>54</v>
      </c>
      <c r="O746" s="281">
        <v>56</v>
      </c>
      <c r="P746" s="281">
        <v>57</v>
      </c>
      <c r="Q746" s="281">
        <v>13</v>
      </c>
      <c r="R746" s="281">
        <v>56</v>
      </c>
      <c r="S746" s="328">
        <v>57</v>
      </c>
      <c r="T746" s="329">
        <f>SUM(B746:S746)</f>
        <v>875</v>
      </c>
      <c r="U746" s="525" t="s">
        <v>56</v>
      </c>
      <c r="V746" s="330">
        <f>T733-T746</f>
        <v>2</v>
      </c>
      <c r="W746" s="331">
        <f>V746/T733</f>
        <v>2.2805017103762829E-3</v>
      </c>
    </row>
    <row r="747" spans="1:23" x14ac:dyDescent="0.2">
      <c r="A747" s="308" t="s">
        <v>28</v>
      </c>
      <c r="B747" s="231">
        <v>147</v>
      </c>
      <c r="C747" s="289">
        <v>146.5</v>
      </c>
      <c r="D747" s="289">
        <v>145.5</v>
      </c>
      <c r="E747" s="289">
        <v>146.5</v>
      </c>
      <c r="F747" s="289">
        <v>145.5</v>
      </c>
      <c r="G747" s="232">
        <v>143.5</v>
      </c>
      <c r="H747" s="231">
        <v>145</v>
      </c>
      <c r="I747" s="289">
        <v>144.5</v>
      </c>
      <c r="J747" s="289">
        <v>143</v>
      </c>
      <c r="K747" s="289">
        <v>146</v>
      </c>
      <c r="L747" s="289">
        <v>143.5</v>
      </c>
      <c r="M747" s="232">
        <v>142.5</v>
      </c>
      <c r="N747" s="459">
        <v>147</v>
      </c>
      <c r="O747" s="289">
        <v>146</v>
      </c>
      <c r="P747" s="289">
        <v>145.5</v>
      </c>
      <c r="Q747" s="289">
        <v>147.5</v>
      </c>
      <c r="R747" s="289">
        <v>143</v>
      </c>
      <c r="S747" s="289">
        <v>143.5</v>
      </c>
      <c r="T747" s="235"/>
      <c r="U747" s="525" t="s">
        <v>57</v>
      </c>
      <c r="V747" s="525">
        <v>144.81</v>
      </c>
      <c r="W747" s="525"/>
    </row>
    <row r="748" spans="1:23" ht="13.5" thickBot="1" x14ac:dyDescent="0.25">
      <c r="A748" s="311" t="s">
        <v>26</v>
      </c>
      <c r="B748" s="229">
        <f t="shared" ref="B748:S748" si="173">B747-B734</f>
        <v>0</v>
      </c>
      <c r="C748" s="230">
        <f t="shared" si="173"/>
        <v>0</v>
      </c>
      <c r="D748" s="230">
        <f t="shared" si="173"/>
        <v>0</v>
      </c>
      <c r="E748" s="230">
        <f t="shared" si="173"/>
        <v>0</v>
      </c>
      <c r="F748" s="230">
        <f t="shared" si="173"/>
        <v>0</v>
      </c>
      <c r="G748" s="466">
        <f t="shared" si="173"/>
        <v>0</v>
      </c>
      <c r="H748" s="229">
        <f t="shared" si="173"/>
        <v>0</v>
      </c>
      <c r="I748" s="230">
        <f t="shared" si="173"/>
        <v>0</v>
      </c>
      <c r="J748" s="230">
        <f t="shared" si="173"/>
        <v>0</v>
      </c>
      <c r="K748" s="230">
        <f t="shared" si="173"/>
        <v>0</v>
      </c>
      <c r="L748" s="230">
        <f t="shared" si="173"/>
        <v>0</v>
      </c>
      <c r="M748" s="466">
        <f t="shared" si="173"/>
        <v>0</v>
      </c>
      <c r="N748" s="460">
        <f t="shared" si="173"/>
        <v>0</v>
      </c>
      <c r="O748" s="230">
        <f t="shared" si="173"/>
        <v>0</v>
      </c>
      <c r="P748" s="230">
        <f t="shared" si="173"/>
        <v>0</v>
      </c>
      <c r="Q748" s="230">
        <f t="shared" si="173"/>
        <v>0</v>
      </c>
      <c r="R748" s="230">
        <f t="shared" si="173"/>
        <v>0</v>
      </c>
      <c r="S748" s="230">
        <f t="shared" si="173"/>
        <v>0</v>
      </c>
      <c r="T748" s="236"/>
      <c r="U748" s="525" t="s">
        <v>26</v>
      </c>
      <c r="V748" s="525">
        <f>V747-V734</f>
        <v>0.99000000000000909</v>
      </c>
      <c r="W748" s="525"/>
    </row>
    <row r="750" spans="1:23" ht="13.5" thickBot="1" x14ac:dyDescent="0.25"/>
    <row r="751" spans="1:23" s="526" customFormat="1" ht="13.5" thickBot="1" x14ac:dyDescent="0.25">
      <c r="A751" s="295" t="s">
        <v>184</v>
      </c>
      <c r="B751" s="535" t="s">
        <v>53</v>
      </c>
      <c r="C751" s="536"/>
      <c r="D751" s="536"/>
      <c r="E751" s="536"/>
      <c r="F751" s="536"/>
      <c r="G751" s="537"/>
      <c r="H751" s="535" t="s">
        <v>53</v>
      </c>
      <c r="I751" s="536"/>
      <c r="J751" s="536"/>
      <c r="K751" s="536"/>
      <c r="L751" s="536"/>
      <c r="M751" s="537"/>
      <c r="N751" s="535" t="s">
        <v>53</v>
      </c>
      <c r="O751" s="536"/>
      <c r="P751" s="536"/>
      <c r="Q751" s="536"/>
      <c r="R751" s="536"/>
      <c r="S751" s="537"/>
      <c r="T751" s="313" t="s">
        <v>0</v>
      </c>
    </row>
    <row r="752" spans="1:23" s="526" customFormat="1" x14ac:dyDescent="0.2">
      <c r="A752" s="226" t="s">
        <v>54</v>
      </c>
      <c r="B752" s="315">
        <v>1</v>
      </c>
      <c r="C752" s="451">
        <v>2</v>
      </c>
      <c r="D752" s="451">
        <v>3</v>
      </c>
      <c r="E752" s="451">
        <v>4</v>
      </c>
      <c r="F752" s="451">
        <v>5</v>
      </c>
      <c r="G752" s="461">
        <v>6</v>
      </c>
      <c r="H752" s="315">
        <v>7</v>
      </c>
      <c r="I752" s="451">
        <v>8</v>
      </c>
      <c r="J752" s="451">
        <v>9</v>
      </c>
      <c r="K752" s="451">
        <v>10</v>
      </c>
      <c r="L752" s="451">
        <v>11</v>
      </c>
      <c r="M752" s="461">
        <v>12</v>
      </c>
      <c r="N752" s="451">
        <v>13</v>
      </c>
      <c r="O752" s="451">
        <v>14</v>
      </c>
      <c r="P752" s="451">
        <v>15</v>
      </c>
      <c r="Q752" s="451">
        <v>16</v>
      </c>
      <c r="R752" s="451">
        <v>17</v>
      </c>
      <c r="S752" s="451">
        <v>18</v>
      </c>
      <c r="T752" s="237"/>
    </row>
    <row r="753" spans="1:23" s="526" customFormat="1" x14ac:dyDescent="0.2">
      <c r="A753" s="301" t="s">
        <v>3</v>
      </c>
      <c r="B753" s="253">
        <v>4580</v>
      </c>
      <c r="C753" s="254">
        <v>4580</v>
      </c>
      <c r="D753" s="254">
        <v>4580</v>
      </c>
      <c r="E753" s="254">
        <v>4580</v>
      </c>
      <c r="F753" s="254">
        <v>4580</v>
      </c>
      <c r="G753" s="254">
        <v>4580</v>
      </c>
      <c r="H753" s="253">
        <v>4580</v>
      </c>
      <c r="I753" s="467">
        <v>4580</v>
      </c>
      <c r="J753" s="467">
        <v>4580</v>
      </c>
      <c r="K753" s="254">
        <v>4580</v>
      </c>
      <c r="L753" s="254">
        <v>4580</v>
      </c>
      <c r="M753" s="255">
        <v>4580</v>
      </c>
      <c r="N753" s="253">
        <v>4580</v>
      </c>
      <c r="O753" s="254">
        <v>4580</v>
      </c>
      <c r="P753" s="254">
        <v>4580</v>
      </c>
      <c r="Q753" s="254">
        <v>4580</v>
      </c>
      <c r="R753" s="254">
        <v>4580</v>
      </c>
      <c r="S753" s="254">
        <v>4580</v>
      </c>
      <c r="T753" s="256">
        <v>4580</v>
      </c>
    </row>
    <row r="754" spans="1:23" s="526" customFormat="1" x14ac:dyDescent="0.2">
      <c r="A754" s="303" t="s">
        <v>6</v>
      </c>
      <c r="B754" s="258">
        <v>4807.1428571428569</v>
      </c>
      <c r="C754" s="259">
        <v>4859.333333333333</v>
      </c>
      <c r="D754" s="259">
        <v>4820</v>
      </c>
      <c r="E754" s="259">
        <v>4863</v>
      </c>
      <c r="F754" s="259">
        <v>4802.666666666667</v>
      </c>
      <c r="G754" s="259">
        <v>5175</v>
      </c>
      <c r="H754" s="258">
        <v>4606</v>
      </c>
      <c r="I754" s="468">
        <v>4909.333333333333</v>
      </c>
      <c r="J754" s="468">
        <v>5006.666666666667</v>
      </c>
      <c r="K754" s="259">
        <v>5112.2222222222226</v>
      </c>
      <c r="L754" s="259">
        <v>4918</v>
      </c>
      <c r="M754" s="260">
        <v>5342.666666666667</v>
      </c>
      <c r="N754" s="258">
        <v>5102</v>
      </c>
      <c r="O754" s="259">
        <v>4793.1578947368425</v>
      </c>
      <c r="P754" s="259">
        <v>4650.666666666667</v>
      </c>
      <c r="Q754" s="259">
        <v>4730</v>
      </c>
      <c r="R754" s="259">
        <v>4862.9411764705883</v>
      </c>
      <c r="S754" s="259">
        <v>5070.606060606061</v>
      </c>
      <c r="T754" s="261">
        <v>4923.3090909090906</v>
      </c>
    </row>
    <row r="755" spans="1:23" s="526" customFormat="1" x14ac:dyDescent="0.2">
      <c r="A755" s="226" t="s">
        <v>7</v>
      </c>
      <c r="B755" s="262">
        <v>100</v>
      </c>
      <c r="C755" s="263">
        <v>86.666666666666671</v>
      </c>
      <c r="D755" s="263">
        <v>100</v>
      </c>
      <c r="E755" s="263">
        <v>90</v>
      </c>
      <c r="F755" s="263">
        <v>80</v>
      </c>
      <c r="G755" s="263">
        <v>75</v>
      </c>
      <c r="H755" s="262">
        <v>80</v>
      </c>
      <c r="I755" s="469">
        <v>100</v>
      </c>
      <c r="J755" s="469">
        <v>100</v>
      </c>
      <c r="K755" s="469">
        <v>77.777777777777771</v>
      </c>
      <c r="L755" s="469">
        <v>80</v>
      </c>
      <c r="M755" s="264">
        <v>80</v>
      </c>
      <c r="N755" s="262">
        <v>66.666666666666671</v>
      </c>
      <c r="O755" s="263">
        <v>73.684210526315795</v>
      </c>
      <c r="P755" s="263">
        <v>100</v>
      </c>
      <c r="Q755" s="263">
        <v>80</v>
      </c>
      <c r="R755" s="263">
        <v>100</v>
      </c>
      <c r="S755" s="263">
        <v>81.818181818181813</v>
      </c>
      <c r="T755" s="265">
        <v>80</v>
      </c>
    </row>
    <row r="756" spans="1:23" s="526" customFormat="1" x14ac:dyDescent="0.2">
      <c r="A756" s="226" t="s">
        <v>8</v>
      </c>
      <c r="B756" s="266">
        <v>4.838144505633981E-2</v>
      </c>
      <c r="C756" s="267">
        <v>7.1388377320722965E-2</v>
      </c>
      <c r="D756" s="267">
        <v>4.7935339313562544E-2</v>
      </c>
      <c r="E756" s="267">
        <v>6.5125093812620216E-2</v>
      </c>
      <c r="F756" s="267">
        <v>6.6714040579137518E-2</v>
      </c>
      <c r="G756" s="267">
        <v>6.5294282816900306E-2</v>
      </c>
      <c r="H756" s="266">
        <v>9.5852026015190384E-2</v>
      </c>
      <c r="I756" s="455">
        <v>5.7244639135647833E-2</v>
      </c>
      <c r="J756" s="455">
        <v>4.4855915664697335E-2</v>
      </c>
      <c r="K756" s="267">
        <v>7.3090320921868457E-2</v>
      </c>
      <c r="L756" s="267">
        <v>6.915850892669706E-2</v>
      </c>
      <c r="M756" s="268">
        <v>7.4589153469519914E-2</v>
      </c>
      <c r="N756" s="266">
        <v>8.5964658092455459E-2</v>
      </c>
      <c r="O756" s="267">
        <v>8.5665856831199608E-2</v>
      </c>
      <c r="P756" s="267">
        <v>4.4139739172962454E-2</v>
      </c>
      <c r="Q756" s="267">
        <v>8.3132663227793377E-2</v>
      </c>
      <c r="R756" s="267">
        <v>3.2907679922504651E-2</v>
      </c>
      <c r="S756" s="267">
        <v>6.7324916279621311E-2</v>
      </c>
      <c r="T756" s="269">
        <v>7.7126391742016395E-2</v>
      </c>
    </row>
    <row r="757" spans="1:23" s="526" customFormat="1" x14ac:dyDescent="0.2">
      <c r="A757" s="303" t="s">
        <v>1</v>
      </c>
      <c r="B757" s="270">
        <f t="shared" ref="B757:T757" si="174">B754/B753*100-100</f>
        <v>4.9594510293200216</v>
      </c>
      <c r="C757" s="271">
        <f t="shared" si="174"/>
        <v>6.0989810771470161</v>
      </c>
      <c r="D757" s="271">
        <f t="shared" si="174"/>
        <v>5.2401746724890756</v>
      </c>
      <c r="E757" s="271">
        <f t="shared" si="174"/>
        <v>6.1790393013100555</v>
      </c>
      <c r="F757" s="271">
        <f t="shared" si="174"/>
        <v>4.8617176128093149</v>
      </c>
      <c r="G757" s="272">
        <f t="shared" si="174"/>
        <v>12.991266375545862</v>
      </c>
      <c r="H757" s="270">
        <f t="shared" si="174"/>
        <v>0.56768558951965531</v>
      </c>
      <c r="I757" s="271">
        <f t="shared" si="174"/>
        <v>7.1906841339155676</v>
      </c>
      <c r="J757" s="271">
        <f t="shared" si="174"/>
        <v>9.3158660844250534</v>
      </c>
      <c r="K757" s="271">
        <f t="shared" si="174"/>
        <v>11.62057253760311</v>
      </c>
      <c r="L757" s="271">
        <f t="shared" si="174"/>
        <v>7.3799126637554622</v>
      </c>
      <c r="M757" s="272">
        <f t="shared" si="174"/>
        <v>16.652110625909771</v>
      </c>
      <c r="N757" s="456">
        <f t="shared" si="174"/>
        <v>11.397379912663766</v>
      </c>
      <c r="O757" s="271">
        <f t="shared" si="174"/>
        <v>4.6541025051712381</v>
      </c>
      <c r="P757" s="271">
        <f t="shared" si="174"/>
        <v>1.5429403202329013</v>
      </c>
      <c r="Q757" s="271">
        <f t="shared" si="174"/>
        <v>3.2751091703056687</v>
      </c>
      <c r="R757" s="271">
        <f t="shared" si="174"/>
        <v>6.1777549447726585</v>
      </c>
      <c r="S757" s="271">
        <f t="shared" si="174"/>
        <v>10.711922720656347</v>
      </c>
      <c r="T757" s="273">
        <f t="shared" si="174"/>
        <v>7.4958316792377957</v>
      </c>
    </row>
    <row r="758" spans="1:23" s="526" customFormat="1" ht="13.5" thickBot="1" x14ac:dyDescent="0.25">
      <c r="A758" s="226" t="s">
        <v>27</v>
      </c>
      <c r="B758" s="479">
        <f t="shared" ref="B758:T758" si="175">B754-B741</f>
        <v>1.142857142856883</v>
      </c>
      <c r="C758" s="480">
        <f t="shared" si="175"/>
        <v>-75.66666666666697</v>
      </c>
      <c r="D758" s="480">
        <f t="shared" si="175"/>
        <v>-23.125</v>
      </c>
      <c r="E758" s="480">
        <f t="shared" si="175"/>
        <v>-181.28571428571468</v>
      </c>
      <c r="F758" s="480">
        <f t="shared" si="175"/>
        <v>-50.274509803921319</v>
      </c>
      <c r="G758" s="481">
        <f t="shared" si="175"/>
        <v>-41.875</v>
      </c>
      <c r="H758" s="479">
        <f t="shared" si="175"/>
        <v>-360.66666666666697</v>
      </c>
      <c r="I758" s="480">
        <f t="shared" si="175"/>
        <v>139.33333333333303</v>
      </c>
      <c r="J758" s="480">
        <f t="shared" si="175"/>
        <v>140.41666666666697</v>
      </c>
      <c r="K758" s="480">
        <f t="shared" si="175"/>
        <v>-86.349206349205815</v>
      </c>
      <c r="L758" s="480">
        <f t="shared" si="175"/>
        <v>88.625</v>
      </c>
      <c r="M758" s="481">
        <f t="shared" si="175"/>
        <v>185.16666666666697</v>
      </c>
      <c r="N758" s="482">
        <f t="shared" si="175"/>
        <v>415.33333333333303</v>
      </c>
      <c r="O758" s="480">
        <f t="shared" si="175"/>
        <v>-17.467105263157464</v>
      </c>
      <c r="P758" s="480">
        <f t="shared" si="175"/>
        <v>-260.66666666666606</v>
      </c>
      <c r="Q758" s="480">
        <f t="shared" si="175"/>
        <v>-610</v>
      </c>
      <c r="R758" s="480">
        <f t="shared" si="175"/>
        <v>-62.941176470588289</v>
      </c>
      <c r="S758" s="480">
        <f t="shared" si="175"/>
        <v>-22.727272727272066</v>
      </c>
      <c r="T758" s="483">
        <f t="shared" si="175"/>
        <v>-11.982737884683957</v>
      </c>
    </row>
    <row r="759" spans="1:23" s="526" customFormat="1" x14ac:dyDescent="0.2">
      <c r="A759" s="308" t="s">
        <v>52</v>
      </c>
      <c r="B759" s="280">
        <v>54</v>
      </c>
      <c r="C759" s="281">
        <v>56</v>
      </c>
      <c r="D759" s="281">
        <v>55</v>
      </c>
      <c r="E759" s="281">
        <v>14</v>
      </c>
      <c r="F759" s="281">
        <v>55</v>
      </c>
      <c r="G759" s="282">
        <v>56</v>
      </c>
      <c r="H759" s="280">
        <v>55</v>
      </c>
      <c r="I759" s="281">
        <v>56</v>
      </c>
      <c r="J759" s="281">
        <v>55</v>
      </c>
      <c r="K759" s="281">
        <v>12</v>
      </c>
      <c r="L759" s="281">
        <v>55</v>
      </c>
      <c r="M759" s="282">
        <v>56</v>
      </c>
      <c r="N759" s="458">
        <v>54</v>
      </c>
      <c r="O759" s="281">
        <v>56</v>
      </c>
      <c r="P759" s="281">
        <v>57</v>
      </c>
      <c r="Q759" s="281">
        <v>13</v>
      </c>
      <c r="R759" s="281">
        <v>56</v>
      </c>
      <c r="S759" s="328">
        <v>57</v>
      </c>
      <c r="T759" s="329">
        <f>SUM(B759:S759)</f>
        <v>872</v>
      </c>
      <c r="U759" s="526" t="s">
        <v>56</v>
      </c>
      <c r="V759" s="330">
        <f>T746-T759</f>
        <v>3</v>
      </c>
      <c r="W759" s="331">
        <f>V759/T746</f>
        <v>3.4285714285714284E-3</v>
      </c>
    </row>
    <row r="760" spans="1:23" s="526" customFormat="1" x14ac:dyDescent="0.2">
      <c r="A760" s="308" t="s">
        <v>28</v>
      </c>
      <c r="B760" s="231">
        <v>147</v>
      </c>
      <c r="C760" s="289">
        <v>146.5</v>
      </c>
      <c r="D760" s="289">
        <v>145.5</v>
      </c>
      <c r="E760" s="289">
        <v>146.5</v>
      </c>
      <c r="F760" s="289">
        <v>145.5</v>
      </c>
      <c r="G760" s="232">
        <v>143.5</v>
      </c>
      <c r="H760" s="231">
        <v>145</v>
      </c>
      <c r="I760" s="289">
        <v>144.5</v>
      </c>
      <c r="J760" s="289">
        <v>143</v>
      </c>
      <c r="K760" s="289">
        <v>146</v>
      </c>
      <c r="L760" s="289">
        <v>143.5</v>
      </c>
      <c r="M760" s="232">
        <v>142.5</v>
      </c>
      <c r="N760" s="459">
        <v>147</v>
      </c>
      <c r="O760" s="289">
        <v>146</v>
      </c>
      <c r="P760" s="289">
        <v>145.5</v>
      </c>
      <c r="Q760" s="289">
        <v>147.5</v>
      </c>
      <c r="R760" s="289">
        <v>143</v>
      </c>
      <c r="S760" s="289">
        <v>143.5</v>
      </c>
      <c r="T760" s="235"/>
      <c r="U760" s="526" t="s">
        <v>57</v>
      </c>
      <c r="V760" s="526">
        <v>144.80000000000001</v>
      </c>
    </row>
    <row r="761" spans="1:23" s="526" customFormat="1" ht="13.5" thickBot="1" x14ac:dyDescent="0.25">
      <c r="A761" s="311" t="s">
        <v>26</v>
      </c>
      <c r="B761" s="229">
        <f t="shared" ref="B761:S761" si="176">B760-B747</f>
        <v>0</v>
      </c>
      <c r="C761" s="230">
        <f t="shared" si="176"/>
        <v>0</v>
      </c>
      <c r="D761" s="230">
        <f t="shared" si="176"/>
        <v>0</v>
      </c>
      <c r="E761" s="230">
        <f t="shared" si="176"/>
        <v>0</v>
      </c>
      <c r="F761" s="230">
        <f t="shared" si="176"/>
        <v>0</v>
      </c>
      <c r="G761" s="466">
        <f t="shared" si="176"/>
        <v>0</v>
      </c>
      <c r="H761" s="229">
        <f t="shared" si="176"/>
        <v>0</v>
      </c>
      <c r="I761" s="230">
        <f t="shared" si="176"/>
        <v>0</v>
      </c>
      <c r="J761" s="230">
        <f t="shared" si="176"/>
        <v>0</v>
      </c>
      <c r="K761" s="230">
        <f t="shared" si="176"/>
        <v>0</v>
      </c>
      <c r="L761" s="230">
        <f t="shared" si="176"/>
        <v>0</v>
      </c>
      <c r="M761" s="466">
        <f t="shared" si="176"/>
        <v>0</v>
      </c>
      <c r="N761" s="460">
        <f t="shared" si="176"/>
        <v>0</v>
      </c>
      <c r="O761" s="230">
        <f t="shared" si="176"/>
        <v>0</v>
      </c>
      <c r="P761" s="230">
        <f t="shared" si="176"/>
        <v>0</v>
      </c>
      <c r="Q761" s="230">
        <f t="shared" si="176"/>
        <v>0</v>
      </c>
      <c r="R761" s="230">
        <f t="shared" si="176"/>
        <v>0</v>
      </c>
      <c r="S761" s="230">
        <f t="shared" si="176"/>
        <v>0</v>
      </c>
      <c r="T761" s="236"/>
      <c r="U761" s="526" t="s">
        <v>26</v>
      </c>
      <c r="V761" s="526">
        <f>V760-V747</f>
        <v>-9.9999999999909051E-3</v>
      </c>
    </row>
    <row r="763" spans="1:23" ht="13.5" thickBot="1" x14ac:dyDescent="0.25"/>
    <row r="764" spans="1:23" s="527" customFormat="1" ht="13.5" thickBot="1" x14ac:dyDescent="0.25">
      <c r="A764" s="295" t="s">
        <v>185</v>
      </c>
      <c r="B764" s="535" t="s">
        <v>53</v>
      </c>
      <c r="C764" s="536"/>
      <c r="D764" s="536"/>
      <c r="E764" s="536"/>
      <c r="F764" s="536"/>
      <c r="G764" s="537"/>
      <c r="H764" s="535" t="s">
        <v>53</v>
      </c>
      <c r="I764" s="536"/>
      <c r="J764" s="536"/>
      <c r="K764" s="536"/>
      <c r="L764" s="536"/>
      <c r="M764" s="537"/>
      <c r="N764" s="535" t="s">
        <v>53</v>
      </c>
      <c r="O764" s="536"/>
      <c r="P764" s="536"/>
      <c r="Q764" s="536"/>
      <c r="R764" s="536"/>
      <c r="S764" s="537"/>
      <c r="T764" s="313" t="s">
        <v>0</v>
      </c>
    </row>
    <row r="765" spans="1:23" s="527" customFormat="1" x14ac:dyDescent="0.2">
      <c r="A765" s="226" t="s">
        <v>54</v>
      </c>
      <c r="B765" s="315">
        <v>1</v>
      </c>
      <c r="C765" s="451">
        <v>2</v>
      </c>
      <c r="D765" s="451">
        <v>3</v>
      </c>
      <c r="E765" s="451">
        <v>4</v>
      </c>
      <c r="F765" s="451">
        <v>5</v>
      </c>
      <c r="G765" s="461">
        <v>6</v>
      </c>
      <c r="H765" s="315">
        <v>7</v>
      </c>
      <c r="I765" s="451">
        <v>8</v>
      </c>
      <c r="J765" s="451">
        <v>9</v>
      </c>
      <c r="K765" s="451">
        <v>10</v>
      </c>
      <c r="L765" s="451">
        <v>11</v>
      </c>
      <c r="M765" s="461">
        <v>12</v>
      </c>
      <c r="N765" s="451">
        <v>13</v>
      </c>
      <c r="O765" s="451">
        <v>14</v>
      </c>
      <c r="P765" s="451">
        <v>15</v>
      </c>
      <c r="Q765" s="451">
        <v>16</v>
      </c>
      <c r="R765" s="451">
        <v>17</v>
      </c>
      <c r="S765" s="451">
        <v>18</v>
      </c>
      <c r="T765" s="237"/>
    </row>
    <row r="766" spans="1:23" s="527" customFormat="1" x14ac:dyDescent="0.2">
      <c r="A766" s="301" t="s">
        <v>3</v>
      </c>
      <c r="B766" s="253">
        <v>4595</v>
      </c>
      <c r="C766" s="254">
        <v>4595</v>
      </c>
      <c r="D766" s="254">
        <v>4595</v>
      </c>
      <c r="E766" s="254">
        <v>4595</v>
      </c>
      <c r="F766" s="254">
        <v>4595</v>
      </c>
      <c r="G766" s="254">
        <v>4595</v>
      </c>
      <c r="H766" s="253">
        <v>4595</v>
      </c>
      <c r="I766" s="467">
        <v>4595</v>
      </c>
      <c r="J766" s="467">
        <v>4595</v>
      </c>
      <c r="K766" s="254">
        <v>4595</v>
      </c>
      <c r="L766" s="254">
        <v>4595</v>
      </c>
      <c r="M766" s="255">
        <v>4595</v>
      </c>
      <c r="N766" s="253">
        <v>4595</v>
      </c>
      <c r="O766" s="254">
        <v>4595</v>
      </c>
      <c r="P766" s="254">
        <v>4595</v>
      </c>
      <c r="Q766" s="254">
        <v>4595</v>
      </c>
      <c r="R766" s="254">
        <v>4595</v>
      </c>
      <c r="S766" s="254">
        <v>4595</v>
      </c>
      <c r="T766" s="256">
        <v>4595</v>
      </c>
    </row>
    <row r="767" spans="1:23" s="527" customFormat="1" x14ac:dyDescent="0.2">
      <c r="A767" s="303" t="s">
        <v>6</v>
      </c>
      <c r="B767" s="258">
        <v>4815.625</v>
      </c>
      <c r="C767" s="259">
        <v>4924</v>
      </c>
      <c r="D767" s="259">
        <v>4884.375</v>
      </c>
      <c r="E767" s="259">
        <v>5180</v>
      </c>
      <c r="F767" s="259">
        <v>5103.333333333333</v>
      </c>
      <c r="G767" s="259">
        <v>5187.7777777777774</v>
      </c>
      <c r="H767" s="258">
        <v>4983.125</v>
      </c>
      <c r="I767" s="468">
        <v>4875.333333333333</v>
      </c>
      <c r="J767" s="468">
        <v>4647.333333333333</v>
      </c>
      <c r="K767" s="259">
        <v>5024.2857142857147</v>
      </c>
      <c r="L767" s="259">
        <v>4836.875</v>
      </c>
      <c r="M767" s="260">
        <v>5269.375</v>
      </c>
      <c r="N767" s="258">
        <v>4574.666666666667</v>
      </c>
      <c r="O767" s="259">
        <v>4796.666666666667</v>
      </c>
      <c r="P767" s="259">
        <v>4964.666666666667</v>
      </c>
      <c r="Q767" s="259">
        <v>5336.25</v>
      </c>
      <c r="R767" s="259">
        <v>5012.666666666667</v>
      </c>
      <c r="S767" s="259">
        <v>5578</v>
      </c>
      <c r="T767" s="261">
        <v>4985.411764705882</v>
      </c>
    </row>
    <row r="768" spans="1:23" s="527" customFormat="1" x14ac:dyDescent="0.2">
      <c r="A768" s="226" t="s">
        <v>7</v>
      </c>
      <c r="B768" s="262">
        <v>68.75</v>
      </c>
      <c r="C768" s="263">
        <v>86.666666666666671</v>
      </c>
      <c r="D768" s="263">
        <v>81.25</v>
      </c>
      <c r="E768" s="263">
        <v>100</v>
      </c>
      <c r="F768" s="263">
        <v>100</v>
      </c>
      <c r="G768" s="263">
        <v>83.333333333333329</v>
      </c>
      <c r="H768" s="262">
        <v>75</v>
      </c>
      <c r="I768" s="469">
        <v>86.666666666666671</v>
      </c>
      <c r="J768" s="469">
        <v>100</v>
      </c>
      <c r="K768" s="469">
        <v>85.714285714285708</v>
      </c>
      <c r="L768" s="469">
        <v>100</v>
      </c>
      <c r="M768" s="264">
        <v>68.75</v>
      </c>
      <c r="N768" s="262">
        <v>86.666666666666671</v>
      </c>
      <c r="O768" s="263">
        <v>86.666666666666671</v>
      </c>
      <c r="P768" s="263">
        <v>100</v>
      </c>
      <c r="Q768" s="263">
        <v>62.5</v>
      </c>
      <c r="R768" s="263">
        <v>100</v>
      </c>
      <c r="S768" s="263">
        <v>93.333333333333329</v>
      </c>
      <c r="T768" s="265">
        <v>79.607843137254903</v>
      </c>
    </row>
    <row r="769" spans="1:23" s="527" customFormat="1" x14ac:dyDescent="0.2">
      <c r="A769" s="226" t="s">
        <v>8</v>
      </c>
      <c r="B769" s="266">
        <v>8.2034413206933735E-2</v>
      </c>
      <c r="C769" s="267">
        <v>8.4658425946822768E-2</v>
      </c>
      <c r="D769" s="267">
        <v>6.2120001998344235E-2</v>
      </c>
      <c r="E769" s="267">
        <v>3.7305598502480206E-2</v>
      </c>
      <c r="F769" s="267">
        <v>4.4278807864439433E-2</v>
      </c>
      <c r="G769" s="267">
        <v>7.6168435670356638E-2</v>
      </c>
      <c r="H769" s="266">
        <v>7.4931265895673602E-2</v>
      </c>
      <c r="I769" s="455">
        <v>6.271203701902249E-2</v>
      </c>
      <c r="J769" s="455">
        <v>4.4206325477432813E-2</v>
      </c>
      <c r="K769" s="267">
        <v>7.9775617477396477E-2</v>
      </c>
      <c r="L769" s="267">
        <v>3.0931703105000079E-2</v>
      </c>
      <c r="M769" s="268">
        <v>8.5342351878654507E-2</v>
      </c>
      <c r="N769" s="266">
        <v>7.4915198029057287E-2</v>
      </c>
      <c r="O769" s="267">
        <v>6.2058190205292213E-2</v>
      </c>
      <c r="P769" s="267">
        <v>3.3145149271134551E-2</v>
      </c>
      <c r="Q769" s="267">
        <v>0.10469106779086697</v>
      </c>
      <c r="R769" s="267">
        <v>3.2678708951371351E-2</v>
      </c>
      <c r="S769" s="267">
        <v>6.4313776856039895E-2</v>
      </c>
      <c r="T769" s="269">
        <v>8.1890826447344064E-2</v>
      </c>
    </row>
    <row r="770" spans="1:23" s="527" customFormat="1" x14ac:dyDescent="0.2">
      <c r="A770" s="303" t="s">
        <v>1</v>
      </c>
      <c r="B770" s="270">
        <f t="shared" ref="B770:T770" si="177">B767/B766*100-100</f>
        <v>4.801414581066382</v>
      </c>
      <c r="C770" s="271">
        <f t="shared" si="177"/>
        <v>7.159956474428725</v>
      </c>
      <c r="D770" s="271">
        <f t="shared" si="177"/>
        <v>6.2976060935799865</v>
      </c>
      <c r="E770" s="271">
        <f t="shared" si="177"/>
        <v>12.731229597388463</v>
      </c>
      <c r="F770" s="271">
        <f t="shared" si="177"/>
        <v>11.062749365252088</v>
      </c>
      <c r="G770" s="272">
        <f t="shared" si="177"/>
        <v>12.900495707895047</v>
      </c>
      <c r="H770" s="270">
        <f t="shared" si="177"/>
        <v>8.4466811751904345</v>
      </c>
      <c r="I770" s="271">
        <f t="shared" si="177"/>
        <v>6.1008342401160718</v>
      </c>
      <c r="J770" s="271">
        <f t="shared" si="177"/>
        <v>1.1389191149800553</v>
      </c>
      <c r="K770" s="271">
        <f t="shared" si="177"/>
        <v>9.3424529768381745</v>
      </c>
      <c r="L770" s="271">
        <f t="shared" si="177"/>
        <v>5.2638737758432939</v>
      </c>
      <c r="M770" s="272">
        <f t="shared" si="177"/>
        <v>14.67627856365614</v>
      </c>
      <c r="N770" s="456">
        <f t="shared" si="177"/>
        <v>-0.44250997461007557</v>
      </c>
      <c r="O770" s="271">
        <f t="shared" si="177"/>
        <v>4.3888284367065751</v>
      </c>
      <c r="P770" s="271">
        <f t="shared" si="177"/>
        <v>8.0449764236489045</v>
      </c>
      <c r="Q770" s="271">
        <f t="shared" si="177"/>
        <v>16.131664853101199</v>
      </c>
      <c r="R770" s="271">
        <f t="shared" si="177"/>
        <v>9.0895901342038457</v>
      </c>
      <c r="S770" s="271">
        <f t="shared" si="177"/>
        <v>21.392818280739931</v>
      </c>
      <c r="T770" s="273">
        <f t="shared" si="177"/>
        <v>8.4964475452857755</v>
      </c>
    </row>
    <row r="771" spans="1:23" s="527" customFormat="1" ht="13.5" thickBot="1" x14ac:dyDescent="0.25">
      <c r="A771" s="226" t="s">
        <v>27</v>
      </c>
      <c r="B771" s="479">
        <f t="shared" ref="B771:T771" si="178">B767-B754</f>
        <v>8.482142857143117</v>
      </c>
      <c r="C771" s="480">
        <f t="shared" si="178"/>
        <v>64.66666666666697</v>
      </c>
      <c r="D771" s="480">
        <f t="shared" si="178"/>
        <v>64.375</v>
      </c>
      <c r="E771" s="480">
        <f t="shared" si="178"/>
        <v>317</v>
      </c>
      <c r="F771" s="480">
        <f t="shared" si="178"/>
        <v>300.66666666666606</v>
      </c>
      <c r="G771" s="481">
        <f t="shared" si="178"/>
        <v>12.777777777777374</v>
      </c>
      <c r="H771" s="479">
        <f t="shared" si="178"/>
        <v>377.125</v>
      </c>
      <c r="I771" s="480">
        <f t="shared" si="178"/>
        <v>-34</v>
      </c>
      <c r="J771" s="480">
        <f t="shared" si="178"/>
        <v>-359.33333333333394</v>
      </c>
      <c r="K771" s="480">
        <f t="shared" si="178"/>
        <v>-87.936507936507951</v>
      </c>
      <c r="L771" s="480">
        <f t="shared" si="178"/>
        <v>-81.125</v>
      </c>
      <c r="M771" s="481">
        <f t="shared" si="178"/>
        <v>-73.29166666666697</v>
      </c>
      <c r="N771" s="482">
        <f t="shared" si="178"/>
        <v>-527.33333333333303</v>
      </c>
      <c r="O771" s="480">
        <f t="shared" si="178"/>
        <v>3.5087719298244338</v>
      </c>
      <c r="P771" s="480">
        <f t="shared" si="178"/>
        <v>314</v>
      </c>
      <c r="Q771" s="480">
        <f t="shared" si="178"/>
        <v>606.25</v>
      </c>
      <c r="R771" s="480">
        <f t="shared" si="178"/>
        <v>149.72549019607868</v>
      </c>
      <c r="S771" s="480">
        <f t="shared" si="178"/>
        <v>507.39393939393904</v>
      </c>
      <c r="T771" s="483">
        <f t="shared" si="178"/>
        <v>62.10267379679135</v>
      </c>
    </row>
    <row r="772" spans="1:23" s="527" customFormat="1" x14ac:dyDescent="0.2">
      <c r="A772" s="308" t="s">
        <v>52</v>
      </c>
      <c r="B772" s="280">
        <v>54</v>
      </c>
      <c r="C772" s="281">
        <v>56</v>
      </c>
      <c r="D772" s="281">
        <v>55</v>
      </c>
      <c r="E772" s="281">
        <v>14</v>
      </c>
      <c r="F772" s="281">
        <v>54</v>
      </c>
      <c r="G772" s="282">
        <v>56</v>
      </c>
      <c r="H772" s="280">
        <v>55</v>
      </c>
      <c r="I772" s="281">
        <v>56</v>
      </c>
      <c r="J772" s="281">
        <v>55</v>
      </c>
      <c r="K772" s="281">
        <v>12</v>
      </c>
      <c r="L772" s="281">
        <v>55</v>
      </c>
      <c r="M772" s="282">
        <v>56</v>
      </c>
      <c r="N772" s="458">
        <v>54</v>
      </c>
      <c r="O772" s="281">
        <v>56</v>
      </c>
      <c r="P772" s="281">
        <v>57</v>
      </c>
      <c r="Q772" s="281">
        <v>13</v>
      </c>
      <c r="R772" s="281">
        <v>55</v>
      </c>
      <c r="S772" s="328">
        <v>57</v>
      </c>
      <c r="T772" s="329">
        <f>SUM(B772:S772)</f>
        <v>870</v>
      </c>
      <c r="U772" s="527" t="s">
        <v>56</v>
      </c>
      <c r="V772" s="330">
        <f>T759-T772</f>
        <v>2</v>
      </c>
      <c r="W772" s="331">
        <f>V772/T759</f>
        <v>2.2935779816513763E-3</v>
      </c>
    </row>
    <row r="773" spans="1:23" s="527" customFormat="1" x14ac:dyDescent="0.2">
      <c r="A773" s="308" t="s">
        <v>28</v>
      </c>
      <c r="B773" s="231">
        <v>148</v>
      </c>
      <c r="C773" s="289">
        <v>147.5</v>
      </c>
      <c r="D773" s="289">
        <v>146.5</v>
      </c>
      <c r="E773" s="289">
        <v>147.5</v>
      </c>
      <c r="F773" s="289">
        <v>146.5</v>
      </c>
      <c r="G773" s="232">
        <v>144.5</v>
      </c>
      <c r="H773" s="231">
        <v>146</v>
      </c>
      <c r="I773" s="289">
        <v>145.5</v>
      </c>
      <c r="J773" s="289">
        <v>144.5</v>
      </c>
      <c r="K773" s="289">
        <v>147</v>
      </c>
      <c r="L773" s="289">
        <v>145</v>
      </c>
      <c r="M773" s="232">
        <v>143.5</v>
      </c>
      <c r="N773" s="459">
        <v>149</v>
      </c>
      <c r="O773" s="289">
        <v>147</v>
      </c>
      <c r="P773" s="289">
        <v>146.5</v>
      </c>
      <c r="Q773" s="289">
        <v>148.5</v>
      </c>
      <c r="R773" s="289">
        <v>144</v>
      </c>
      <c r="S773" s="289">
        <v>144.5</v>
      </c>
      <c r="T773" s="235"/>
      <c r="U773" s="527" t="s">
        <v>57</v>
      </c>
      <c r="V773" s="527">
        <v>144.81</v>
      </c>
    </row>
    <row r="774" spans="1:23" s="527" customFormat="1" ht="13.5" thickBot="1" x14ac:dyDescent="0.25">
      <c r="A774" s="311" t="s">
        <v>26</v>
      </c>
      <c r="B774" s="229">
        <f t="shared" ref="B774:S774" si="179">B773-B760</f>
        <v>1</v>
      </c>
      <c r="C774" s="230">
        <f t="shared" si="179"/>
        <v>1</v>
      </c>
      <c r="D774" s="230">
        <f t="shared" si="179"/>
        <v>1</v>
      </c>
      <c r="E774" s="230">
        <f t="shared" si="179"/>
        <v>1</v>
      </c>
      <c r="F774" s="230">
        <f t="shared" si="179"/>
        <v>1</v>
      </c>
      <c r="G774" s="466">
        <f t="shared" si="179"/>
        <v>1</v>
      </c>
      <c r="H774" s="229">
        <f t="shared" si="179"/>
        <v>1</v>
      </c>
      <c r="I774" s="230">
        <f t="shared" si="179"/>
        <v>1</v>
      </c>
      <c r="J774" s="230">
        <f t="shared" si="179"/>
        <v>1.5</v>
      </c>
      <c r="K774" s="230">
        <f t="shared" si="179"/>
        <v>1</v>
      </c>
      <c r="L774" s="230">
        <f t="shared" si="179"/>
        <v>1.5</v>
      </c>
      <c r="M774" s="466">
        <f t="shared" si="179"/>
        <v>1</v>
      </c>
      <c r="N774" s="460">
        <f t="shared" si="179"/>
        <v>2</v>
      </c>
      <c r="O774" s="230">
        <f t="shared" si="179"/>
        <v>1</v>
      </c>
      <c r="P774" s="230">
        <f t="shared" si="179"/>
        <v>1</v>
      </c>
      <c r="Q774" s="230">
        <f t="shared" si="179"/>
        <v>1</v>
      </c>
      <c r="R774" s="230">
        <f t="shared" si="179"/>
        <v>1</v>
      </c>
      <c r="S774" s="230">
        <f t="shared" si="179"/>
        <v>1</v>
      </c>
      <c r="T774" s="236"/>
      <c r="U774" s="527" t="s">
        <v>26</v>
      </c>
      <c r="V774" s="527">
        <f>V773-V760</f>
        <v>9.9999999999909051E-3</v>
      </c>
    </row>
    <row r="775" spans="1:23" x14ac:dyDescent="0.2">
      <c r="C775" s="527"/>
      <c r="D775" s="527"/>
      <c r="E775" s="527"/>
      <c r="F775" s="527"/>
      <c r="G775" s="527"/>
      <c r="H775" s="527"/>
      <c r="I775" s="527"/>
      <c r="J775" s="527"/>
      <c r="K775" s="527"/>
      <c r="L775" s="527"/>
      <c r="M775" s="527"/>
      <c r="N775" s="527"/>
      <c r="O775" s="527"/>
      <c r="P775" s="527"/>
      <c r="Q775" s="527"/>
      <c r="R775" s="527"/>
      <c r="S775" s="527"/>
    </row>
    <row r="776" spans="1:23" ht="13.5" thickBot="1" x14ac:dyDescent="0.25"/>
    <row r="777" spans="1:23" s="528" customFormat="1" ht="13.5" thickBot="1" x14ac:dyDescent="0.25">
      <c r="A777" s="295" t="s">
        <v>186</v>
      </c>
      <c r="B777" s="535" t="s">
        <v>53</v>
      </c>
      <c r="C777" s="536"/>
      <c r="D777" s="536"/>
      <c r="E777" s="536"/>
      <c r="F777" s="536"/>
      <c r="G777" s="537"/>
      <c r="H777" s="535" t="s">
        <v>53</v>
      </c>
      <c r="I777" s="536"/>
      <c r="J777" s="536"/>
      <c r="K777" s="536"/>
      <c r="L777" s="536"/>
      <c r="M777" s="537"/>
      <c r="N777" s="535" t="s">
        <v>53</v>
      </c>
      <c r="O777" s="536"/>
      <c r="P777" s="536"/>
      <c r="Q777" s="536"/>
      <c r="R777" s="536"/>
      <c r="S777" s="537"/>
      <c r="T777" s="313" t="s">
        <v>0</v>
      </c>
    </row>
    <row r="778" spans="1:23" s="528" customFormat="1" x14ac:dyDescent="0.2">
      <c r="A778" s="226" t="s">
        <v>54</v>
      </c>
      <c r="B778" s="315">
        <v>1</v>
      </c>
      <c r="C778" s="451">
        <v>2</v>
      </c>
      <c r="D778" s="451">
        <v>3</v>
      </c>
      <c r="E778" s="451">
        <v>4</v>
      </c>
      <c r="F778" s="451">
        <v>5</v>
      </c>
      <c r="G778" s="461">
        <v>6</v>
      </c>
      <c r="H778" s="315">
        <v>7</v>
      </c>
      <c r="I778" s="451">
        <v>8</v>
      </c>
      <c r="J778" s="451">
        <v>9</v>
      </c>
      <c r="K778" s="451">
        <v>10</v>
      </c>
      <c r="L778" s="451">
        <v>11</v>
      </c>
      <c r="M778" s="461">
        <v>12</v>
      </c>
      <c r="N778" s="451">
        <v>13</v>
      </c>
      <c r="O778" s="451">
        <v>14</v>
      </c>
      <c r="P778" s="451">
        <v>15</v>
      </c>
      <c r="Q778" s="451">
        <v>16</v>
      </c>
      <c r="R778" s="451">
        <v>17</v>
      </c>
      <c r="S778" s="451">
        <v>18</v>
      </c>
      <c r="T778" s="237"/>
    </row>
    <row r="779" spans="1:23" s="528" customFormat="1" x14ac:dyDescent="0.2">
      <c r="A779" s="301" t="s">
        <v>3</v>
      </c>
      <c r="B779" s="253">
        <v>4610</v>
      </c>
      <c r="C779" s="254">
        <v>4610</v>
      </c>
      <c r="D779" s="254">
        <v>4610</v>
      </c>
      <c r="E779" s="254">
        <v>4610</v>
      </c>
      <c r="F779" s="254">
        <v>4610</v>
      </c>
      <c r="G779" s="254">
        <v>4610</v>
      </c>
      <c r="H779" s="253">
        <v>4610</v>
      </c>
      <c r="I779" s="467">
        <v>4610</v>
      </c>
      <c r="J779" s="467">
        <v>4610</v>
      </c>
      <c r="K779" s="254">
        <v>4610</v>
      </c>
      <c r="L779" s="254">
        <v>4610</v>
      </c>
      <c r="M779" s="255">
        <v>4610</v>
      </c>
      <c r="N779" s="253">
        <v>4610</v>
      </c>
      <c r="O779" s="254">
        <v>4610</v>
      </c>
      <c r="P779" s="254">
        <v>4610</v>
      </c>
      <c r="Q779" s="254">
        <v>4610</v>
      </c>
      <c r="R779" s="254">
        <v>4610</v>
      </c>
      <c r="S779" s="254">
        <v>4610</v>
      </c>
      <c r="T779" s="256">
        <v>4610</v>
      </c>
    </row>
    <row r="780" spans="1:23" s="528" customFormat="1" x14ac:dyDescent="0.2">
      <c r="A780" s="303" t="s">
        <v>6</v>
      </c>
      <c r="B780" s="258">
        <v>4834</v>
      </c>
      <c r="C780" s="259">
        <v>4972.8571428571431</v>
      </c>
      <c r="D780" s="259">
        <v>4663.333333333333</v>
      </c>
      <c r="E780" s="259">
        <v>5325.7142857142853</v>
      </c>
      <c r="F780" s="259">
        <v>5069.333333333333</v>
      </c>
      <c r="G780" s="259">
        <v>5250.666666666667</v>
      </c>
      <c r="H780" s="258">
        <v>4728.5714285714284</v>
      </c>
      <c r="I780" s="468">
        <v>5079.2857142857147</v>
      </c>
      <c r="J780" s="468">
        <v>5011.25</v>
      </c>
      <c r="K780" s="259">
        <v>5560</v>
      </c>
      <c r="L780" s="259">
        <v>5096</v>
      </c>
      <c r="M780" s="260">
        <v>5348.666666666667</v>
      </c>
      <c r="N780" s="258">
        <v>4991.25</v>
      </c>
      <c r="O780" s="259">
        <v>4933.333333333333</v>
      </c>
      <c r="P780" s="259">
        <v>4857.333333333333</v>
      </c>
      <c r="Q780" s="259">
        <v>5137.1428571428569</v>
      </c>
      <c r="R780" s="259">
        <v>5028</v>
      </c>
      <c r="S780" s="259">
        <v>5228.666666666667</v>
      </c>
      <c r="T780" s="261">
        <v>5033.6475409836066</v>
      </c>
    </row>
    <row r="781" spans="1:23" s="528" customFormat="1" x14ac:dyDescent="0.2">
      <c r="A781" s="226" t="s">
        <v>7</v>
      </c>
      <c r="B781" s="262">
        <v>80</v>
      </c>
      <c r="C781" s="263">
        <v>64.285714285714292</v>
      </c>
      <c r="D781" s="263">
        <v>93.333333333333329</v>
      </c>
      <c r="E781" s="263">
        <v>85.714285714285708</v>
      </c>
      <c r="F781" s="263">
        <v>93.333333333333329</v>
      </c>
      <c r="G781" s="263">
        <v>80</v>
      </c>
      <c r="H781" s="262">
        <v>71.428571428571431</v>
      </c>
      <c r="I781" s="469">
        <v>92.857142857142861</v>
      </c>
      <c r="J781" s="469">
        <v>100</v>
      </c>
      <c r="K781" s="469">
        <v>100</v>
      </c>
      <c r="L781" s="469">
        <v>100</v>
      </c>
      <c r="M781" s="264">
        <v>100</v>
      </c>
      <c r="N781" s="262">
        <v>81.25</v>
      </c>
      <c r="O781" s="263">
        <v>86.666666666666671</v>
      </c>
      <c r="P781" s="263">
        <v>93.333333333333329</v>
      </c>
      <c r="Q781" s="263">
        <v>57.142857142857146</v>
      </c>
      <c r="R781" s="263">
        <v>93.333333333333329</v>
      </c>
      <c r="S781" s="263">
        <v>100</v>
      </c>
      <c r="T781" s="265">
        <v>79.918032786885249</v>
      </c>
    </row>
    <row r="782" spans="1:23" s="528" customFormat="1" x14ac:dyDescent="0.2">
      <c r="A782" s="226" t="s">
        <v>8</v>
      </c>
      <c r="B782" s="266">
        <v>7.2633165102270664E-2</v>
      </c>
      <c r="C782" s="267">
        <v>9.338916417127438E-2</v>
      </c>
      <c r="D782" s="267">
        <v>6.924158948116424E-2</v>
      </c>
      <c r="E782" s="267">
        <v>6.364252997991153E-2</v>
      </c>
      <c r="F782" s="267">
        <v>4.5854107500462447E-2</v>
      </c>
      <c r="G782" s="267">
        <v>7.5297914240027242E-2</v>
      </c>
      <c r="H782" s="266">
        <v>7.830836690136328E-2</v>
      </c>
      <c r="I782" s="455">
        <v>4.9373766380874748E-2</v>
      </c>
      <c r="J782" s="455">
        <v>4.1648804488873446E-2</v>
      </c>
      <c r="K782" s="267">
        <v>6.648191798247946E-2</v>
      </c>
      <c r="L782" s="267">
        <v>3.8278218379882149E-2</v>
      </c>
      <c r="M782" s="268">
        <v>5.9515052585700598E-2</v>
      </c>
      <c r="N782" s="266">
        <v>6.3529924596288243E-2</v>
      </c>
      <c r="O782" s="267">
        <v>5.3699853023590684E-2</v>
      </c>
      <c r="P782" s="267">
        <v>4.4183688016201442E-2</v>
      </c>
      <c r="Q782" s="267">
        <v>8.8679597105242869E-2</v>
      </c>
      <c r="R782" s="267">
        <v>5.6418291793040365E-2</v>
      </c>
      <c r="S782" s="267">
        <v>5.2705789062077818E-2</v>
      </c>
      <c r="T782" s="269">
        <v>7.3963664370619561E-2</v>
      </c>
    </row>
    <row r="783" spans="1:23" s="528" customFormat="1" x14ac:dyDescent="0.2">
      <c r="A783" s="303" t="s">
        <v>1</v>
      </c>
      <c r="B783" s="270">
        <f t="shared" ref="B783:T783" si="180">B780/B779*100-100</f>
        <v>4.8590021691973959</v>
      </c>
      <c r="C783" s="271">
        <f t="shared" si="180"/>
        <v>7.8710876975519142</v>
      </c>
      <c r="D783" s="271">
        <f t="shared" si="180"/>
        <v>1.1569052783803215</v>
      </c>
      <c r="E783" s="271">
        <f t="shared" si="180"/>
        <v>15.525255655407506</v>
      </c>
      <c r="F783" s="271">
        <f t="shared" si="180"/>
        <v>9.9638467100506176</v>
      </c>
      <c r="G783" s="272">
        <f t="shared" si="180"/>
        <v>13.897324656543745</v>
      </c>
      <c r="H783" s="270">
        <f t="shared" si="180"/>
        <v>2.572048342113419</v>
      </c>
      <c r="I783" s="271">
        <f t="shared" si="180"/>
        <v>10.179733498605529</v>
      </c>
      <c r="J783" s="271">
        <f t="shared" si="180"/>
        <v>8.7039045553145371</v>
      </c>
      <c r="K783" s="271">
        <f t="shared" si="180"/>
        <v>20.607375271149664</v>
      </c>
      <c r="L783" s="271">
        <f t="shared" si="180"/>
        <v>10.542299349240778</v>
      </c>
      <c r="M783" s="272">
        <f t="shared" si="180"/>
        <v>16.023138105567611</v>
      </c>
      <c r="N783" s="456">
        <f t="shared" si="180"/>
        <v>8.2700650759219201</v>
      </c>
      <c r="O783" s="271">
        <f t="shared" si="180"/>
        <v>7.013738250180765</v>
      </c>
      <c r="P783" s="271">
        <f t="shared" si="180"/>
        <v>5.3651482284887919</v>
      </c>
      <c r="Q783" s="271">
        <f t="shared" si="180"/>
        <v>11.434769135419899</v>
      </c>
      <c r="R783" s="271">
        <f t="shared" si="180"/>
        <v>9.0672451193058521</v>
      </c>
      <c r="S783" s="271">
        <f t="shared" si="180"/>
        <v>13.420101229211866</v>
      </c>
      <c r="T783" s="273">
        <f t="shared" si="180"/>
        <v>9.18975143131469</v>
      </c>
    </row>
    <row r="784" spans="1:23" s="528" customFormat="1" ht="13.5" thickBot="1" x14ac:dyDescent="0.25">
      <c r="A784" s="226" t="s">
        <v>27</v>
      </c>
      <c r="B784" s="479">
        <f t="shared" ref="B784:T784" si="181">B780-B767</f>
        <v>18.375</v>
      </c>
      <c r="C784" s="480">
        <f t="shared" si="181"/>
        <v>48.857142857143117</v>
      </c>
      <c r="D784" s="480">
        <f t="shared" si="181"/>
        <v>-221.04166666666697</v>
      </c>
      <c r="E784" s="480">
        <f t="shared" si="181"/>
        <v>145.71428571428532</v>
      </c>
      <c r="F784" s="480">
        <f t="shared" si="181"/>
        <v>-34</v>
      </c>
      <c r="G784" s="481">
        <f t="shared" si="181"/>
        <v>62.888888888889596</v>
      </c>
      <c r="H784" s="479">
        <f t="shared" si="181"/>
        <v>-254.55357142857156</v>
      </c>
      <c r="I784" s="480">
        <f t="shared" si="181"/>
        <v>203.95238095238165</v>
      </c>
      <c r="J784" s="480">
        <f t="shared" si="181"/>
        <v>363.91666666666697</v>
      </c>
      <c r="K784" s="480">
        <f t="shared" si="181"/>
        <v>535.71428571428532</v>
      </c>
      <c r="L784" s="480">
        <f t="shared" si="181"/>
        <v>259.125</v>
      </c>
      <c r="M784" s="481">
        <f t="shared" si="181"/>
        <v>79.29166666666697</v>
      </c>
      <c r="N784" s="482">
        <f t="shared" si="181"/>
        <v>416.58333333333303</v>
      </c>
      <c r="O784" s="480">
        <f t="shared" si="181"/>
        <v>136.66666666666606</v>
      </c>
      <c r="P784" s="480">
        <f t="shared" si="181"/>
        <v>-107.33333333333394</v>
      </c>
      <c r="Q784" s="480">
        <f t="shared" si="181"/>
        <v>-199.10714285714312</v>
      </c>
      <c r="R784" s="480">
        <f t="shared" si="181"/>
        <v>15.33333333333303</v>
      </c>
      <c r="S784" s="480">
        <f t="shared" si="181"/>
        <v>-349.33333333333303</v>
      </c>
      <c r="T784" s="483">
        <f t="shared" si="181"/>
        <v>48.235776277724653</v>
      </c>
    </row>
    <row r="785" spans="1:23" s="528" customFormat="1" x14ac:dyDescent="0.2">
      <c r="A785" s="308" t="s">
        <v>52</v>
      </c>
      <c r="B785" s="280">
        <v>53</v>
      </c>
      <c r="C785" s="281">
        <v>56</v>
      </c>
      <c r="D785" s="281">
        <v>55</v>
      </c>
      <c r="E785" s="281">
        <v>14</v>
      </c>
      <c r="F785" s="281">
        <v>53</v>
      </c>
      <c r="G785" s="282">
        <v>55</v>
      </c>
      <c r="H785" s="280">
        <v>55</v>
      </c>
      <c r="I785" s="281">
        <v>56</v>
      </c>
      <c r="J785" s="281">
        <v>55</v>
      </c>
      <c r="K785" s="281">
        <v>11</v>
      </c>
      <c r="L785" s="281">
        <v>54</v>
      </c>
      <c r="M785" s="282">
        <v>56</v>
      </c>
      <c r="N785" s="458">
        <v>54</v>
      </c>
      <c r="O785" s="281">
        <v>56</v>
      </c>
      <c r="P785" s="281">
        <v>57</v>
      </c>
      <c r="Q785" s="281">
        <v>13</v>
      </c>
      <c r="R785" s="281">
        <v>55</v>
      </c>
      <c r="S785" s="328">
        <v>56</v>
      </c>
      <c r="T785" s="329">
        <f>SUM(B785:S785)</f>
        <v>864</v>
      </c>
      <c r="U785" s="528" t="s">
        <v>56</v>
      </c>
      <c r="V785" s="330">
        <f>T772-T785</f>
        <v>6</v>
      </c>
      <c r="W785" s="331">
        <f>V785/T772</f>
        <v>6.8965517241379309E-3</v>
      </c>
    </row>
    <row r="786" spans="1:23" s="528" customFormat="1" x14ac:dyDescent="0.2">
      <c r="A786" s="308" t="s">
        <v>28</v>
      </c>
      <c r="B786" s="231">
        <v>148</v>
      </c>
      <c r="C786" s="289">
        <v>147.5</v>
      </c>
      <c r="D786" s="289">
        <v>146.5</v>
      </c>
      <c r="E786" s="289">
        <v>147.5</v>
      </c>
      <c r="F786" s="289">
        <v>146.5</v>
      </c>
      <c r="G786" s="232">
        <v>144.5</v>
      </c>
      <c r="H786" s="231">
        <v>146</v>
      </c>
      <c r="I786" s="289">
        <v>145.5</v>
      </c>
      <c r="J786" s="289">
        <v>144.5</v>
      </c>
      <c r="K786" s="289">
        <v>147</v>
      </c>
      <c r="L786" s="289">
        <v>145</v>
      </c>
      <c r="M786" s="232">
        <v>143.5</v>
      </c>
      <c r="N786" s="459">
        <v>149</v>
      </c>
      <c r="O786" s="289">
        <v>147</v>
      </c>
      <c r="P786" s="289">
        <v>146.5</v>
      </c>
      <c r="Q786" s="289">
        <v>148.5</v>
      </c>
      <c r="R786" s="289">
        <v>144</v>
      </c>
      <c r="S786" s="289">
        <v>144.5</v>
      </c>
      <c r="T786" s="235"/>
      <c r="U786" s="528" t="s">
        <v>57</v>
      </c>
    </row>
    <row r="787" spans="1:23" s="528" customFormat="1" ht="13.5" thickBot="1" x14ac:dyDescent="0.25">
      <c r="A787" s="311" t="s">
        <v>26</v>
      </c>
      <c r="B787" s="229">
        <f t="shared" ref="B787:S787" si="182">B786-B773</f>
        <v>0</v>
      </c>
      <c r="C787" s="230">
        <f t="shared" si="182"/>
        <v>0</v>
      </c>
      <c r="D787" s="230">
        <f t="shared" si="182"/>
        <v>0</v>
      </c>
      <c r="E787" s="230">
        <f t="shared" si="182"/>
        <v>0</v>
      </c>
      <c r="F787" s="230">
        <f t="shared" si="182"/>
        <v>0</v>
      </c>
      <c r="G787" s="466">
        <f t="shared" si="182"/>
        <v>0</v>
      </c>
      <c r="H787" s="229">
        <f t="shared" si="182"/>
        <v>0</v>
      </c>
      <c r="I787" s="230">
        <f t="shared" si="182"/>
        <v>0</v>
      </c>
      <c r="J787" s="230">
        <f t="shared" si="182"/>
        <v>0</v>
      </c>
      <c r="K787" s="230">
        <f t="shared" si="182"/>
        <v>0</v>
      </c>
      <c r="L787" s="230">
        <f t="shared" si="182"/>
        <v>0</v>
      </c>
      <c r="M787" s="466">
        <f t="shared" si="182"/>
        <v>0</v>
      </c>
      <c r="N787" s="460">
        <f t="shared" si="182"/>
        <v>0</v>
      </c>
      <c r="O787" s="230">
        <f t="shared" si="182"/>
        <v>0</v>
      </c>
      <c r="P787" s="230">
        <f t="shared" si="182"/>
        <v>0</v>
      </c>
      <c r="Q787" s="230">
        <f t="shared" si="182"/>
        <v>0</v>
      </c>
      <c r="R787" s="230">
        <f t="shared" si="182"/>
        <v>0</v>
      </c>
      <c r="S787" s="230">
        <f t="shared" si="182"/>
        <v>0</v>
      </c>
      <c r="T787" s="236"/>
      <c r="U787" s="528" t="s">
        <v>26</v>
      </c>
      <c r="V787" s="528">
        <f>V786-V773</f>
        <v>-144.81</v>
      </c>
    </row>
    <row r="788" spans="1:23" x14ac:dyDescent="0.2">
      <c r="A788" s="529"/>
      <c r="B788" s="529"/>
      <c r="C788" s="529"/>
      <c r="D788" s="529"/>
      <c r="E788" s="529"/>
      <c r="F788" s="529"/>
      <c r="G788" s="529"/>
      <c r="H788" s="529"/>
      <c r="I788" s="529"/>
      <c r="J788" s="529"/>
      <c r="K788" s="529"/>
      <c r="L788" s="529"/>
      <c r="M788" s="529"/>
      <c r="N788" s="529"/>
      <c r="O788" s="529"/>
      <c r="P788" s="529"/>
      <c r="Q788" s="529"/>
      <c r="R788" s="529"/>
      <c r="S788" s="529"/>
      <c r="T788" s="529"/>
      <c r="U788" s="529"/>
      <c r="V788" s="529"/>
      <c r="W788" s="529"/>
    </row>
    <row r="789" spans="1:23" ht="13.5" thickBot="1" x14ac:dyDescent="0.25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  <c r="L789" s="529"/>
      <c r="M789" s="529"/>
      <c r="N789" s="529"/>
      <c r="O789" s="529"/>
      <c r="P789" s="529"/>
      <c r="Q789" s="529"/>
      <c r="R789" s="529"/>
      <c r="S789" s="529"/>
      <c r="T789" s="529"/>
      <c r="U789" s="529"/>
      <c r="V789" s="529"/>
      <c r="W789" s="529"/>
    </row>
    <row r="790" spans="1:23" ht="13.5" thickBot="1" x14ac:dyDescent="0.25">
      <c r="A790" s="295" t="s">
        <v>187</v>
      </c>
      <c r="B790" s="535" t="s">
        <v>53</v>
      </c>
      <c r="C790" s="536"/>
      <c r="D790" s="536"/>
      <c r="E790" s="536"/>
      <c r="F790" s="536"/>
      <c r="G790" s="537"/>
      <c r="H790" s="535" t="s">
        <v>53</v>
      </c>
      <c r="I790" s="536"/>
      <c r="J790" s="536"/>
      <c r="K790" s="536"/>
      <c r="L790" s="536"/>
      <c r="M790" s="537"/>
      <c r="N790" s="535" t="s">
        <v>53</v>
      </c>
      <c r="O790" s="536"/>
      <c r="P790" s="536"/>
      <c r="Q790" s="536"/>
      <c r="R790" s="536"/>
      <c r="S790" s="537"/>
      <c r="T790" s="313" t="s">
        <v>0</v>
      </c>
      <c r="U790" s="529"/>
      <c r="V790" s="529"/>
      <c r="W790" s="529"/>
    </row>
    <row r="791" spans="1:23" x14ac:dyDescent="0.2">
      <c r="A791" s="226" t="s">
        <v>54</v>
      </c>
      <c r="B791" s="568">
        <v>1</v>
      </c>
      <c r="C791" s="569">
        <v>2</v>
      </c>
      <c r="D791" s="569">
        <v>3</v>
      </c>
      <c r="E791" s="569">
        <v>4</v>
      </c>
      <c r="F791" s="569">
        <v>5</v>
      </c>
      <c r="G791" s="570">
        <v>6</v>
      </c>
      <c r="H791" s="568">
        <v>7</v>
      </c>
      <c r="I791" s="569">
        <v>8</v>
      </c>
      <c r="J791" s="569">
        <v>9</v>
      </c>
      <c r="K791" s="569">
        <v>10</v>
      </c>
      <c r="L791" s="569">
        <v>11</v>
      </c>
      <c r="M791" s="570">
        <v>12</v>
      </c>
      <c r="N791" s="568">
        <v>13</v>
      </c>
      <c r="O791" s="569">
        <v>14</v>
      </c>
      <c r="P791" s="569">
        <v>15</v>
      </c>
      <c r="Q791" s="569">
        <v>16</v>
      </c>
      <c r="R791" s="569">
        <v>17</v>
      </c>
      <c r="S791" s="570">
        <v>18</v>
      </c>
      <c r="T791" s="237"/>
      <c r="U791" s="529"/>
      <c r="V791" s="529"/>
      <c r="W791" s="529"/>
    </row>
    <row r="792" spans="1:23" x14ac:dyDescent="0.2">
      <c r="A792" s="301" t="s">
        <v>3</v>
      </c>
      <c r="B792" s="253">
        <v>4625</v>
      </c>
      <c r="C792" s="254">
        <v>4625</v>
      </c>
      <c r="D792" s="254">
        <v>4625</v>
      </c>
      <c r="E792" s="254">
        <v>4625</v>
      </c>
      <c r="F792" s="254">
        <v>4625</v>
      </c>
      <c r="G792" s="254">
        <v>4625</v>
      </c>
      <c r="H792" s="253">
        <v>4625</v>
      </c>
      <c r="I792" s="467">
        <v>4625</v>
      </c>
      <c r="J792" s="467">
        <v>4625</v>
      </c>
      <c r="K792" s="254">
        <v>4625</v>
      </c>
      <c r="L792" s="254">
        <v>4625</v>
      </c>
      <c r="M792" s="255">
        <v>4625</v>
      </c>
      <c r="N792" s="253">
        <v>4625</v>
      </c>
      <c r="O792" s="254">
        <v>4625</v>
      </c>
      <c r="P792" s="254">
        <v>4625</v>
      </c>
      <c r="Q792" s="254">
        <v>4625</v>
      </c>
      <c r="R792" s="254">
        <v>4625</v>
      </c>
      <c r="S792" s="254">
        <v>4625</v>
      </c>
      <c r="T792" s="256">
        <v>4625</v>
      </c>
      <c r="U792" s="529"/>
      <c r="V792" s="529"/>
      <c r="W792" s="529"/>
    </row>
    <row r="793" spans="1:23" x14ac:dyDescent="0.2">
      <c r="A793" s="303" t="s">
        <v>6</v>
      </c>
      <c r="B793" s="258">
        <v>4891.333333333333</v>
      </c>
      <c r="C793" s="259">
        <v>4948</v>
      </c>
      <c r="D793" s="259">
        <v>4638.666666666667</v>
      </c>
      <c r="E793" s="259">
        <v>5380</v>
      </c>
      <c r="F793" s="259">
        <v>5002.666666666667</v>
      </c>
      <c r="G793" s="259">
        <v>5007.333333333333</v>
      </c>
      <c r="H793" s="258">
        <v>5172.5</v>
      </c>
      <c r="I793" s="468">
        <v>4709.375</v>
      </c>
      <c r="J793" s="468">
        <v>4866.875</v>
      </c>
      <c r="K793" s="259">
        <v>4954.2857142857147</v>
      </c>
      <c r="L793" s="259">
        <v>4968.75</v>
      </c>
      <c r="M793" s="260">
        <v>5428.125</v>
      </c>
      <c r="N793" s="258">
        <v>4747.333333333333</v>
      </c>
      <c r="O793" s="259">
        <v>5005.8823529411766</v>
      </c>
      <c r="P793" s="259">
        <v>5228.125</v>
      </c>
      <c r="Q793" s="259">
        <v>5757.1428571428569</v>
      </c>
      <c r="R793" s="259">
        <v>5036.25</v>
      </c>
      <c r="S793" s="259">
        <v>5223.5294117647063</v>
      </c>
      <c r="T793" s="261">
        <v>5032.5572519083971</v>
      </c>
      <c r="U793" s="529"/>
      <c r="V793" s="529"/>
      <c r="W793" s="529"/>
    </row>
    <row r="794" spans="1:23" x14ac:dyDescent="0.2">
      <c r="A794" s="226" t="s">
        <v>7</v>
      </c>
      <c r="B794" s="262">
        <v>86.666666666666671</v>
      </c>
      <c r="C794" s="263">
        <v>86.666666666666671</v>
      </c>
      <c r="D794" s="263">
        <v>100</v>
      </c>
      <c r="E794" s="263">
        <v>100</v>
      </c>
      <c r="F794" s="263">
        <v>93.333333333333329</v>
      </c>
      <c r="G794" s="263">
        <v>73.333333333333329</v>
      </c>
      <c r="H794" s="262">
        <v>87.5</v>
      </c>
      <c r="I794" s="469">
        <v>81.25</v>
      </c>
      <c r="J794" s="469">
        <v>87.5</v>
      </c>
      <c r="K794" s="469">
        <v>42.857142857142854</v>
      </c>
      <c r="L794" s="469">
        <v>93.75</v>
      </c>
      <c r="M794" s="264">
        <v>100</v>
      </c>
      <c r="N794" s="262">
        <v>80</v>
      </c>
      <c r="O794" s="263">
        <v>94.117647058823536</v>
      </c>
      <c r="P794" s="263">
        <v>100</v>
      </c>
      <c r="Q794" s="263">
        <v>100</v>
      </c>
      <c r="R794" s="263">
        <v>81.25</v>
      </c>
      <c r="S794" s="263">
        <v>82.352941176470594</v>
      </c>
      <c r="T794" s="265">
        <v>77.480916030534345</v>
      </c>
      <c r="U794" s="529"/>
      <c r="V794" s="529"/>
      <c r="W794" s="529"/>
    </row>
    <row r="795" spans="1:23" x14ac:dyDescent="0.2">
      <c r="A795" s="226" t="s">
        <v>8</v>
      </c>
      <c r="B795" s="266">
        <v>6.9281290763691661E-2</v>
      </c>
      <c r="C795" s="267">
        <v>8.4655352249464133E-2</v>
      </c>
      <c r="D795" s="267">
        <v>3.6286246357350463E-2</v>
      </c>
      <c r="E795" s="267">
        <v>6.0239491689392008E-2</v>
      </c>
      <c r="F795" s="267">
        <v>6.5657059203918094E-2</v>
      </c>
      <c r="G795" s="267">
        <v>8.1253932595518955E-2</v>
      </c>
      <c r="H795" s="266">
        <v>7.4837421784446703E-2</v>
      </c>
      <c r="I795" s="455">
        <v>7.740480841966077E-2</v>
      </c>
      <c r="J795" s="455">
        <v>5.9176435211248449E-2</v>
      </c>
      <c r="K795" s="267">
        <v>0.10004728231696178</v>
      </c>
      <c r="L795" s="267">
        <v>5.4292432339389282E-2</v>
      </c>
      <c r="M795" s="268">
        <v>4.4051797205069118E-2</v>
      </c>
      <c r="N795" s="266">
        <v>7.1115415676702418E-2</v>
      </c>
      <c r="O795" s="267">
        <v>5.5229142185664222E-2</v>
      </c>
      <c r="P795" s="267">
        <v>3.0612810585300364E-2</v>
      </c>
      <c r="Q795" s="267">
        <v>4.743934068065836E-2</v>
      </c>
      <c r="R795" s="267">
        <v>6.138888163828065E-2</v>
      </c>
      <c r="S795" s="267">
        <v>6.9345965397930642E-2</v>
      </c>
      <c r="T795" s="269">
        <v>8.0380082469635558E-2</v>
      </c>
      <c r="U795" s="529"/>
      <c r="V795" s="529"/>
      <c r="W795" s="529"/>
    </row>
    <row r="796" spans="1:23" x14ac:dyDescent="0.2">
      <c r="A796" s="303" t="s">
        <v>1</v>
      </c>
      <c r="B796" s="270">
        <f t="shared" ref="B796:T796" si="183">B793/B792*100-100</f>
        <v>5.7585585585585619</v>
      </c>
      <c r="C796" s="271">
        <f t="shared" si="183"/>
        <v>6.9837837837837924</v>
      </c>
      <c r="D796" s="271">
        <f t="shared" si="183"/>
        <v>0.29549549549550136</v>
      </c>
      <c r="E796" s="271">
        <f t="shared" si="183"/>
        <v>16.324324324324337</v>
      </c>
      <c r="F796" s="271">
        <f t="shared" si="183"/>
        <v>8.1657657657657694</v>
      </c>
      <c r="G796" s="272">
        <f t="shared" si="183"/>
        <v>8.2666666666666657</v>
      </c>
      <c r="H796" s="270">
        <f t="shared" si="183"/>
        <v>11.837837837837824</v>
      </c>
      <c r="I796" s="271">
        <f t="shared" si="183"/>
        <v>1.824324324324337</v>
      </c>
      <c r="J796" s="271">
        <f t="shared" si="183"/>
        <v>5.2297297297297263</v>
      </c>
      <c r="K796" s="271">
        <f t="shared" si="183"/>
        <v>7.1196911196911259</v>
      </c>
      <c r="L796" s="271">
        <f t="shared" si="183"/>
        <v>7.4324324324324351</v>
      </c>
      <c r="M796" s="272">
        <f t="shared" si="183"/>
        <v>17.364864864864856</v>
      </c>
      <c r="N796" s="456">
        <f t="shared" si="183"/>
        <v>2.6450450450450376</v>
      </c>
      <c r="O796" s="271">
        <f t="shared" si="183"/>
        <v>8.235294117647058</v>
      </c>
      <c r="P796" s="271">
        <f t="shared" si="183"/>
        <v>13.040540540540533</v>
      </c>
      <c r="Q796" s="271">
        <f t="shared" si="183"/>
        <v>24.478764478764475</v>
      </c>
      <c r="R796" s="271">
        <f t="shared" si="183"/>
        <v>8.8918918918919019</v>
      </c>
      <c r="S796" s="271">
        <f t="shared" si="183"/>
        <v>12.941176470588232</v>
      </c>
      <c r="T796" s="273">
        <f t="shared" si="183"/>
        <v>8.8120486899112791</v>
      </c>
      <c r="U796" s="529"/>
      <c r="V796" s="529"/>
      <c r="W796" s="529"/>
    </row>
    <row r="797" spans="1:23" ht="13.5" thickBot="1" x14ac:dyDescent="0.25">
      <c r="A797" s="226" t="s">
        <v>27</v>
      </c>
      <c r="B797" s="479">
        <f t="shared" ref="B797:T797" si="184">B793-B780</f>
        <v>57.33333333333303</v>
      </c>
      <c r="C797" s="480">
        <f t="shared" si="184"/>
        <v>-24.857142857143117</v>
      </c>
      <c r="D797" s="480">
        <f t="shared" si="184"/>
        <v>-24.66666666666606</v>
      </c>
      <c r="E797" s="480">
        <f t="shared" si="184"/>
        <v>54.285714285714675</v>
      </c>
      <c r="F797" s="480">
        <f t="shared" si="184"/>
        <v>-66.66666666666606</v>
      </c>
      <c r="G797" s="481">
        <f t="shared" si="184"/>
        <v>-243.33333333333394</v>
      </c>
      <c r="H797" s="479">
        <f t="shared" si="184"/>
        <v>443.92857142857156</v>
      </c>
      <c r="I797" s="480">
        <f t="shared" si="184"/>
        <v>-369.91071428571468</v>
      </c>
      <c r="J797" s="480">
        <f t="shared" si="184"/>
        <v>-144.375</v>
      </c>
      <c r="K797" s="480">
        <f t="shared" si="184"/>
        <v>-605.71428571428532</v>
      </c>
      <c r="L797" s="480">
        <f t="shared" si="184"/>
        <v>-127.25</v>
      </c>
      <c r="M797" s="481">
        <f t="shared" si="184"/>
        <v>79.45833333333303</v>
      </c>
      <c r="N797" s="482">
        <f t="shared" si="184"/>
        <v>-243.91666666666697</v>
      </c>
      <c r="O797" s="480">
        <f t="shared" si="184"/>
        <v>72.549019607843547</v>
      </c>
      <c r="P797" s="480">
        <f t="shared" si="184"/>
        <v>370.79166666666697</v>
      </c>
      <c r="Q797" s="480">
        <f t="shared" si="184"/>
        <v>620</v>
      </c>
      <c r="R797" s="480">
        <f t="shared" si="184"/>
        <v>8.25</v>
      </c>
      <c r="S797" s="480">
        <f t="shared" si="184"/>
        <v>-5.1372549019606595</v>
      </c>
      <c r="T797" s="483">
        <f t="shared" si="184"/>
        <v>-1.0902890752095118</v>
      </c>
      <c r="U797" s="529"/>
      <c r="V797" s="529"/>
      <c r="W797" s="529"/>
    </row>
    <row r="798" spans="1:23" x14ac:dyDescent="0.2">
      <c r="A798" s="308" t="s">
        <v>52</v>
      </c>
      <c r="B798" s="280">
        <v>53</v>
      </c>
      <c r="C798" s="281">
        <v>56</v>
      </c>
      <c r="D798" s="281">
        <v>55</v>
      </c>
      <c r="E798" s="281">
        <v>14</v>
      </c>
      <c r="F798" s="281">
        <v>53</v>
      </c>
      <c r="G798" s="282">
        <v>55</v>
      </c>
      <c r="H798" s="280">
        <v>55</v>
      </c>
      <c r="I798" s="281">
        <v>56</v>
      </c>
      <c r="J798" s="281">
        <v>55</v>
      </c>
      <c r="K798" s="281">
        <v>11</v>
      </c>
      <c r="L798" s="281">
        <v>54</v>
      </c>
      <c r="M798" s="282">
        <v>56</v>
      </c>
      <c r="N798" s="458">
        <v>54</v>
      </c>
      <c r="O798" s="281">
        <v>56</v>
      </c>
      <c r="P798" s="281">
        <v>56</v>
      </c>
      <c r="Q798" s="281">
        <v>13</v>
      </c>
      <c r="R798" s="281">
        <v>55</v>
      </c>
      <c r="S798" s="328">
        <v>56</v>
      </c>
      <c r="T798" s="329">
        <f>SUM(B798:S798)</f>
        <v>863</v>
      </c>
      <c r="U798" s="529" t="s">
        <v>56</v>
      </c>
      <c r="V798" s="330">
        <f>T785-T798</f>
        <v>1</v>
      </c>
      <c r="W798" s="331">
        <f>V798/T785</f>
        <v>1.1574074074074073E-3</v>
      </c>
    </row>
    <row r="799" spans="1:23" x14ac:dyDescent="0.2">
      <c r="A799" s="308" t="s">
        <v>28</v>
      </c>
      <c r="B799" s="231">
        <v>148</v>
      </c>
      <c r="C799" s="289">
        <v>147.5</v>
      </c>
      <c r="D799" s="289">
        <v>146.5</v>
      </c>
      <c r="E799" s="289">
        <v>147.5</v>
      </c>
      <c r="F799" s="289">
        <v>146.5</v>
      </c>
      <c r="G799" s="232">
        <v>144.5</v>
      </c>
      <c r="H799" s="231">
        <v>146</v>
      </c>
      <c r="I799" s="289">
        <v>145.5</v>
      </c>
      <c r="J799" s="289">
        <v>144.5</v>
      </c>
      <c r="K799" s="289">
        <v>147</v>
      </c>
      <c r="L799" s="289">
        <v>145</v>
      </c>
      <c r="M799" s="232">
        <v>143.5</v>
      </c>
      <c r="N799" s="459">
        <v>149</v>
      </c>
      <c r="O799" s="289">
        <v>147</v>
      </c>
      <c r="P799" s="289">
        <v>146.5</v>
      </c>
      <c r="Q799" s="289">
        <v>148.5</v>
      </c>
      <c r="R799" s="289">
        <v>144</v>
      </c>
      <c r="S799" s="289">
        <v>144.5</v>
      </c>
      <c r="T799" s="235"/>
      <c r="U799" s="529" t="s">
        <v>57</v>
      </c>
      <c r="V799" s="529"/>
      <c r="W799" s="529"/>
    </row>
    <row r="800" spans="1:23" ht="13.5" thickBot="1" x14ac:dyDescent="0.25">
      <c r="A800" s="311" t="s">
        <v>26</v>
      </c>
      <c r="B800" s="229">
        <f t="shared" ref="B800:S800" si="185">B799-B786</f>
        <v>0</v>
      </c>
      <c r="C800" s="230">
        <f t="shared" si="185"/>
        <v>0</v>
      </c>
      <c r="D800" s="230">
        <f t="shared" si="185"/>
        <v>0</v>
      </c>
      <c r="E800" s="230">
        <f t="shared" si="185"/>
        <v>0</v>
      </c>
      <c r="F800" s="230">
        <f t="shared" si="185"/>
        <v>0</v>
      </c>
      <c r="G800" s="466">
        <f t="shared" si="185"/>
        <v>0</v>
      </c>
      <c r="H800" s="229">
        <f t="shared" si="185"/>
        <v>0</v>
      </c>
      <c r="I800" s="230">
        <f t="shared" si="185"/>
        <v>0</v>
      </c>
      <c r="J800" s="230">
        <f t="shared" si="185"/>
        <v>0</v>
      </c>
      <c r="K800" s="230">
        <f t="shared" si="185"/>
        <v>0</v>
      </c>
      <c r="L800" s="230">
        <f t="shared" si="185"/>
        <v>0</v>
      </c>
      <c r="M800" s="466">
        <f t="shared" si="185"/>
        <v>0</v>
      </c>
      <c r="N800" s="460">
        <f t="shared" si="185"/>
        <v>0</v>
      </c>
      <c r="O800" s="230">
        <f t="shared" si="185"/>
        <v>0</v>
      </c>
      <c r="P800" s="230">
        <f t="shared" si="185"/>
        <v>0</v>
      </c>
      <c r="Q800" s="230">
        <f t="shared" si="185"/>
        <v>0</v>
      </c>
      <c r="R800" s="230">
        <f t="shared" si="185"/>
        <v>0</v>
      </c>
      <c r="S800" s="230">
        <f t="shared" si="185"/>
        <v>0</v>
      </c>
      <c r="T800" s="236"/>
      <c r="U800" s="529" t="s">
        <v>26</v>
      </c>
      <c r="V800" s="529">
        <f>V799-V786</f>
        <v>0</v>
      </c>
      <c r="W800" s="529"/>
    </row>
  </sheetData>
  <mergeCells count="139">
    <mergeCell ref="B790:G790"/>
    <mergeCell ref="H790:M790"/>
    <mergeCell ref="N790:S790"/>
    <mergeCell ref="B777:G777"/>
    <mergeCell ref="H777:M777"/>
    <mergeCell ref="N777:S777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  <mergeCell ref="H556:M556"/>
    <mergeCell ref="N556:S556"/>
    <mergeCell ref="B543:G543"/>
    <mergeCell ref="H543:M543"/>
    <mergeCell ref="B608:G608"/>
    <mergeCell ref="H608:M608"/>
    <mergeCell ref="N608:S608"/>
    <mergeCell ref="B647:G647"/>
    <mergeCell ref="H647:M647"/>
    <mergeCell ref="N647:S647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634:G634"/>
    <mergeCell ref="H634:M634"/>
    <mergeCell ref="N634:S634"/>
    <mergeCell ref="B673:G673"/>
    <mergeCell ref="H673:M673"/>
    <mergeCell ref="N673:S673"/>
    <mergeCell ref="B621:G621"/>
    <mergeCell ref="H621:M621"/>
    <mergeCell ref="N621:S621"/>
    <mergeCell ref="B660:G660"/>
    <mergeCell ref="H660:M660"/>
    <mergeCell ref="N660:S660"/>
    <mergeCell ref="B764:G764"/>
    <mergeCell ref="H764:M764"/>
    <mergeCell ref="N764:S764"/>
    <mergeCell ref="B699:G699"/>
    <mergeCell ref="H699:M699"/>
    <mergeCell ref="N699:S699"/>
    <mergeCell ref="B686:G686"/>
    <mergeCell ref="H686:M686"/>
    <mergeCell ref="N686:S686"/>
    <mergeCell ref="B712:G712"/>
    <mergeCell ref="H712:M712"/>
    <mergeCell ref="N712:S712"/>
    <mergeCell ref="B751:G751"/>
    <mergeCell ref="H751:M751"/>
    <mergeCell ref="N751:S751"/>
    <mergeCell ref="B738:G738"/>
    <mergeCell ref="H738:M738"/>
    <mergeCell ref="N738:S738"/>
    <mergeCell ref="B725:G725"/>
    <mergeCell ref="H725:M725"/>
    <mergeCell ref="N725:S72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710"/>
  <sheetViews>
    <sheetView showGridLines="0" topLeftCell="A677" zoomScale="73" zoomScaleNormal="73" workbookViewId="0">
      <selection activeCell="I702" sqref="I702:I70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35" t="s">
        <v>50</v>
      </c>
      <c r="C9" s="536"/>
      <c r="D9" s="536"/>
      <c r="E9" s="536"/>
      <c r="F9" s="536"/>
      <c r="G9" s="537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35" t="s">
        <v>50</v>
      </c>
      <c r="C23" s="536"/>
      <c r="D23" s="536"/>
      <c r="E23" s="536"/>
      <c r="F23" s="536"/>
      <c r="G23" s="537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35" t="s">
        <v>50</v>
      </c>
      <c r="C38" s="536"/>
      <c r="D38" s="536"/>
      <c r="E38" s="536"/>
      <c r="F38" s="536"/>
      <c r="G38" s="537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35" t="s">
        <v>50</v>
      </c>
      <c r="C54" s="536"/>
      <c r="D54" s="536"/>
      <c r="E54" s="536"/>
      <c r="F54" s="536"/>
      <c r="G54" s="536"/>
      <c r="H54" s="537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35" t="s">
        <v>50</v>
      </c>
      <c r="C69" s="536"/>
      <c r="D69" s="536"/>
      <c r="E69" s="536"/>
      <c r="F69" s="536"/>
      <c r="G69" s="536"/>
      <c r="H69" s="537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35" t="s">
        <v>50</v>
      </c>
      <c r="C83" s="536"/>
      <c r="D83" s="536"/>
      <c r="E83" s="536"/>
      <c r="F83" s="536"/>
      <c r="G83" s="536"/>
      <c r="H83" s="537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35" t="s">
        <v>50</v>
      </c>
      <c r="C98" s="536"/>
      <c r="D98" s="536"/>
      <c r="E98" s="536"/>
      <c r="F98" s="536"/>
      <c r="G98" s="536"/>
      <c r="H98" s="537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35" t="s">
        <v>50</v>
      </c>
      <c r="C112" s="536"/>
      <c r="D112" s="536"/>
      <c r="E112" s="536"/>
      <c r="F112" s="536"/>
      <c r="G112" s="536"/>
      <c r="H112" s="537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35" t="s">
        <v>50</v>
      </c>
      <c r="C126" s="536"/>
      <c r="D126" s="536"/>
      <c r="E126" s="536"/>
      <c r="F126" s="536"/>
      <c r="G126" s="536"/>
      <c r="H126" s="537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35" t="s">
        <v>50</v>
      </c>
      <c r="C140" s="536"/>
      <c r="D140" s="536"/>
      <c r="E140" s="536"/>
      <c r="F140" s="536"/>
      <c r="G140" s="536"/>
      <c r="H140" s="537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35" t="s">
        <v>50</v>
      </c>
      <c r="C154" s="536"/>
      <c r="D154" s="536"/>
      <c r="E154" s="536"/>
      <c r="F154" s="536"/>
      <c r="G154" s="536"/>
      <c r="H154" s="537"/>
      <c r="I154" s="312" t="s">
        <v>0</v>
      </c>
      <c r="M154" s="566" t="s">
        <v>88</v>
      </c>
      <c r="N154" s="566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35" t="s">
        <v>50</v>
      </c>
      <c r="C169" s="536"/>
      <c r="D169" s="536"/>
      <c r="E169" s="536"/>
      <c r="F169" s="536"/>
      <c r="G169" s="536"/>
      <c r="H169" s="536"/>
      <c r="I169" s="537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35" t="s">
        <v>50</v>
      </c>
      <c r="C183" s="536"/>
      <c r="D183" s="536"/>
      <c r="E183" s="536"/>
      <c r="F183" s="536"/>
      <c r="G183" s="536"/>
      <c r="H183" s="536"/>
      <c r="I183" s="537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35" t="s">
        <v>50</v>
      </c>
      <c r="C197" s="536"/>
      <c r="D197" s="536"/>
      <c r="E197" s="536"/>
      <c r="F197" s="536"/>
      <c r="G197" s="536"/>
      <c r="H197" s="536"/>
      <c r="I197" s="537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35" t="s">
        <v>50</v>
      </c>
      <c r="C211" s="536"/>
      <c r="D211" s="536"/>
      <c r="E211" s="536"/>
      <c r="F211" s="536"/>
      <c r="G211" s="536"/>
      <c r="H211" s="536"/>
      <c r="I211" s="537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35" t="s">
        <v>50</v>
      </c>
      <c r="C226" s="536"/>
      <c r="D226" s="536"/>
      <c r="E226" s="536"/>
      <c r="F226" s="536"/>
      <c r="G226" s="537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35" t="s">
        <v>50</v>
      </c>
      <c r="C240" s="536"/>
      <c r="D240" s="536"/>
      <c r="E240" s="536"/>
      <c r="F240" s="536"/>
      <c r="G240" s="537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35" t="s">
        <v>50</v>
      </c>
      <c r="C254" s="536"/>
      <c r="D254" s="536"/>
      <c r="E254" s="536"/>
      <c r="F254" s="536"/>
      <c r="G254" s="537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35" t="s">
        <v>50</v>
      </c>
      <c r="C268" s="536"/>
      <c r="D268" s="536"/>
      <c r="E268" s="536"/>
      <c r="F268" s="536"/>
      <c r="G268" s="537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35" t="s">
        <v>50</v>
      </c>
      <c r="C282" s="536"/>
      <c r="D282" s="536"/>
      <c r="E282" s="536"/>
      <c r="F282" s="536"/>
      <c r="G282" s="537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35" t="s">
        <v>50</v>
      </c>
      <c r="C297" s="536"/>
      <c r="D297" s="536"/>
      <c r="E297" s="536"/>
      <c r="F297" s="536"/>
      <c r="G297" s="536"/>
      <c r="H297" s="537"/>
      <c r="I297" s="312" t="s">
        <v>0</v>
      </c>
      <c r="J297" s="421"/>
      <c r="K297" s="421"/>
      <c r="L297" s="421"/>
      <c r="M297" s="564" t="s">
        <v>111</v>
      </c>
      <c r="N297" s="564"/>
      <c r="O297" s="564"/>
      <c r="P297" s="564"/>
      <c r="Q297" s="564"/>
      <c r="R297" s="564"/>
      <c r="S297" s="564"/>
      <c r="T297" s="564"/>
      <c r="U297" s="564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4"/>
      <c r="N298" s="564"/>
      <c r="O298" s="564"/>
      <c r="P298" s="564"/>
      <c r="Q298" s="564"/>
      <c r="R298" s="564"/>
      <c r="S298" s="564"/>
      <c r="T298" s="564"/>
      <c r="U298" s="564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4"/>
      <c r="N299" s="564"/>
      <c r="O299" s="564"/>
      <c r="P299" s="564"/>
      <c r="Q299" s="564"/>
      <c r="R299" s="564"/>
      <c r="S299" s="564"/>
      <c r="T299" s="564"/>
      <c r="U299" s="564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5" t="s">
        <v>114</v>
      </c>
      <c r="N300" s="565"/>
      <c r="O300" s="565"/>
      <c r="P300" s="565"/>
      <c r="Q300" s="565"/>
      <c r="R300" s="565"/>
      <c r="S300" s="565"/>
      <c r="T300" s="565"/>
      <c r="U300" s="565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5"/>
      <c r="N301" s="565"/>
      <c r="O301" s="565"/>
      <c r="P301" s="565"/>
      <c r="Q301" s="565"/>
      <c r="R301" s="565"/>
      <c r="S301" s="565"/>
      <c r="T301" s="565"/>
      <c r="U301" s="565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35" t="s">
        <v>50</v>
      </c>
      <c r="C311" s="536"/>
      <c r="D311" s="536"/>
      <c r="E311" s="536"/>
      <c r="F311" s="536"/>
      <c r="G311" s="536"/>
      <c r="H311" s="537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52" t="s">
        <v>53</v>
      </c>
      <c r="B325" s="553"/>
      <c r="C325" s="553"/>
      <c r="D325" s="553"/>
      <c r="E325" s="553"/>
      <c r="F325" s="553"/>
      <c r="G325" s="553"/>
      <c r="H325" s="553"/>
      <c r="I325" s="553"/>
      <c r="J325" s="55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40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42">
        <v>674</v>
      </c>
      <c r="G327" s="542">
        <v>111.5</v>
      </c>
      <c r="H327" s="542">
        <v>57</v>
      </c>
      <c r="I327" s="542">
        <v>1</v>
      </c>
      <c r="J327" s="544"/>
    </row>
    <row r="328" spans="1:12" ht="15" x14ac:dyDescent="0.2">
      <c r="A328" s="541"/>
      <c r="B328" s="442">
        <v>4</v>
      </c>
      <c r="C328" s="442">
        <v>156</v>
      </c>
      <c r="D328" s="442">
        <v>110.5</v>
      </c>
      <c r="E328" s="442" t="s">
        <v>128</v>
      </c>
      <c r="F328" s="543"/>
      <c r="G328" s="543"/>
      <c r="H328" s="543"/>
      <c r="I328" s="543"/>
      <c r="J328" s="545"/>
    </row>
    <row r="329" spans="1:12" ht="15" x14ac:dyDescent="0.2">
      <c r="A329" s="540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42">
        <v>674</v>
      </c>
      <c r="G329" s="542">
        <v>110.5</v>
      </c>
      <c r="H329" s="542">
        <v>57</v>
      </c>
      <c r="I329" s="567" t="s">
        <v>126</v>
      </c>
      <c r="J329" s="544"/>
    </row>
    <row r="330" spans="1:12" ht="15" x14ac:dyDescent="0.2">
      <c r="A330" s="550"/>
      <c r="B330" s="442">
        <v>5</v>
      </c>
      <c r="C330" s="442">
        <v>41</v>
      </c>
      <c r="D330" s="442">
        <v>110</v>
      </c>
      <c r="E330" s="442" t="s">
        <v>125</v>
      </c>
      <c r="F330" s="546"/>
      <c r="G330" s="546"/>
      <c r="H330" s="546"/>
      <c r="I330" s="546"/>
      <c r="J330" s="551"/>
    </row>
    <row r="331" spans="1:12" ht="15" x14ac:dyDescent="0.2">
      <c r="A331" s="540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42">
        <v>675</v>
      </c>
      <c r="G331" s="542">
        <v>110</v>
      </c>
      <c r="H331" s="542">
        <v>57</v>
      </c>
      <c r="I331" s="542">
        <v>2</v>
      </c>
      <c r="J331" s="544"/>
    </row>
    <row r="332" spans="1:12" ht="15" x14ac:dyDescent="0.2">
      <c r="A332" s="541"/>
      <c r="B332" s="442">
        <v>6</v>
      </c>
      <c r="C332" s="442">
        <v>83</v>
      </c>
      <c r="D332" s="442">
        <v>109.5</v>
      </c>
      <c r="E332" s="431" t="s">
        <v>128</v>
      </c>
      <c r="F332" s="543"/>
      <c r="G332" s="543"/>
      <c r="H332" s="543"/>
      <c r="I332" s="543"/>
      <c r="J332" s="545"/>
    </row>
    <row r="333" spans="1:12" s="443" customFormat="1" ht="15" x14ac:dyDescent="0.2">
      <c r="A333" s="540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42">
        <v>220</v>
      </c>
      <c r="G333" s="542">
        <v>114.5</v>
      </c>
      <c r="H333" s="542">
        <v>18</v>
      </c>
      <c r="I333" s="542">
        <v>1</v>
      </c>
      <c r="J333" s="544"/>
    </row>
    <row r="334" spans="1:12" ht="15" x14ac:dyDescent="0.2">
      <c r="A334" s="541"/>
      <c r="B334" s="442">
        <v>3</v>
      </c>
      <c r="C334" s="442">
        <v>63</v>
      </c>
      <c r="D334" s="442">
        <v>111.5</v>
      </c>
      <c r="E334" s="442" t="s">
        <v>128</v>
      </c>
      <c r="F334" s="543"/>
      <c r="G334" s="543"/>
      <c r="H334" s="543"/>
      <c r="I334" s="543"/>
      <c r="J334" s="545"/>
    </row>
    <row r="335" spans="1:12" ht="15" x14ac:dyDescent="0.2">
      <c r="A335" s="540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42">
        <v>675</v>
      </c>
      <c r="G335" s="542">
        <v>111.5</v>
      </c>
      <c r="H335" s="542">
        <v>57</v>
      </c>
      <c r="I335" s="542" t="s">
        <v>135</v>
      </c>
      <c r="J335" s="544"/>
    </row>
    <row r="336" spans="1:12" ht="15" x14ac:dyDescent="0.2">
      <c r="A336" s="541"/>
      <c r="B336" s="442">
        <v>2</v>
      </c>
      <c r="C336" s="442">
        <v>344</v>
      </c>
      <c r="D336" s="442">
        <v>112.5</v>
      </c>
      <c r="E336" s="431" t="s">
        <v>128</v>
      </c>
      <c r="F336" s="543"/>
      <c r="G336" s="543"/>
      <c r="H336" s="543"/>
      <c r="I336" s="543"/>
      <c r="J336" s="545"/>
    </row>
    <row r="337" spans="1:12" ht="15" x14ac:dyDescent="0.2">
      <c r="A337" s="540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42">
        <v>675</v>
      </c>
      <c r="G337" s="542">
        <v>111.5</v>
      </c>
      <c r="H337" s="542">
        <v>57</v>
      </c>
      <c r="I337" s="542">
        <v>3</v>
      </c>
      <c r="J337" s="544"/>
    </row>
    <row r="338" spans="1:12" ht="15.75" thickBot="1" x14ac:dyDescent="0.25">
      <c r="A338" s="548"/>
      <c r="B338" s="438">
        <v>7</v>
      </c>
      <c r="C338" s="438">
        <v>455</v>
      </c>
      <c r="D338" s="438">
        <v>109</v>
      </c>
      <c r="E338" s="439" t="s">
        <v>127</v>
      </c>
      <c r="F338" s="547"/>
      <c r="G338" s="547"/>
      <c r="H338" s="547"/>
      <c r="I338" s="547"/>
      <c r="J338" s="549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35" t="s">
        <v>50</v>
      </c>
      <c r="C343" s="536"/>
      <c r="D343" s="536"/>
      <c r="E343" s="536"/>
      <c r="F343" s="536"/>
      <c r="G343" s="536"/>
      <c r="H343" s="537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35" t="s">
        <v>50</v>
      </c>
      <c r="C357" s="536"/>
      <c r="D357" s="536"/>
      <c r="E357" s="536"/>
      <c r="F357" s="536"/>
      <c r="G357" s="536"/>
      <c r="H357" s="537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35" t="s">
        <v>50</v>
      </c>
      <c r="C372" s="536"/>
      <c r="D372" s="536"/>
      <c r="E372" s="536"/>
      <c r="F372" s="536"/>
      <c r="G372" s="536"/>
      <c r="H372" s="537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35" t="s">
        <v>50</v>
      </c>
      <c r="C386" s="536"/>
      <c r="D386" s="536"/>
      <c r="E386" s="536"/>
      <c r="F386" s="536"/>
      <c r="G386" s="536"/>
      <c r="H386" s="537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35" t="s">
        <v>50</v>
      </c>
      <c r="C400" s="536"/>
      <c r="D400" s="536"/>
      <c r="E400" s="536"/>
      <c r="F400" s="536"/>
      <c r="G400" s="536"/>
      <c r="H400" s="537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35" t="s">
        <v>50</v>
      </c>
      <c r="C414" s="536"/>
      <c r="D414" s="536"/>
      <c r="E414" s="536"/>
      <c r="F414" s="536"/>
      <c r="G414" s="536"/>
      <c r="H414" s="537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35" t="s">
        <v>50</v>
      </c>
      <c r="C427" s="536"/>
      <c r="D427" s="536"/>
      <c r="E427" s="536"/>
      <c r="F427" s="536"/>
      <c r="G427" s="536"/>
      <c r="H427" s="537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35" t="s">
        <v>50</v>
      </c>
      <c r="C440" s="536"/>
      <c r="D440" s="536"/>
      <c r="E440" s="536"/>
      <c r="F440" s="536"/>
      <c r="G440" s="536"/>
      <c r="H440" s="537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35" t="s">
        <v>50</v>
      </c>
      <c r="C453" s="536"/>
      <c r="D453" s="536"/>
      <c r="E453" s="536"/>
      <c r="F453" s="536"/>
      <c r="G453" s="536"/>
      <c r="H453" s="537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35" t="s">
        <v>50</v>
      </c>
      <c r="C466" s="536"/>
      <c r="D466" s="536"/>
      <c r="E466" s="536"/>
      <c r="F466" s="536"/>
      <c r="G466" s="536"/>
      <c r="H466" s="537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35" t="s">
        <v>50</v>
      </c>
      <c r="C479" s="536"/>
      <c r="D479" s="536"/>
      <c r="E479" s="536"/>
      <c r="F479" s="536"/>
      <c r="G479" s="536"/>
      <c r="H479" s="537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35" t="s">
        <v>50</v>
      </c>
      <c r="C492" s="536"/>
      <c r="D492" s="536"/>
      <c r="E492" s="536"/>
      <c r="F492" s="536"/>
      <c r="G492" s="536"/>
      <c r="H492" s="537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35" t="s">
        <v>50</v>
      </c>
      <c r="C505" s="536"/>
      <c r="D505" s="536"/>
      <c r="E505" s="536"/>
      <c r="F505" s="536"/>
      <c r="G505" s="536"/>
      <c r="H505" s="537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35" t="s">
        <v>50</v>
      </c>
      <c r="C518" s="536"/>
      <c r="D518" s="536"/>
      <c r="E518" s="536"/>
      <c r="F518" s="536"/>
      <c r="G518" s="536"/>
      <c r="H518" s="537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35" t="s">
        <v>50</v>
      </c>
      <c r="C531" s="536"/>
      <c r="D531" s="536"/>
      <c r="E531" s="536"/>
      <c r="F531" s="536"/>
      <c r="G531" s="536"/>
      <c r="H531" s="537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35" t="s">
        <v>50</v>
      </c>
      <c r="C544" s="536"/>
      <c r="D544" s="536"/>
      <c r="E544" s="536"/>
      <c r="F544" s="536"/>
      <c r="G544" s="536"/>
      <c r="H544" s="537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35" t="s">
        <v>50</v>
      </c>
      <c r="C557" s="536"/>
      <c r="D557" s="536"/>
      <c r="E557" s="536"/>
      <c r="F557" s="536"/>
      <c r="G557" s="536"/>
      <c r="H557" s="537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35" t="s">
        <v>50</v>
      </c>
      <c r="C570" s="536"/>
      <c r="D570" s="536"/>
      <c r="E570" s="536"/>
      <c r="F570" s="536"/>
      <c r="G570" s="536"/>
      <c r="H570" s="537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35" t="s">
        <v>50</v>
      </c>
      <c r="C583" s="536"/>
      <c r="D583" s="536"/>
      <c r="E583" s="536"/>
      <c r="F583" s="536"/>
      <c r="G583" s="536"/>
      <c r="H583" s="537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35" t="s">
        <v>50</v>
      </c>
      <c r="C596" s="536"/>
      <c r="D596" s="536"/>
      <c r="E596" s="536"/>
      <c r="F596" s="536"/>
      <c r="G596" s="536"/>
      <c r="H596" s="537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35" t="s">
        <v>50</v>
      </c>
      <c r="C609" s="536"/>
      <c r="D609" s="536"/>
      <c r="E609" s="536"/>
      <c r="F609" s="536"/>
      <c r="G609" s="536"/>
      <c r="H609" s="537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35" t="s">
        <v>50</v>
      </c>
      <c r="C622" s="536"/>
      <c r="D622" s="536"/>
      <c r="E622" s="536"/>
      <c r="F622" s="536"/>
      <c r="G622" s="536"/>
      <c r="H622" s="537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35" t="s">
        <v>50</v>
      </c>
      <c r="C635" s="536"/>
      <c r="D635" s="536"/>
      <c r="E635" s="536"/>
      <c r="F635" s="536"/>
      <c r="G635" s="536"/>
      <c r="H635" s="537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35" t="s">
        <v>50</v>
      </c>
      <c r="C648" s="536"/>
      <c r="D648" s="536"/>
      <c r="E648" s="536"/>
      <c r="F648" s="536"/>
      <c r="G648" s="536"/>
      <c r="H648" s="537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35" t="s">
        <v>50</v>
      </c>
      <c r="C661" s="536"/>
      <c r="D661" s="536"/>
      <c r="E661" s="536"/>
      <c r="F661" s="536"/>
      <c r="G661" s="536"/>
      <c r="H661" s="537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  <row r="673" spans="1:12" ht="13.5" thickBot="1" x14ac:dyDescent="0.25"/>
    <row r="674" spans="1:12" s="524" customFormat="1" ht="12.75" customHeight="1" thickBot="1" x14ac:dyDescent="0.25">
      <c r="A674" s="295" t="s">
        <v>182</v>
      </c>
      <c r="B674" s="535" t="s">
        <v>50</v>
      </c>
      <c r="C674" s="536"/>
      <c r="D674" s="536"/>
      <c r="E674" s="536"/>
      <c r="F674" s="536"/>
      <c r="G674" s="536"/>
      <c r="H674" s="537"/>
      <c r="I674" s="312" t="s">
        <v>0</v>
      </c>
    </row>
    <row r="675" spans="1:12" s="524" customFormat="1" ht="12.75" customHeight="1" x14ac:dyDescent="0.2">
      <c r="A675" s="226" t="s">
        <v>54</v>
      </c>
      <c r="B675" s="392">
        <v>1</v>
      </c>
      <c r="C675" s="393">
        <v>2</v>
      </c>
      <c r="D675" s="394">
        <v>3</v>
      </c>
      <c r="E675" s="393">
        <v>4</v>
      </c>
      <c r="F675" s="393">
        <v>5</v>
      </c>
      <c r="G675" s="394">
        <v>6</v>
      </c>
      <c r="H675" s="250">
        <v>7</v>
      </c>
      <c r="I675" s="299"/>
    </row>
    <row r="676" spans="1:12" s="524" customFormat="1" ht="12.75" customHeight="1" x14ac:dyDescent="0.2">
      <c r="A676" s="301" t="s">
        <v>3</v>
      </c>
      <c r="B676" s="253">
        <v>4385</v>
      </c>
      <c r="C676" s="254">
        <v>4385</v>
      </c>
      <c r="D676" s="254">
        <v>4385</v>
      </c>
      <c r="E676" s="254">
        <v>4385</v>
      </c>
      <c r="F676" s="254">
        <v>4385</v>
      </c>
      <c r="G676" s="254">
        <v>4385</v>
      </c>
      <c r="H676" s="364">
        <v>4385</v>
      </c>
      <c r="I676" s="302">
        <v>4385</v>
      </c>
      <c r="K676" s="300"/>
    </row>
    <row r="677" spans="1:12" s="524" customFormat="1" ht="12.75" customHeight="1" x14ac:dyDescent="0.2">
      <c r="A677" s="303" t="s">
        <v>6</v>
      </c>
      <c r="B677" s="258">
        <v>4829.7435897435898</v>
      </c>
      <c r="C677" s="259">
        <v>5019.4871794871797</v>
      </c>
      <c r="D677" s="259">
        <v>5322.5</v>
      </c>
      <c r="E677" s="259">
        <v>4860</v>
      </c>
      <c r="F677" s="341">
        <v>4889.4285714285716</v>
      </c>
      <c r="G677" s="341">
        <v>5179.7142857142853</v>
      </c>
      <c r="H677" s="341"/>
      <c r="I677" s="342">
        <v>5018.712871287129</v>
      </c>
      <c r="K677" s="300"/>
    </row>
    <row r="678" spans="1:12" s="524" customFormat="1" ht="12.75" customHeight="1" x14ac:dyDescent="0.2">
      <c r="A678" s="226" t="s">
        <v>7</v>
      </c>
      <c r="B678" s="262">
        <v>87.179487179487182</v>
      </c>
      <c r="C678" s="263">
        <v>76.92307692307692</v>
      </c>
      <c r="D678" s="263">
        <v>78.125</v>
      </c>
      <c r="E678" s="263">
        <v>77.272727272727266</v>
      </c>
      <c r="F678" s="343">
        <v>57.142857142857146</v>
      </c>
      <c r="G678" s="343">
        <v>51.428571428571431</v>
      </c>
      <c r="H678" s="343"/>
      <c r="I678" s="344">
        <v>65.346534653465341</v>
      </c>
      <c r="K678" s="300"/>
    </row>
    <row r="679" spans="1:12" s="524" customFormat="1" ht="12.75" customHeight="1" x14ac:dyDescent="0.2">
      <c r="A679" s="226" t="s">
        <v>8</v>
      </c>
      <c r="B679" s="266">
        <v>7.7585257380954981E-2</v>
      </c>
      <c r="C679" s="267">
        <v>8.5953662418699214E-2</v>
      </c>
      <c r="D679" s="267">
        <v>8.177169081178258E-2</v>
      </c>
      <c r="E679" s="267">
        <v>8.1673129943238498E-2</v>
      </c>
      <c r="F679" s="345">
        <v>0.10289982802853861</v>
      </c>
      <c r="G679" s="345">
        <v>0.10482483522352605</v>
      </c>
      <c r="H679" s="345"/>
      <c r="I679" s="346">
        <v>9.6961381791658086E-2</v>
      </c>
      <c r="K679" s="304"/>
      <c r="L679" s="305"/>
    </row>
    <row r="680" spans="1:12" s="524" customFormat="1" ht="12.75" customHeight="1" x14ac:dyDescent="0.2">
      <c r="A680" s="303" t="s">
        <v>1</v>
      </c>
      <c r="B680" s="270">
        <f t="shared" ref="B680:I680" si="146">B677/B676*100-100</f>
        <v>10.142385170891458</v>
      </c>
      <c r="C680" s="271">
        <f t="shared" si="146"/>
        <v>14.469490980323371</v>
      </c>
      <c r="D680" s="271">
        <f t="shared" si="146"/>
        <v>21.379703534777647</v>
      </c>
      <c r="E680" s="271">
        <f t="shared" si="146"/>
        <v>10.832383124287333</v>
      </c>
      <c r="F680" s="271">
        <f t="shared" si="146"/>
        <v>11.50350219905522</v>
      </c>
      <c r="G680" s="271">
        <f t="shared" si="146"/>
        <v>18.123472878318921</v>
      </c>
      <c r="H680" s="271">
        <f t="shared" si="146"/>
        <v>-100</v>
      </c>
      <c r="I680" s="273">
        <f t="shared" si="146"/>
        <v>14.451832868577625</v>
      </c>
      <c r="J680" s="408"/>
      <c r="K680" s="304"/>
      <c r="L680" s="227"/>
    </row>
    <row r="681" spans="1:12" s="524" customFormat="1" ht="12.75" customHeight="1" thickBot="1" x14ac:dyDescent="0.25">
      <c r="A681" s="226" t="s">
        <v>27</v>
      </c>
      <c r="B681" s="275">
        <f t="shared" ref="B681:I681" si="147">B677-B664</f>
        <v>109.09842845326693</v>
      </c>
      <c r="C681" s="276">
        <f t="shared" si="147"/>
        <v>-58.325320512820326</v>
      </c>
      <c r="D681" s="276">
        <f t="shared" si="147"/>
        <v>-68.4375</v>
      </c>
      <c r="E681" s="276">
        <f t="shared" si="147"/>
        <v>308.66666666666697</v>
      </c>
      <c r="F681" s="276">
        <f t="shared" si="147"/>
        <v>-41.714285714285325</v>
      </c>
      <c r="G681" s="276">
        <f t="shared" si="147"/>
        <v>-211.84821428571468</v>
      </c>
      <c r="H681" s="276">
        <f t="shared" si="147"/>
        <v>0</v>
      </c>
      <c r="I681" s="306">
        <f t="shared" si="147"/>
        <v>-36.258880125300493</v>
      </c>
      <c r="J681" s="307"/>
      <c r="K681" s="304"/>
      <c r="L681" s="227"/>
    </row>
    <row r="682" spans="1:12" s="524" customFormat="1" ht="12.75" customHeight="1" x14ac:dyDescent="0.2">
      <c r="A682" s="286" t="s">
        <v>51</v>
      </c>
      <c r="B682" s="280">
        <v>568</v>
      </c>
      <c r="C682" s="281">
        <v>528</v>
      </c>
      <c r="D682" s="281">
        <v>540</v>
      </c>
      <c r="E682" s="281">
        <v>127</v>
      </c>
      <c r="F682" s="281">
        <v>594</v>
      </c>
      <c r="G682" s="281">
        <v>584</v>
      </c>
      <c r="H682" s="282"/>
      <c r="I682" s="472">
        <f>SUM(B682:H682)</f>
        <v>2941</v>
      </c>
      <c r="J682" s="309" t="s">
        <v>56</v>
      </c>
      <c r="K682" s="310">
        <f>I669-I682</f>
        <v>46</v>
      </c>
      <c r="L682" s="285">
        <f>K682/I669</f>
        <v>1.5400066956812855E-2</v>
      </c>
    </row>
    <row r="683" spans="1:12" s="524" customFormat="1" ht="12.75" customHeight="1" x14ac:dyDescent="0.2">
      <c r="A683" s="286" t="s">
        <v>28</v>
      </c>
      <c r="B683" s="231"/>
      <c r="C683" s="289"/>
      <c r="D683" s="289"/>
      <c r="E683" s="289"/>
      <c r="F683" s="289"/>
      <c r="G683" s="289"/>
      <c r="H683" s="232"/>
      <c r="I683" s="473"/>
      <c r="J683" s="227" t="s">
        <v>57</v>
      </c>
      <c r="K683" s="524">
        <v>152.09</v>
      </c>
    </row>
    <row r="684" spans="1:12" s="524" customFormat="1" ht="12.75" customHeight="1" thickBot="1" x14ac:dyDescent="0.25">
      <c r="A684" s="287" t="s">
        <v>26</v>
      </c>
      <c r="B684" s="233">
        <f t="shared" ref="B684:H684" si="148">B683-B670</f>
        <v>0</v>
      </c>
      <c r="C684" s="234">
        <f t="shared" si="148"/>
        <v>0</v>
      </c>
      <c r="D684" s="234">
        <f t="shared" si="148"/>
        <v>0</v>
      </c>
      <c r="E684" s="234">
        <f t="shared" si="148"/>
        <v>0</v>
      </c>
      <c r="F684" s="234">
        <f t="shared" si="148"/>
        <v>0</v>
      </c>
      <c r="G684" s="234">
        <f t="shared" si="148"/>
        <v>0</v>
      </c>
      <c r="H684" s="240">
        <f t="shared" si="148"/>
        <v>0</v>
      </c>
      <c r="I684" s="471"/>
      <c r="J684" s="524" t="s">
        <v>26</v>
      </c>
      <c r="K684" s="524">
        <f>K683-K670</f>
        <v>-0.16999999999998749</v>
      </c>
    </row>
    <row r="686" spans="1:12" ht="13.5" thickBot="1" x14ac:dyDescent="0.25"/>
    <row r="687" spans="1:12" s="526" customFormat="1" ht="12.75" customHeight="1" thickBot="1" x14ac:dyDescent="0.25">
      <c r="A687" s="295" t="s">
        <v>184</v>
      </c>
      <c r="B687" s="535" t="s">
        <v>50</v>
      </c>
      <c r="C687" s="536"/>
      <c r="D687" s="536"/>
      <c r="E687" s="536"/>
      <c r="F687" s="536"/>
      <c r="G687" s="536"/>
      <c r="H687" s="537"/>
      <c r="I687" s="312" t="s">
        <v>0</v>
      </c>
    </row>
    <row r="688" spans="1:12" s="526" customFormat="1" ht="12.75" customHeight="1" x14ac:dyDescent="0.2">
      <c r="A688" s="226" t="s">
        <v>54</v>
      </c>
      <c r="B688" s="392">
        <v>1</v>
      </c>
      <c r="C688" s="393">
        <v>2</v>
      </c>
      <c r="D688" s="394">
        <v>3</v>
      </c>
      <c r="E688" s="393">
        <v>4</v>
      </c>
      <c r="F688" s="393">
        <v>5</v>
      </c>
      <c r="G688" s="394">
        <v>6</v>
      </c>
      <c r="H688" s="250">
        <v>7</v>
      </c>
      <c r="I688" s="299"/>
    </row>
    <row r="689" spans="1:12" s="526" customFormat="1" ht="12.75" customHeight="1" x14ac:dyDescent="0.2">
      <c r="A689" s="301" t="s">
        <v>3</v>
      </c>
      <c r="B689" s="253">
        <v>4425</v>
      </c>
      <c r="C689" s="254">
        <v>4425</v>
      </c>
      <c r="D689" s="254">
        <v>4425</v>
      </c>
      <c r="E689" s="254">
        <v>4425</v>
      </c>
      <c r="F689" s="254">
        <v>4425</v>
      </c>
      <c r="G689" s="254">
        <v>4425</v>
      </c>
      <c r="H689" s="364">
        <v>4425</v>
      </c>
      <c r="I689" s="302">
        <v>4425</v>
      </c>
      <c r="K689" s="300"/>
    </row>
    <row r="690" spans="1:12" s="526" customFormat="1" ht="12.75" customHeight="1" x14ac:dyDescent="0.2">
      <c r="A690" s="303" t="s">
        <v>6</v>
      </c>
      <c r="B690" s="258">
        <v>4845.3125</v>
      </c>
      <c r="C690" s="259">
        <v>4875.3125</v>
      </c>
      <c r="D690" s="259">
        <v>4988.666666666667</v>
      </c>
      <c r="E690" s="259">
        <v>5581.333333333333</v>
      </c>
      <c r="F690" s="341">
        <v>5145.7142857142853</v>
      </c>
      <c r="G690" s="341">
        <v>5024.0625</v>
      </c>
      <c r="H690" s="341"/>
      <c r="I690" s="342">
        <v>5025.3846153846152</v>
      </c>
      <c r="K690" s="300"/>
    </row>
    <row r="691" spans="1:12" s="526" customFormat="1" ht="12.75" customHeight="1" x14ac:dyDescent="0.2">
      <c r="A691" s="226" t="s">
        <v>7</v>
      </c>
      <c r="B691" s="262">
        <v>81.25</v>
      </c>
      <c r="C691" s="263">
        <v>71.875</v>
      </c>
      <c r="D691" s="263">
        <v>56.666666666666664</v>
      </c>
      <c r="E691" s="263">
        <v>93.333333333333329</v>
      </c>
      <c r="F691" s="343">
        <v>71.428571428571431</v>
      </c>
      <c r="G691" s="343">
        <v>71.875</v>
      </c>
      <c r="H691" s="343"/>
      <c r="I691" s="344">
        <v>65.680473372781066</v>
      </c>
      <c r="K691" s="300"/>
    </row>
    <row r="692" spans="1:12" s="526" customFormat="1" ht="12.75" customHeight="1" x14ac:dyDescent="0.2">
      <c r="A692" s="226" t="s">
        <v>8</v>
      </c>
      <c r="B692" s="266">
        <v>7.9142648166504653E-2</v>
      </c>
      <c r="C692" s="267">
        <v>8.3497802941966237E-2</v>
      </c>
      <c r="D692" s="267">
        <v>0.12616499881435198</v>
      </c>
      <c r="E692" s="267">
        <v>7.9813196250209231E-2</v>
      </c>
      <c r="F692" s="345">
        <v>8.7755392129956117E-2</v>
      </c>
      <c r="G692" s="345">
        <v>0.10019904577802101</v>
      </c>
      <c r="H692" s="345"/>
      <c r="I692" s="346">
        <v>0.10328292669955896</v>
      </c>
      <c r="K692" s="304"/>
      <c r="L692" s="305"/>
    </row>
    <row r="693" spans="1:12" s="526" customFormat="1" ht="12.75" customHeight="1" x14ac:dyDescent="0.2">
      <c r="A693" s="303" t="s">
        <v>1</v>
      </c>
      <c r="B693" s="270">
        <f t="shared" ref="B693:I693" si="149">B690/B689*100-100</f>
        <v>9.4985875706214813</v>
      </c>
      <c r="C693" s="271">
        <f t="shared" si="149"/>
        <v>10.176553672316373</v>
      </c>
      <c r="D693" s="271">
        <f t="shared" si="149"/>
        <v>12.738229755178907</v>
      </c>
      <c r="E693" s="271">
        <f t="shared" si="149"/>
        <v>26.131826741996235</v>
      </c>
      <c r="F693" s="271">
        <f t="shared" si="149"/>
        <v>16.287328490718323</v>
      </c>
      <c r="G693" s="271">
        <f t="shared" si="149"/>
        <v>13.538135593220346</v>
      </c>
      <c r="H693" s="271">
        <f t="shared" si="149"/>
        <v>-100</v>
      </c>
      <c r="I693" s="273">
        <f t="shared" si="149"/>
        <v>13.568013906996953</v>
      </c>
      <c r="J693" s="408"/>
      <c r="K693" s="304"/>
      <c r="L693" s="227"/>
    </row>
    <row r="694" spans="1:12" s="526" customFormat="1" ht="12.75" customHeight="1" thickBot="1" x14ac:dyDescent="0.25">
      <c r="A694" s="226" t="s">
        <v>27</v>
      </c>
      <c r="B694" s="275">
        <f t="shared" ref="B694:I694" si="150">B690-B677</f>
        <v>15.568910256410163</v>
      </c>
      <c r="C694" s="276">
        <f t="shared" si="150"/>
        <v>-144.17467948717967</v>
      </c>
      <c r="D694" s="276">
        <f t="shared" si="150"/>
        <v>-333.83333333333303</v>
      </c>
      <c r="E694" s="276">
        <f t="shared" si="150"/>
        <v>721.33333333333303</v>
      </c>
      <c r="F694" s="276">
        <f t="shared" si="150"/>
        <v>256.28571428571377</v>
      </c>
      <c r="G694" s="276">
        <f t="shared" si="150"/>
        <v>-155.65178571428532</v>
      </c>
      <c r="H694" s="276">
        <f t="shared" si="150"/>
        <v>0</v>
      </c>
      <c r="I694" s="306">
        <f t="shared" si="150"/>
        <v>6.6717440974862257</v>
      </c>
      <c r="J694" s="307"/>
      <c r="K694" s="304"/>
      <c r="L694" s="227"/>
    </row>
    <row r="695" spans="1:12" s="526" customFormat="1" ht="12.75" customHeight="1" x14ac:dyDescent="0.2">
      <c r="A695" s="286" t="s">
        <v>51</v>
      </c>
      <c r="B695" s="280">
        <v>565</v>
      </c>
      <c r="C695" s="281">
        <v>522</v>
      </c>
      <c r="D695" s="281">
        <v>539</v>
      </c>
      <c r="E695" s="281">
        <v>121</v>
      </c>
      <c r="F695" s="281">
        <v>592</v>
      </c>
      <c r="G695" s="281">
        <v>580</v>
      </c>
      <c r="H695" s="282"/>
      <c r="I695" s="472">
        <f>SUM(B695:H695)</f>
        <v>2919</v>
      </c>
      <c r="J695" s="309" t="s">
        <v>56</v>
      </c>
      <c r="K695" s="310">
        <f>I682-I695</f>
        <v>22</v>
      </c>
      <c r="L695" s="285">
        <f>K695/I682</f>
        <v>7.4804488269296157E-3</v>
      </c>
    </row>
    <row r="696" spans="1:12" s="526" customFormat="1" ht="12.75" customHeight="1" x14ac:dyDescent="0.2">
      <c r="A696" s="286" t="s">
        <v>28</v>
      </c>
      <c r="B696" s="231"/>
      <c r="C696" s="289"/>
      <c r="D696" s="289"/>
      <c r="E696" s="289"/>
      <c r="F696" s="289"/>
      <c r="G696" s="289"/>
      <c r="H696" s="232"/>
      <c r="I696" s="473"/>
      <c r="J696" s="227" t="s">
        <v>57</v>
      </c>
      <c r="K696" s="526">
        <v>149.91999999999999</v>
      </c>
    </row>
    <row r="697" spans="1:12" s="526" customFormat="1" ht="12.75" customHeight="1" thickBot="1" x14ac:dyDescent="0.25">
      <c r="A697" s="287" t="s">
        <v>26</v>
      </c>
      <c r="B697" s="233">
        <f t="shared" ref="B697:H697" si="151">B696-B683</f>
        <v>0</v>
      </c>
      <c r="C697" s="234">
        <f t="shared" si="151"/>
        <v>0</v>
      </c>
      <c r="D697" s="234">
        <f t="shared" si="151"/>
        <v>0</v>
      </c>
      <c r="E697" s="234">
        <f t="shared" si="151"/>
        <v>0</v>
      </c>
      <c r="F697" s="234">
        <f t="shared" si="151"/>
        <v>0</v>
      </c>
      <c r="G697" s="234">
        <f t="shared" si="151"/>
        <v>0</v>
      </c>
      <c r="H697" s="240">
        <f t="shared" si="151"/>
        <v>0</v>
      </c>
      <c r="I697" s="471"/>
      <c r="J697" s="526" t="s">
        <v>26</v>
      </c>
      <c r="K697" s="526">
        <f>K696-K683</f>
        <v>-2.1700000000000159</v>
      </c>
    </row>
    <row r="699" spans="1:12" ht="13.5" thickBot="1" x14ac:dyDescent="0.25"/>
    <row r="700" spans="1:12" s="528" customFormat="1" ht="12.75" customHeight="1" thickBot="1" x14ac:dyDescent="0.25">
      <c r="A700" s="295" t="s">
        <v>186</v>
      </c>
      <c r="B700" s="535" t="s">
        <v>50</v>
      </c>
      <c r="C700" s="536"/>
      <c r="D700" s="536"/>
      <c r="E700" s="536"/>
      <c r="F700" s="536"/>
      <c r="G700" s="536"/>
      <c r="H700" s="537"/>
      <c r="I700" s="312" t="s">
        <v>0</v>
      </c>
    </row>
    <row r="701" spans="1:12" s="528" customFormat="1" ht="12.75" customHeight="1" x14ac:dyDescent="0.2">
      <c r="A701" s="226" t="s">
        <v>54</v>
      </c>
      <c r="B701" s="392">
        <v>1</v>
      </c>
      <c r="C701" s="393">
        <v>2</v>
      </c>
      <c r="D701" s="394">
        <v>3</v>
      </c>
      <c r="E701" s="393">
        <v>4</v>
      </c>
      <c r="F701" s="393">
        <v>5</v>
      </c>
      <c r="G701" s="394">
        <v>6</v>
      </c>
      <c r="H701" s="250">
        <v>7</v>
      </c>
      <c r="I701" s="299"/>
    </row>
    <row r="702" spans="1:12" s="528" customFormat="1" ht="12.75" customHeight="1" x14ac:dyDescent="0.2">
      <c r="A702" s="301" t="s">
        <v>3</v>
      </c>
      <c r="B702" s="253">
        <v>4465</v>
      </c>
      <c r="C702" s="254">
        <v>4465</v>
      </c>
      <c r="D702" s="254">
        <v>4465</v>
      </c>
      <c r="E702" s="254">
        <v>4465</v>
      </c>
      <c r="F702" s="254">
        <v>4465</v>
      </c>
      <c r="G702" s="254">
        <v>4465</v>
      </c>
      <c r="H702" s="364">
        <v>4465</v>
      </c>
      <c r="I702" s="302">
        <v>4465</v>
      </c>
      <c r="K702" s="300"/>
    </row>
    <row r="703" spans="1:12" s="528" customFormat="1" ht="12.75" customHeight="1" x14ac:dyDescent="0.2">
      <c r="A703" s="303" t="s">
        <v>6</v>
      </c>
      <c r="B703" s="258">
        <v>4905</v>
      </c>
      <c r="C703" s="259">
        <v>5476.363636363636</v>
      </c>
      <c r="D703" s="259">
        <v>5494.7619047619046</v>
      </c>
      <c r="E703" s="259">
        <v>4470</v>
      </c>
      <c r="F703" s="341">
        <v>5098.666666666667</v>
      </c>
      <c r="G703" s="341">
        <v>5518.260869565217</v>
      </c>
      <c r="H703" s="341"/>
      <c r="I703" s="342">
        <v>5197.5912408759123</v>
      </c>
      <c r="K703" s="300"/>
    </row>
    <row r="704" spans="1:12" s="528" customFormat="1" ht="12.75" customHeight="1" x14ac:dyDescent="0.2">
      <c r="A704" s="226" t="s">
        <v>7</v>
      </c>
      <c r="B704" s="262">
        <v>80</v>
      </c>
      <c r="C704" s="263">
        <v>86.36363636363636</v>
      </c>
      <c r="D704" s="263">
        <v>61.904761904761905</v>
      </c>
      <c r="E704" s="263">
        <v>81.818181818181813</v>
      </c>
      <c r="F704" s="343">
        <v>83.333333333333329</v>
      </c>
      <c r="G704" s="343">
        <v>69.565217391304344</v>
      </c>
      <c r="H704" s="343"/>
      <c r="I704" s="344">
        <v>62.043795620437955</v>
      </c>
      <c r="K704" s="300"/>
    </row>
    <row r="705" spans="1:12" s="528" customFormat="1" ht="12.75" customHeight="1" x14ac:dyDescent="0.2">
      <c r="A705" s="226" t="s">
        <v>8</v>
      </c>
      <c r="B705" s="266">
        <v>8.2650987071353432E-2</v>
      </c>
      <c r="C705" s="267">
        <v>6.9543028106419394E-2</v>
      </c>
      <c r="D705" s="267">
        <v>0.10959083986293361</v>
      </c>
      <c r="E705" s="267">
        <v>7.5996813205651131E-2</v>
      </c>
      <c r="F705" s="345">
        <v>7.9251503732249221E-2</v>
      </c>
      <c r="G705" s="345">
        <v>8.5351200319514306E-2</v>
      </c>
      <c r="H705" s="345"/>
      <c r="I705" s="346">
        <v>0.10604551639744766</v>
      </c>
      <c r="K705" s="304"/>
      <c r="L705" s="305"/>
    </row>
    <row r="706" spans="1:12" s="528" customFormat="1" ht="12.75" customHeight="1" x14ac:dyDescent="0.2">
      <c r="A706" s="303" t="s">
        <v>1</v>
      </c>
      <c r="B706" s="270">
        <f t="shared" ref="B706:I706" si="152">B703/B702*100-100</f>
        <v>9.8544232922732391</v>
      </c>
      <c r="C706" s="271">
        <f t="shared" si="152"/>
        <v>22.650921307136301</v>
      </c>
      <c r="D706" s="271">
        <f t="shared" si="152"/>
        <v>23.062976590412191</v>
      </c>
      <c r="E706" s="271">
        <f t="shared" si="152"/>
        <v>0.1119820828667315</v>
      </c>
      <c r="F706" s="271">
        <f t="shared" si="152"/>
        <v>14.191862635311693</v>
      </c>
      <c r="G706" s="271">
        <f t="shared" si="152"/>
        <v>23.589269195189615</v>
      </c>
      <c r="H706" s="271">
        <f t="shared" si="152"/>
        <v>-100</v>
      </c>
      <c r="I706" s="273">
        <f t="shared" si="152"/>
        <v>16.407418608643056</v>
      </c>
      <c r="J706" s="408"/>
      <c r="K706" s="304"/>
      <c r="L706" s="227"/>
    </row>
    <row r="707" spans="1:12" s="528" customFormat="1" ht="12.75" customHeight="1" thickBot="1" x14ac:dyDescent="0.25">
      <c r="A707" s="226" t="s">
        <v>27</v>
      </c>
      <c r="B707" s="275">
        <f t="shared" ref="B707:I707" si="153">B703-B690</f>
        <v>59.6875</v>
      </c>
      <c r="C707" s="276">
        <f t="shared" si="153"/>
        <v>601.05113636363603</v>
      </c>
      <c r="D707" s="276">
        <f t="shared" si="153"/>
        <v>506.09523809523762</v>
      </c>
      <c r="E707" s="276">
        <f t="shared" si="153"/>
        <v>-1111.333333333333</v>
      </c>
      <c r="F707" s="276">
        <f t="shared" si="153"/>
        <v>-47.047619047618355</v>
      </c>
      <c r="G707" s="276">
        <f t="shared" si="153"/>
        <v>494.19836956521704</v>
      </c>
      <c r="H707" s="276">
        <f t="shared" si="153"/>
        <v>0</v>
      </c>
      <c r="I707" s="306">
        <f t="shared" si="153"/>
        <v>172.20662549129702</v>
      </c>
      <c r="J707" s="307"/>
      <c r="K707" s="304"/>
      <c r="L707" s="227"/>
    </row>
    <row r="708" spans="1:12" s="528" customFormat="1" ht="12.75" customHeight="1" x14ac:dyDescent="0.2">
      <c r="A708" s="286" t="s">
        <v>51</v>
      </c>
      <c r="B708" s="280">
        <v>563</v>
      </c>
      <c r="C708" s="281">
        <v>519</v>
      </c>
      <c r="D708" s="281">
        <v>537</v>
      </c>
      <c r="E708" s="281">
        <v>111</v>
      </c>
      <c r="F708" s="281">
        <v>591</v>
      </c>
      <c r="G708" s="281">
        <v>576</v>
      </c>
      <c r="H708" s="282"/>
      <c r="I708" s="472">
        <f>SUM(B708:H708)</f>
        <v>2897</v>
      </c>
      <c r="J708" s="309" t="s">
        <v>56</v>
      </c>
      <c r="K708" s="310">
        <f>I695-I708</f>
        <v>22</v>
      </c>
      <c r="L708" s="285">
        <f>K708/I695</f>
        <v>7.5368276807125725E-3</v>
      </c>
    </row>
    <row r="709" spans="1:12" s="528" customFormat="1" ht="12.75" customHeight="1" x14ac:dyDescent="0.2">
      <c r="A709" s="286" t="s">
        <v>28</v>
      </c>
      <c r="B709" s="231"/>
      <c r="C709" s="289"/>
      <c r="D709" s="289"/>
      <c r="E709" s="289"/>
      <c r="F709" s="289"/>
      <c r="G709" s="289"/>
      <c r="H709" s="232"/>
      <c r="I709" s="473"/>
      <c r="J709" s="227" t="s">
        <v>57</v>
      </c>
    </row>
    <row r="710" spans="1:12" s="528" customFormat="1" ht="12.75" customHeight="1" thickBot="1" x14ac:dyDescent="0.25">
      <c r="A710" s="287" t="s">
        <v>26</v>
      </c>
      <c r="B710" s="233">
        <f t="shared" ref="B710:H710" si="154">B709-B696</f>
        <v>0</v>
      </c>
      <c r="C710" s="234">
        <f t="shared" si="154"/>
        <v>0</v>
      </c>
      <c r="D710" s="234">
        <f t="shared" si="154"/>
        <v>0</v>
      </c>
      <c r="E710" s="234">
        <f t="shared" si="154"/>
        <v>0</v>
      </c>
      <c r="F710" s="234">
        <f t="shared" si="154"/>
        <v>0</v>
      </c>
      <c r="G710" s="234">
        <f t="shared" si="154"/>
        <v>0</v>
      </c>
      <c r="H710" s="240">
        <f t="shared" si="154"/>
        <v>0</v>
      </c>
      <c r="I710" s="471"/>
      <c r="J710" s="528" t="s">
        <v>26</v>
      </c>
      <c r="K710" s="528">
        <f>K709-K696</f>
        <v>-149.91999999999999</v>
      </c>
    </row>
  </sheetData>
  <mergeCells count="90">
    <mergeCell ref="B700:H700"/>
    <mergeCell ref="B687:H687"/>
    <mergeCell ref="B674:H674"/>
    <mergeCell ref="J331:J332"/>
    <mergeCell ref="J333:J334"/>
    <mergeCell ref="I331:I332"/>
    <mergeCell ref="J335:J336"/>
    <mergeCell ref="J337:J338"/>
    <mergeCell ref="I335:I336"/>
    <mergeCell ref="I337:I338"/>
    <mergeCell ref="B518:H518"/>
    <mergeCell ref="B372:H372"/>
    <mergeCell ref="B343:H343"/>
    <mergeCell ref="B661:H661"/>
    <mergeCell ref="B648:H648"/>
    <mergeCell ref="B557:H557"/>
    <mergeCell ref="B544:H544"/>
    <mergeCell ref="B531:H531"/>
    <mergeCell ref="J329:J330"/>
    <mergeCell ref="I329:I330"/>
    <mergeCell ref="F329:F330"/>
    <mergeCell ref="G329:G330"/>
    <mergeCell ref="H329:H330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A329:A330"/>
    <mergeCell ref="A331:A332"/>
    <mergeCell ref="F331:F332"/>
    <mergeCell ref="G331:G332"/>
    <mergeCell ref="H331:H332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35:A336"/>
    <mergeCell ref="B400:H400"/>
    <mergeCell ref="B386:H386"/>
    <mergeCell ref="B357:H357"/>
    <mergeCell ref="G335:G336"/>
    <mergeCell ref="H335:H336"/>
    <mergeCell ref="F335:F336"/>
    <mergeCell ref="A337:A338"/>
    <mergeCell ref="F337:F338"/>
    <mergeCell ref="G337:G338"/>
    <mergeCell ref="B505:H505"/>
    <mergeCell ref="B479:H479"/>
    <mergeCell ref="B609:H609"/>
    <mergeCell ref="B596:H596"/>
    <mergeCell ref="B583:H583"/>
    <mergeCell ref="B570:H570"/>
    <mergeCell ref="B635:H635"/>
    <mergeCell ref="B622:H62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801"/>
  <sheetViews>
    <sheetView showGridLines="0" tabSelected="1" topLeftCell="A771" zoomScale="73" zoomScaleNormal="73" workbookViewId="0">
      <selection activeCell="B799" sqref="B799:G799"/>
    </sheetView>
  </sheetViews>
  <sheetFormatPr baseColWidth="10" defaultColWidth="11.42578125" defaultRowHeight="12.75" x14ac:dyDescent="0.2"/>
  <cols>
    <col min="1" max="1" width="15.140625" style="288" customWidth="1"/>
    <col min="2" max="6" width="11" style="288" customWidth="1"/>
    <col min="7" max="7" width="11.42578125" style="288" bestFit="1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35" t="s">
        <v>53</v>
      </c>
      <c r="C9" s="536"/>
      <c r="D9" s="536"/>
      <c r="E9" s="536"/>
      <c r="F9" s="537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35" t="s">
        <v>53</v>
      </c>
      <c r="C22" s="536"/>
      <c r="D22" s="536"/>
      <c r="E22" s="536"/>
      <c r="F22" s="537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35" t="s">
        <v>53</v>
      </c>
      <c r="C35" s="536"/>
      <c r="D35" s="536"/>
      <c r="E35" s="536"/>
      <c r="F35" s="537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35" t="s">
        <v>53</v>
      </c>
      <c r="C48" s="536"/>
      <c r="D48" s="536"/>
      <c r="E48" s="536"/>
      <c r="F48" s="537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35" t="s">
        <v>53</v>
      </c>
      <c r="C61" s="536"/>
      <c r="D61" s="536"/>
      <c r="E61" s="536"/>
      <c r="F61" s="537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35" t="s">
        <v>53</v>
      </c>
      <c r="C74" s="536"/>
      <c r="D74" s="536"/>
      <c r="E74" s="536"/>
      <c r="F74" s="537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35" t="s">
        <v>53</v>
      </c>
      <c r="C87" s="536"/>
      <c r="D87" s="536"/>
      <c r="E87" s="536"/>
      <c r="F87" s="537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35" t="s">
        <v>53</v>
      </c>
      <c r="C100" s="536"/>
      <c r="D100" s="536"/>
      <c r="E100" s="536"/>
      <c r="F100" s="537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35" t="s">
        <v>53</v>
      </c>
      <c r="C113" s="536"/>
      <c r="D113" s="536"/>
      <c r="E113" s="536"/>
      <c r="F113" s="537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35" t="s">
        <v>53</v>
      </c>
      <c r="C126" s="536"/>
      <c r="D126" s="536"/>
      <c r="E126" s="536"/>
      <c r="F126" s="537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35" t="s">
        <v>53</v>
      </c>
      <c r="C139" s="536"/>
      <c r="D139" s="536"/>
      <c r="E139" s="536"/>
      <c r="F139" s="537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35" t="s">
        <v>53</v>
      </c>
      <c r="C152" s="536"/>
      <c r="D152" s="536"/>
      <c r="E152" s="536"/>
      <c r="F152" s="537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35" t="s">
        <v>53</v>
      </c>
      <c r="C165" s="536"/>
      <c r="D165" s="536"/>
      <c r="E165" s="536"/>
      <c r="F165" s="537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35" t="s">
        <v>53</v>
      </c>
      <c r="C178" s="536"/>
      <c r="D178" s="536"/>
      <c r="E178" s="536"/>
      <c r="F178" s="537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35" t="s">
        <v>53</v>
      </c>
      <c r="C191" s="536"/>
      <c r="D191" s="536"/>
      <c r="E191" s="536"/>
      <c r="F191" s="537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35" t="s">
        <v>53</v>
      </c>
      <c r="C204" s="536"/>
      <c r="D204" s="536"/>
      <c r="E204" s="536"/>
      <c r="F204" s="537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35" t="s">
        <v>53</v>
      </c>
      <c r="C217" s="536"/>
      <c r="D217" s="536"/>
      <c r="E217" s="536"/>
      <c r="F217" s="537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35" t="s">
        <v>53</v>
      </c>
      <c r="C230" s="536"/>
      <c r="D230" s="536"/>
      <c r="E230" s="536"/>
      <c r="F230" s="537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35" t="s">
        <v>53</v>
      </c>
      <c r="C243" s="536"/>
      <c r="D243" s="536"/>
      <c r="E243" s="536"/>
      <c r="F243" s="537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35" t="s">
        <v>53</v>
      </c>
      <c r="C256" s="536"/>
      <c r="D256" s="536"/>
      <c r="E256" s="536"/>
      <c r="F256" s="537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62" t="s">
        <v>109</v>
      </c>
      <c r="L264" s="562"/>
      <c r="M264" s="562"/>
      <c r="N264" s="562"/>
      <c r="O264" s="562"/>
      <c r="P264" s="562"/>
      <c r="Q264" s="562"/>
      <c r="R264" s="562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62"/>
      <c r="L265" s="562"/>
      <c r="M265" s="562"/>
      <c r="N265" s="562"/>
      <c r="O265" s="562"/>
      <c r="P265" s="562"/>
      <c r="Q265" s="562"/>
      <c r="R265" s="562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62"/>
      <c r="L266" s="562"/>
      <c r="M266" s="562"/>
      <c r="N266" s="562"/>
      <c r="O266" s="562"/>
      <c r="P266" s="562"/>
      <c r="Q266" s="562"/>
      <c r="R266" s="562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35" t="s">
        <v>53</v>
      </c>
      <c r="C269" s="536"/>
      <c r="D269" s="536"/>
      <c r="E269" s="536"/>
      <c r="F269" s="537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35" t="s">
        <v>53</v>
      </c>
      <c r="C282" s="536"/>
      <c r="D282" s="536"/>
      <c r="E282" s="536"/>
      <c r="F282" s="537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62" t="s">
        <v>117</v>
      </c>
      <c r="L290" s="562"/>
      <c r="M290" s="562"/>
      <c r="N290" s="562"/>
      <c r="O290" s="562"/>
      <c r="P290" s="562"/>
      <c r="Q290" s="562"/>
      <c r="R290" s="562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62"/>
      <c r="L291" s="562"/>
      <c r="M291" s="562"/>
      <c r="N291" s="562"/>
      <c r="O291" s="562"/>
      <c r="P291" s="562"/>
      <c r="Q291" s="562"/>
      <c r="R291" s="562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62"/>
      <c r="L292" s="562"/>
      <c r="M292" s="562"/>
      <c r="N292" s="562"/>
      <c r="O292" s="562"/>
      <c r="P292" s="562"/>
      <c r="Q292" s="562"/>
      <c r="R292" s="562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35" t="s">
        <v>53</v>
      </c>
      <c r="C297" s="536"/>
      <c r="D297" s="536"/>
      <c r="E297" s="536"/>
      <c r="F297" s="536"/>
      <c r="G297" s="537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35" t="s">
        <v>53</v>
      </c>
      <c r="C310" s="536"/>
      <c r="D310" s="536"/>
      <c r="E310" s="536"/>
      <c r="F310" s="536"/>
      <c r="G310" s="537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35" t="s">
        <v>53</v>
      </c>
      <c r="C323" s="536"/>
      <c r="D323" s="536"/>
      <c r="E323" s="536"/>
      <c r="F323" s="536"/>
      <c r="G323" s="537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35" t="s">
        <v>53</v>
      </c>
      <c r="C336" s="536"/>
      <c r="D336" s="536"/>
      <c r="E336" s="536"/>
      <c r="F336" s="536"/>
      <c r="G336" s="537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35" t="s">
        <v>53</v>
      </c>
      <c r="C349" s="536"/>
      <c r="D349" s="536"/>
      <c r="E349" s="536"/>
      <c r="F349" s="536"/>
      <c r="G349" s="537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35" t="s">
        <v>53</v>
      </c>
      <c r="C362" s="536"/>
      <c r="D362" s="536"/>
      <c r="E362" s="536"/>
      <c r="F362" s="536"/>
      <c r="G362" s="537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35" t="s">
        <v>53</v>
      </c>
      <c r="C375" s="536"/>
      <c r="D375" s="536"/>
      <c r="E375" s="536"/>
      <c r="F375" s="536"/>
      <c r="G375" s="537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35" t="s">
        <v>53</v>
      </c>
      <c r="C388" s="536"/>
      <c r="D388" s="536"/>
      <c r="E388" s="536"/>
      <c r="F388" s="536"/>
      <c r="G388" s="537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35" t="s">
        <v>53</v>
      </c>
      <c r="C401" s="536"/>
      <c r="D401" s="536"/>
      <c r="E401" s="536"/>
      <c r="F401" s="536"/>
      <c r="G401" s="537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35" t="s">
        <v>53</v>
      </c>
      <c r="C414" s="536"/>
      <c r="D414" s="536"/>
      <c r="E414" s="536"/>
      <c r="F414" s="536"/>
      <c r="G414" s="537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35" t="s">
        <v>53</v>
      </c>
      <c r="C427" s="536"/>
      <c r="D427" s="536"/>
      <c r="E427" s="536"/>
      <c r="F427" s="536"/>
      <c r="G427" s="537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35" t="s">
        <v>53</v>
      </c>
      <c r="C440" s="536"/>
      <c r="D440" s="536"/>
      <c r="E440" s="536"/>
      <c r="F440" s="536"/>
      <c r="G440" s="537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35" t="s">
        <v>53</v>
      </c>
      <c r="C453" s="536"/>
      <c r="D453" s="536"/>
      <c r="E453" s="536"/>
      <c r="F453" s="536"/>
      <c r="G453" s="537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35" t="s">
        <v>53</v>
      </c>
      <c r="C466" s="536"/>
      <c r="D466" s="536"/>
      <c r="E466" s="536"/>
      <c r="F466" s="536"/>
      <c r="G466" s="537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35" t="s">
        <v>53</v>
      </c>
      <c r="C479" s="536"/>
      <c r="D479" s="536"/>
      <c r="E479" s="536"/>
      <c r="F479" s="536"/>
      <c r="G479" s="537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35" t="s">
        <v>53</v>
      </c>
      <c r="C492" s="536"/>
      <c r="D492" s="536"/>
      <c r="E492" s="536"/>
      <c r="F492" s="536"/>
      <c r="G492" s="537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35" t="s">
        <v>53</v>
      </c>
      <c r="C505" s="536"/>
      <c r="D505" s="536"/>
      <c r="E505" s="536"/>
      <c r="F505" s="536"/>
      <c r="G505" s="537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35" t="s">
        <v>53</v>
      </c>
      <c r="C518" s="536"/>
      <c r="D518" s="536"/>
      <c r="E518" s="536"/>
      <c r="F518" s="536"/>
      <c r="G518" s="537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35" t="s">
        <v>53</v>
      </c>
      <c r="C531" s="536"/>
      <c r="D531" s="536"/>
      <c r="E531" s="536"/>
      <c r="F531" s="536"/>
      <c r="G531" s="537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35" t="s">
        <v>53</v>
      </c>
      <c r="C544" s="536"/>
      <c r="D544" s="536"/>
      <c r="E544" s="536"/>
      <c r="F544" s="536"/>
      <c r="G544" s="537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35" t="s">
        <v>53</v>
      </c>
      <c r="C557" s="536"/>
      <c r="D557" s="536"/>
      <c r="E557" s="536"/>
      <c r="F557" s="536"/>
      <c r="G557" s="537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35" t="s">
        <v>53</v>
      </c>
      <c r="C570" s="536"/>
      <c r="D570" s="536"/>
      <c r="E570" s="536"/>
      <c r="F570" s="536"/>
      <c r="G570" s="537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35" t="s">
        <v>53</v>
      </c>
      <c r="C583" s="536"/>
      <c r="D583" s="536"/>
      <c r="E583" s="536"/>
      <c r="F583" s="536"/>
      <c r="G583" s="537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35" t="s">
        <v>53</v>
      </c>
      <c r="C596" s="536"/>
      <c r="D596" s="536"/>
      <c r="E596" s="536"/>
      <c r="F596" s="536"/>
      <c r="G596" s="537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35" t="s">
        <v>53</v>
      </c>
      <c r="C609" s="536"/>
      <c r="D609" s="536"/>
      <c r="E609" s="536"/>
      <c r="F609" s="536"/>
      <c r="G609" s="537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35" t="s">
        <v>53</v>
      </c>
      <c r="C622" s="536"/>
      <c r="D622" s="536"/>
      <c r="E622" s="536"/>
      <c r="F622" s="536"/>
      <c r="G622" s="537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35" t="s">
        <v>53</v>
      </c>
      <c r="C635" s="536"/>
      <c r="D635" s="536"/>
      <c r="E635" s="536"/>
      <c r="F635" s="536"/>
      <c r="G635" s="537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35" t="s">
        <v>53</v>
      </c>
      <c r="C648" s="536"/>
      <c r="D648" s="536"/>
      <c r="E648" s="536"/>
      <c r="F648" s="536"/>
      <c r="G648" s="537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35" t="s">
        <v>53</v>
      </c>
      <c r="C661" s="536"/>
      <c r="D661" s="536"/>
      <c r="E661" s="536"/>
      <c r="F661" s="536"/>
      <c r="G661" s="537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35" t="s">
        <v>53</v>
      </c>
      <c r="C674" s="536"/>
      <c r="D674" s="536"/>
      <c r="E674" s="536"/>
      <c r="F674" s="536"/>
      <c r="G674" s="537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35" t="s">
        <v>53</v>
      </c>
      <c r="C687" s="536"/>
      <c r="D687" s="536"/>
      <c r="E687" s="536"/>
      <c r="F687" s="536"/>
      <c r="G687" s="537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35" t="s">
        <v>53</v>
      </c>
      <c r="C700" s="536"/>
      <c r="D700" s="536"/>
      <c r="E700" s="536"/>
      <c r="F700" s="536"/>
      <c r="G700" s="537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35" t="s">
        <v>53</v>
      </c>
      <c r="C713" s="536"/>
      <c r="D713" s="536"/>
      <c r="E713" s="536"/>
      <c r="F713" s="536"/>
      <c r="G713" s="537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  <row r="725" spans="1:11" ht="13.5" thickBot="1" x14ac:dyDescent="0.25"/>
    <row r="726" spans="1:11" s="524" customFormat="1" ht="13.5" thickBot="1" x14ac:dyDescent="0.25">
      <c r="A726" s="295" t="s">
        <v>182</v>
      </c>
      <c r="B726" s="535" t="s">
        <v>53</v>
      </c>
      <c r="C726" s="536"/>
      <c r="D726" s="536"/>
      <c r="E726" s="536"/>
      <c r="F726" s="536"/>
      <c r="G726" s="537"/>
      <c r="H726" s="313" t="s">
        <v>0</v>
      </c>
    </row>
    <row r="727" spans="1:11" s="524" customFormat="1" x14ac:dyDescent="0.2">
      <c r="A727" s="226" t="s">
        <v>2</v>
      </c>
      <c r="B727" s="315">
        <v>1</v>
      </c>
      <c r="C727" s="238">
        <v>2</v>
      </c>
      <c r="D727" s="238">
        <v>3</v>
      </c>
      <c r="E727" s="238">
        <v>4</v>
      </c>
      <c r="F727" s="238">
        <v>5</v>
      </c>
      <c r="G727" s="238">
        <v>6</v>
      </c>
      <c r="H727" s="237"/>
    </row>
    <row r="728" spans="1:11" s="524" customFormat="1" x14ac:dyDescent="0.2">
      <c r="A728" s="301" t="s">
        <v>3</v>
      </c>
      <c r="B728" s="316">
        <v>4780</v>
      </c>
      <c r="C728" s="317">
        <v>4780</v>
      </c>
      <c r="D728" s="318">
        <v>4780</v>
      </c>
      <c r="E728" s="318">
        <v>4780</v>
      </c>
      <c r="F728" s="318">
        <v>4780</v>
      </c>
      <c r="G728" s="318">
        <v>4780</v>
      </c>
      <c r="H728" s="319">
        <v>4780</v>
      </c>
    </row>
    <row r="729" spans="1:11" s="524" customFormat="1" x14ac:dyDescent="0.2">
      <c r="A729" s="303" t="s">
        <v>6</v>
      </c>
      <c r="B729" s="320">
        <v>4956</v>
      </c>
      <c r="C729" s="321">
        <v>5327.333333333333</v>
      </c>
      <c r="D729" s="321">
        <v>5147.333333333333</v>
      </c>
      <c r="E729" s="321">
        <v>4656.25</v>
      </c>
      <c r="F729" s="321">
        <v>5351.333333333333</v>
      </c>
      <c r="G729" s="321">
        <v>5490</v>
      </c>
      <c r="H729" s="261">
        <v>5196.7469879518076</v>
      </c>
    </row>
    <row r="730" spans="1:11" s="524" customFormat="1" x14ac:dyDescent="0.2">
      <c r="A730" s="226" t="s">
        <v>7</v>
      </c>
      <c r="B730" s="322">
        <v>66.666666666666671</v>
      </c>
      <c r="C730" s="323">
        <v>86.666666666666671</v>
      </c>
      <c r="D730" s="324">
        <v>73.333333333333329</v>
      </c>
      <c r="E730" s="324">
        <v>62.5</v>
      </c>
      <c r="F730" s="324">
        <v>80</v>
      </c>
      <c r="G730" s="324">
        <v>86.666666666666671</v>
      </c>
      <c r="H730" s="325">
        <v>69.879518072289159</v>
      </c>
    </row>
    <row r="731" spans="1:11" s="524" customFormat="1" x14ac:dyDescent="0.2">
      <c r="A731" s="226" t="s">
        <v>8</v>
      </c>
      <c r="B731" s="266">
        <v>8.7409610853412492E-2</v>
      </c>
      <c r="C731" s="267">
        <v>4.9476367606196982E-2</v>
      </c>
      <c r="D731" s="326">
        <v>8.2936742555454107E-2</v>
      </c>
      <c r="E731" s="326">
        <v>9.3644341237614379E-2</v>
      </c>
      <c r="F731" s="326">
        <v>6.1342744840145409E-2</v>
      </c>
      <c r="G731" s="326">
        <v>7.1170459075131046E-2</v>
      </c>
      <c r="H731" s="327">
        <v>8.7509785476486676E-2</v>
      </c>
    </row>
    <row r="732" spans="1:11" s="524" customFormat="1" x14ac:dyDescent="0.2">
      <c r="A732" s="303" t="s">
        <v>1</v>
      </c>
      <c r="B732" s="270">
        <f t="shared" ref="B732:H732" si="169">B729/B728*100-100</f>
        <v>3.682008368200826</v>
      </c>
      <c r="C732" s="271">
        <f t="shared" si="169"/>
        <v>11.450488145048809</v>
      </c>
      <c r="D732" s="271">
        <f t="shared" si="169"/>
        <v>7.6847977684797684</v>
      </c>
      <c r="E732" s="271">
        <f t="shared" si="169"/>
        <v>-2.5889121338912133</v>
      </c>
      <c r="F732" s="271">
        <f t="shared" si="169"/>
        <v>11.952580195258022</v>
      </c>
      <c r="G732" s="271">
        <f t="shared" si="169"/>
        <v>14.853556485355639</v>
      </c>
      <c r="H732" s="273">
        <f t="shared" si="169"/>
        <v>8.7185562333014275</v>
      </c>
    </row>
    <row r="733" spans="1:11" s="524" customFormat="1" ht="13.5" thickBot="1" x14ac:dyDescent="0.25">
      <c r="A733" s="226" t="s">
        <v>27</v>
      </c>
      <c r="B733" s="275">
        <f>B729-B716</f>
        <v>77.25</v>
      </c>
      <c r="C733" s="276">
        <f t="shared" ref="C733:H733" si="170">C729-C716</f>
        <v>198</v>
      </c>
      <c r="D733" s="276">
        <f t="shared" si="170"/>
        <v>174</v>
      </c>
      <c r="E733" s="276">
        <f t="shared" si="170"/>
        <v>-345</v>
      </c>
      <c r="F733" s="276">
        <f t="shared" si="170"/>
        <v>310</v>
      </c>
      <c r="G733" s="276">
        <f t="shared" si="170"/>
        <v>230</v>
      </c>
      <c r="H733" s="278">
        <f t="shared" si="170"/>
        <v>142.67722050994689</v>
      </c>
    </row>
    <row r="734" spans="1:11" s="524" customFormat="1" x14ac:dyDescent="0.2">
      <c r="A734" s="308" t="s">
        <v>52</v>
      </c>
      <c r="B734" s="280">
        <v>44</v>
      </c>
      <c r="C734" s="281">
        <v>41</v>
      </c>
      <c r="D734" s="281">
        <v>43</v>
      </c>
      <c r="E734" s="281">
        <v>12</v>
      </c>
      <c r="F734" s="281">
        <v>46</v>
      </c>
      <c r="G734" s="328">
        <v>46</v>
      </c>
      <c r="H734" s="329">
        <f>SUM(B734:G734)</f>
        <v>232</v>
      </c>
      <c r="I734" s="524" t="s">
        <v>56</v>
      </c>
      <c r="J734" s="330">
        <f>H721-H734</f>
        <v>1</v>
      </c>
      <c r="K734" s="331">
        <f>J734/H721</f>
        <v>4.2918454935622317E-3</v>
      </c>
    </row>
    <row r="735" spans="1:11" s="524" customFormat="1" x14ac:dyDescent="0.2">
      <c r="A735" s="308" t="s">
        <v>28</v>
      </c>
      <c r="B735" s="231">
        <v>144.5</v>
      </c>
      <c r="C735" s="289">
        <v>139.5</v>
      </c>
      <c r="D735" s="289">
        <v>140</v>
      </c>
      <c r="E735" s="289">
        <v>142.5</v>
      </c>
      <c r="F735" s="289">
        <v>139.5</v>
      </c>
      <c r="G735" s="289">
        <v>138.5</v>
      </c>
      <c r="H735" s="235"/>
      <c r="I735" s="524" t="s">
        <v>57</v>
      </c>
      <c r="J735" s="524">
        <v>139.47999999999999</v>
      </c>
    </row>
    <row r="736" spans="1:11" s="524" customFormat="1" ht="13.5" thickBot="1" x14ac:dyDescent="0.25">
      <c r="A736" s="311" t="s">
        <v>26</v>
      </c>
      <c r="B736" s="229">
        <f>B735-B722</f>
        <v>1</v>
      </c>
      <c r="C736" s="230">
        <f t="shared" ref="C736:G736" si="171">C735-C722</f>
        <v>1</v>
      </c>
      <c r="D736" s="230">
        <f t="shared" si="171"/>
        <v>1</v>
      </c>
      <c r="E736" s="230">
        <f t="shared" si="171"/>
        <v>1</v>
      </c>
      <c r="F736" s="230">
        <f t="shared" si="171"/>
        <v>1</v>
      </c>
      <c r="G736" s="230">
        <f t="shared" si="171"/>
        <v>1</v>
      </c>
      <c r="H736" s="236"/>
      <c r="I736" s="524" t="s">
        <v>26</v>
      </c>
      <c r="J736" s="524">
        <f>J735-J722</f>
        <v>0</v>
      </c>
    </row>
    <row r="737" spans="1:11" x14ac:dyDescent="0.2">
      <c r="A737" s="525"/>
      <c r="B737" s="525"/>
      <c r="C737" s="525"/>
      <c r="D737" s="525"/>
      <c r="E737" s="525"/>
      <c r="F737" s="525"/>
      <c r="G737" s="525"/>
      <c r="H737" s="525"/>
      <c r="I737" s="525"/>
      <c r="J737" s="525"/>
      <c r="K737" s="525"/>
    </row>
    <row r="738" spans="1:11" ht="13.5" thickBot="1" x14ac:dyDescent="0.25">
      <c r="A738" s="525"/>
      <c r="B738" s="525"/>
      <c r="C738" s="525"/>
      <c r="D738" s="525"/>
      <c r="E738" s="525"/>
      <c r="F738" s="525"/>
      <c r="G738" s="525"/>
      <c r="H738" s="525"/>
      <c r="I738" s="525"/>
      <c r="J738" s="525"/>
      <c r="K738" s="525"/>
    </row>
    <row r="739" spans="1:11" ht="13.5" thickBot="1" x14ac:dyDescent="0.25">
      <c r="A739" s="295" t="s">
        <v>183</v>
      </c>
      <c r="B739" s="535" t="s">
        <v>53</v>
      </c>
      <c r="C739" s="536"/>
      <c r="D739" s="536"/>
      <c r="E739" s="536"/>
      <c r="F739" s="536"/>
      <c r="G739" s="537"/>
      <c r="H739" s="313" t="s">
        <v>0</v>
      </c>
      <c r="I739" s="525"/>
      <c r="J739" s="525"/>
      <c r="K739" s="525"/>
    </row>
    <row r="740" spans="1:11" x14ac:dyDescent="0.2">
      <c r="A740" s="226" t="s">
        <v>2</v>
      </c>
      <c r="B740" s="315">
        <v>1</v>
      </c>
      <c r="C740" s="238">
        <v>2</v>
      </c>
      <c r="D740" s="238">
        <v>3</v>
      </c>
      <c r="E740" s="238">
        <v>4</v>
      </c>
      <c r="F740" s="238">
        <v>5</v>
      </c>
      <c r="G740" s="238">
        <v>6</v>
      </c>
      <c r="H740" s="237"/>
      <c r="I740" s="525"/>
      <c r="J740" s="525"/>
      <c r="K740" s="525"/>
    </row>
    <row r="741" spans="1:11" x14ac:dyDescent="0.2">
      <c r="A741" s="301" t="s">
        <v>3</v>
      </c>
      <c r="B741" s="316">
        <v>4800</v>
      </c>
      <c r="C741" s="317">
        <v>4800</v>
      </c>
      <c r="D741" s="318">
        <v>4800</v>
      </c>
      <c r="E741" s="318">
        <v>4800</v>
      </c>
      <c r="F741" s="318">
        <v>4800</v>
      </c>
      <c r="G741" s="318">
        <v>4800</v>
      </c>
      <c r="H741" s="319">
        <v>4800</v>
      </c>
      <c r="I741" s="525"/>
      <c r="J741" s="525"/>
      <c r="K741" s="525"/>
    </row>
    <row r="742" spans="1:11" x14ac:dyDescent="0.2">
      <c r="A742" s="303" t="s">
        <v>6</v>
      </c>
      <c r="B742" s="320">
        <v>4863.5714285714284</v>
      </c>
      <c r="C742" s="321">
        <v>5017.5</v>
      </c>
      <c r="D742" s="321">
        <v>5016.25</v>
      </c>
      <c r="E742" s="321">
        <v>5307.5</v>
      </c>
      <c r="F742" s="321">
        <v>5318.75</v>
      </c>
      <c r="G742" s="321">
        <v>5441.25</v>
      </c>
      <c r="H742" s="261">
        <v>5154.0697674418607</v>
      </c>
      <c r="I742" s="525"/>
      <c r="J742" s="525"/>
      <c r="K742" s="525"/>
    </row>
    <row r="743" spans="1:11" x14ac:dyDescent="0.2">
      <c r="A743" s="226" t="s">
        <v>7</v>
      </c>
      <c r="B743" s="322">
        <v>92.857142857142861</v>
      </c>
      <c r="C743" s="323">
        <v>75</v>
      </c>
      <c r="D743" s="324">
        <v>81.25</v>
      </c>
      <c r="E743" s="324">
        <v>50</v>
      </c>
      <c r="F743" s="324">
        <v>81.25</v>
      </c>
      <c r="G743" s="324">
        <v>93.75</v>
      </c>
      <c r="H743" s="325">
        <v>72.093023255813947</v>
      </c>
      <c r="I743" s="525"/>
      <c r="J743" s="525"/>
      <c r="K743" s="525"/>
    </row>
    <row r="744" spans="1:11" x14ac:dyDescent="0.2">
      <c r="A744" s="226" t="s">
        <v>8</v>
      </c>
      <c r="B744" s="266">
        <v>6.5522119624132055E-2</v>
      </c>
      <c r="C744" s="267">
        <v>7.4902659589641554E-2</v>
      </c>
      <c r="D744" s="326">
        <v>7.6756628379476416E-2</v>
      </c>
      <c r="E744" s="326">
        <v>0.11163249201750197</v>
      </c>
      <c r="F744" s="326">
        <v>7.1246786328445944E-2</v>
      </c>
      <c r="G744" s="326">
        <v>6.745322975148936E-2</v>
      </c>
      <c r="H744" s="327">
        <v>8.6365707882251022E-2</v>
      </c>
      <c r="I744" s="525"/>
      <c r="J744" s="525"/>
      <c r="K744" s="525"/>
    </row>
    <row r="745" spans="1:11" x14ac:dyDescent="0.2">
      <c r="A745" s="303" t="s">
        <v>1</v>
      </c>
      <c r="B745" s="270">
        <f t="shared" ref="B745:H745" si="172">B742/B741*100-100</f>
        <v>1.3244047619047592</v>
      </c>
      <c r="C745" s="271">
        <f t="shared" si="172"/>
        <v>4.5312500000000142</v>
      </c>
      <c r="D745" s="271">
        <f t="shared" si="172"/>
        <v>4.5052083333333428</v>
      </c>
      <c r="E745" s="271">
        <f t="shared" si="172"/>
        <v>10.572916666666671</v>
      </c>
      <c r="F745" s="271">
        <f t="shared" si="172"/>
        <v>10.807291666666671</v>
      </c>
      <c r="G745" s="271">
        <f t="shared" si="172"/>
        <v>13.359375</v>
      </c>
      <c r="H745" s="273">
        <f t="shared" si="172"/>
        <v>7.3764534883721069</v>
      </c>
      <c r="I745" s="525"/>
      <c r="J745" s="525"/>
      <c r="K745" s="525"/>
    </row>
    <row r="746" spans="1:11" ht="13.5" thickBot="1" x14ac:dyDescent="0.25">
      <c r="A746" s="226" t="s">
        <v>27</v>
      </c>
      <c r="B746" s="275">
        <f>B742-B729</f>
        <v>-92.428571428571558</v>
      </c>
      <c r="C746" s="276">
        <f t="shared" ref="C746:H746" si="173">C742-C729</f>
        <v>-309.83333333333303</v>
      </c>
      <c r="D746" s="276">
        <f t="shared" si="173"/>
        <v>-131.08333333333303</v>
      </c>
      <c r="E746" s="276">
        <f t="shared" si="173"/>
        <v>651.25</v>
      </c>
      <c r="F746" s="276">
        <f t="shared" si="173"/>
        <v>-32.58333333333303</v>
      </c>
      <c r="G746" s="276">
        <f t="shared" si="173"/>
        <v>-48.75</v>
      </c>
      <c r="H746" s="278">
        <f t="shared" si="173"/>
        <v>-42.677220509946892</v>
      </c>
      <c r="I746" s="525"/>
      <c r="J746" s="525"/>
      <c r="K746" s="525"/>
    </row>
    <row r="747" spans="1:11" x14ac:dyDescent="0.2">
      <c r="A747" s="308" t="s">
        <v>52</v>
      </c>
      <c r="B747" s="280">
        <v>44</v>
      </c>
      <c r="C747" s="281">
        <v>41</v>
      </c>
      <c r="D747" s="281">
        <v>43</v>
      </c>
      <c r="E747" s="281">
        <v>12</v>
      </c>
      <c r="F747" s="281">
        <v>46</v>
      </c>
      <c r="G747" s="328">
        <v>46</v>
      </c>
      <c r="H747" s="329">
        <f>SUM(B747:G747)</f>
        <v>232</v>
      </c>
      <c r="I747" s="525" t="s">
        <v>56</v>
      </c>
      <c r="J747" s="330">
        <f>H734-H747</f>
        <v>0</v>
      </c>
      <c r="K747" s="331">
        <f>J747/H734</f>
        <v>0</v>
      </c>
    </row>
    <row r="748" spans="1:11" x14ac:dyDescent="0.2">
      <c r="A748" s="308" t="s">
        <v>28</v>
      </c>
      <c r="B748" s="231">
        <v>144.5</v>
      </c>
      <c r="C748" s="289">
        <v>139.5</v>
      </c>
      <c r="D748" s="289">
        <v>140</v>
      </c>
      <c r="E748" s="289">
        <v>142.5</v>
      </c>
      <c r="F748" s="289">
        <v>139.5</v>
      </c>
      <c r="G748" s="289">
        <v>138.5</v>
      </c>
      <c r="H748" s="235"/>
      <c r="I748" s="525" t="s">
        <v>57</v>
      </c>
      <c r="J748" s="525">
        <v>140.46</v>
      </c>
      <c r="K748" s="525"/>
    </row>
    <row r="749" spans="1:11" ht="13.5" thickBot="1" x14ac:dyDescent="0.25">
      <c r="A749" s="311" t="s">
        <v>26</v>
      </c>
      <c r="B749" s="229">
        <f>B748-B735</f>
        <v>0</v>
      </c>
      <c r="C749" s="230">
        <f t="shared" ref="C749:G749" si="174">C748-C735</f>
        <v>0</v>
      </c>
      <c r="D749" s="230">
        <f t="shared" si="174"/>
        <v>0</v>
      </c>
      <c r="E749" s="230">
        <f t="shared" si="174"/>
        <v>0</v>
      </c>
      <c r="F749" s="230">
        <f t="shared" si="174"/>
        <v>0</v>
      </c>
      <c r="G749" s="230">
        <f t="shared" si="174"/>
        <v>0</v>
      </c>
      <c r="H749" s="236"/>
      <c r="I749" s="525" t="s">
        <v>26</v>
      </c>
      <c r="J749" s="525">
        <f>J748-J735</f>
        <v>0.98000000000001819</v>
      </c>
      <c r="K749" s="525"/>
    </row>
    <row r="751" spans="1:11" ht="13.5" thickBot="1" x14ac:dyDescent="0.25"/>
    <row r="752" spans="1:11" s="526" customFormat="1" ht="13.5" thickBot="1" x14ac:dyDescent="0.25">
      <c r="A752" s="295" t="s">
        <v>184</v>
      </c>
      <c r="B752" s="535" t="s">
        <v>53</v>
      </c>
      <c r="C752" s="536"/>
      <c r="D752" s="536"/>
      <c r="E752" s="536"/>
      <c r="F752" s="536"/>
      <c r="G752" s="537"/>
      <c r="H752" s="313" t="s">
        <v>0</v>
      </c>
    </row>
    <row r="753" spans="1:11" s="526" customFormat="1" x14ac:dyDescent="0.2">
      <c r="A753" s="226" t="s">
        <v>2</v>
      </c>
      <c r="B753" s="315">
        <v>1</v>
      </c>
      <c r="C753" s="238">
        <v>2</v>
      </c>
      <c r="D753" s="238">
        <v>3</v>
      </c>
      <c r="E753" s="238">
        <v>4</v>
      </c>
      <c r="F753" s="238">
        <v>5</v>
      </c>
      <c r="G753" s="238">
        <v>6</v>
      </c>
      <c r="H753" s="237"/>
    </row>
    <row r="754" spans="1:11" s="526" customFormat="1" x14ac:dyDescent="0.2">
      <c r="A754" s="301" t="s">
        <v>3</v>
      </c>
      <c r="B754" s="316">
        <v>4820</v>
      </c>
      <c r="C754" s="317">
        <v>4820</v>
      </c>
      <c r="D754" s="318">
        <v>4820</v>
      </c>
      <c r="E754" s="318">
        <v>4820</v>
      </c>
      <c r="F754" s="318">
        <v>4820</v>
      </c>
      <c r="G754" s="318">
        <v>4820</v>
      </c>
      <c r="H754" s="319">
        <v>4820</v>
      </c>
    </row>
    <row r="755" spans="1:11" s="526" customFormat="1" x14ac:dyDescent="0.2">
      <c r="A755" s="303" t="s">
        <v>6</v>
      </c>
      <c r="B755" s="320">
        <v>5032.666666666667</v>
      </c>
      <c r="C755" s="321">
        <v>4956</v>
      </c>
      <c r="D755" s="321">
        <v>5007.5</v>
      </c>
      <c r="E755" s="321">
        <v>5215.7142857142853</v>
      </c>
      <c r="F755" s="321">
        <v>5361.4285714285716</v>
      </c>
      <c r="G755" s="321">
        <v>5332</v>
      </c>
      <c r="H755" s="261">
        <v>5140.2439024390242</v>
      </c>
    </row>
    <row r="756" spans="1:11" s="526" customFormat="1" x14ac:dyDescent="0.2">
      <c r="A756" s="226" t="s">
        <v>7</v>
      </c>
      <c r="B756" s="322">
        <v>53.333333333333336</v>
      </c>
      <c r="C756" s="323">
        <v>80</v>
      </c>
      <c r="D756" s="324">
        <v>75</v>
      </c>
      <c r="E756" s="324">
        <v>100</v>
      </c>
      <c r="F756" s="324">
        <v>71.428571428571431</v>
      </c>
      <c r="G756" s="324">
        <v>80</v>
      </c>
      <c r="H756" s="325">
        <v>67.073170731707322</v>
      </c>
    </row>
    <row r="757" spans="1:11" s="526" customFormat="1" x14ac:dyDescent="0.2">
      <c r="A757" s="226" t="s">
        <v>8</v>
      </c>
      <c r="B757" s="266">
        <v>0.10964659896835093</v>
      </c>
      <c r="C757" s="267">
        <v>8.2719147540396817E-2</v>
      </c>
      <c r="D757" s="326">
        <v>8.3601832962718309E-2</v>
      </c>
      <c r="E757" s="326">
        <v>3.4539340563043461E-2</v>
      </c>
      <c r="F757" s="326">
        <v>8.415713629577487E-2</v>
      </c>
      <c r="G757" s="326">
        <v>7.4934936921524919E-2</v>
      </c>
      <c r="H757" s="327">
        <v>9.0143559338272936E-2</v>
      </c>
    </row>
    <row r="758" spans="1:11" s="526" customFormat="1" x14ac:dyDescent="0.2">
      <c r="A758" s="303" t="s">
        <v>1</v>
      </c>
      <c r="B758" s="270">
        <f t="shared" ref="B758:H758" si="175">B755/B754*100-100</f>
        <v>4.4121715076071979</v>
      </c>
      <c r="C758" s="271">
        <f t="shared" si="175"/>
        <v>2.8215767634854672</v>
      </c>
      <c r="D758" s="271">
        <f t="shared" si="175"/>
        <v>3.8900414937759393</v>
      </c>
      <c r="E758" s="271">
        <f t="shared" si="175"/>
        <v>8.2098399525785339</v>
      </c>
      <c r="F758" s="271">
        <f t="shared" si="175"/>
        <v>11.232957913455849</v>
      </c>
      <c r="G758" s="271">
        <f t="shared" si="175"/>
        <v>10.622406639004154</v>
      </c>
      <c r="H758" s="273">
        <f t="shared" si="175"/>
        <v>6.6440643659548613</v>
      </c>
    </row>
    <row r="759" spans="1:11" s="526" customFormat="1" ht="13.5" thickBot="1" x14ac:dyDescent="0.25">
      <c r="A759" s="226" t="s">
        <v>27</v>
      </c>
      <c r="B759" s="275">
        <f>B755-B742</f>
        <v>169.09523809523853</v>
      </c>
      <c r="C759" s="276">
        <f t="shared" ref="C759:H759" si="176">C755-C742</f>
        <v>-61.5</v>
      </c>
      <c r="D759" s="276">
        <f t="shared" si="176"/>
        <v>-8.75</v>
      </c>
      <c r="E759" s="276">
        <f t="shared" si="176"/>
        <v>-91.785714285714675</v>
      </c>
      <c r="F759" s="276">
        <f t="shared" si="176"/>
        <v>42.678571428571558</v>
      </c>
      <c r="G759" s="276">
        <f t="shared" si="176"/>
        <v>-109.25</v>
      </c>
      <c r="H759" s="278">
        <f t="shared" si="176"/>
        <v>-13.825865002836508</v>
      </c>
    </row>
    <row r="760" spans="1:11" s="526" customFormat="1" x14ac:dyDescent="0.2">
      <c r="A760" s="308" t="s">
        <v>52</v>
      </c>
      <c r="B760" s="280">
        <v>44</v>
      </c>
      <c r="C760" s="281">
        <v>41</v>
      </c>
      <c r="D760" s="281">
        <v>43</v>
      </c>
      <c r="E760" s="281">
        <v>11</v>
      </c>
      <c r="F760" s="281">
        <v>45</v>
      </c>
      <c r="G760" s="328">
        <v>46</v>
      </c>
      <c r="H760" s="329">
        <f>SUM(B760:G760)</f>
        <v>230</v>
      </c>
      <c r="I760" s="526" t="s">
        <v>56</v>
      </c>
      <c r="J760" s="330">
        <f>H747-H760</f>
        <v>2</v>
      </c>
      <c r="K760" s="331">
        <f>J760/H747</f>
        <v>8.6206896551724137E-3</v>
      </c>
    </row>
    <row r="761" spans="1:11" s="526" customFormat="1" x14ac:dyDescent="0.2">
      <c r="A761" s="308" t="s">
        <v>28</v>
      </c>
      <c r="B761" s="231">
        <v>144.5</v>
      </c>
      <c r="C761" s="289">
        <v>139.5</v>
      </c>
      <c r="D761" s="289">
        <v>140</v>
      </c>
      <c r="E761" s="289">
        <v>142.5</v>
      </c>
      <c r="F761" s="289">
        <v>139.5</v>
      </c>
      <c r="G761" s="289">
        <v>138.5</v>
      </c>
      <c r="H761" s="235"/>
      <c r="I761" s="526" t="s">
        <v>57</v>
      </c>
      <c r="J761" s="526">
        <v>140.46</v>
      </c>
    </row>
    <row r="762" spans="1:11" s="526" customFormat="1" ht="13.5" thickBot="1" x14ac:dyDescent="0.25">
      <c r="A762" s="311" t="s">
        <v>26</v>
      </c>
      <c r="B762" s="229">
        <f>B761-B748</f>
        <v>0</v>
      </c>
      <c r="C762" s="230">
        <f t="shared" ref="C762:G762" si="177">C761-C748</f>
        <v>0</v>
      </c>
      <c r="D762" s="230">
        <f t="shared" si="177"/>
        <v>0</v>
      </c>
      <c r="E762" s="230">
        <f t="shared" si="177"/>
        <v>0</v>
      </c>
      <c r="F762" s="230">
        <f t="shared" si="177"/>
        <v>0</v>
      </c>
      <c r="G762" s="230">
        <f t="shared" si="177"/>
        <v>0</v>
      </c>
      <c r="H762" s="236"/>
      <c r="I762" s="526" t="s">
        <v>26</v>
      </c>
      <c r="J762" s="526">
        <f>J761-J748</f>
        <v>0</v>
      </c>
    </row>
    <row r="764" spans="1:11" ht="13.5" thickBot="1" x14ac:dyDescent="0.25"/>
    <row r="765" spans="1:11" s="527" customFormat="1" ht="13.5" thickBot="1" x14ac:dyDescent="0.25">
      <c r="A765" s="295" t="s">
        <v>185</v>
      </c>
      <c r="B765" s="535" t="s">
        <v>53</v>
      </c>
      <c r="C765" s="536"/>
      <c r="D765" s="536"/>
      <c r="E765" s="536"/>
      <c r="F765" s="536"/>
      <c r="G765" s="537"/>
      <c r="H765" s="313" t="s">
        <v>0</v>
      </c>
    </row>
    <row r="766" spans="1:11" s="527" customFormat="1" x14ac:dyDescent="0.2">
      <c r="A766" s="226" t="s">
        <v>2</v>
      </c>
      <c r="B766" s="315">
        <v>1</v>
      </c>
      <c r="C766" s="238">
        <v>2</v>
      </c>
      <c r="D766" s="238">
        <v>3</v>
      </c>
      <c r="E766" s="238">
        <v>4</v>
      </c>
      <c r="F766" s="238">
        <v>5</v>
      </c>
      <c r="G766" s="238">
        <v>6</v>
      </c>
      <c r="H766" s="237"/>
    </row>
    <row r="767" spans="1:11" s="527" customFormat="1" x14ac:dyDescent="0.2">
      <c r="A767" s="301" t="s">
        <v>3</v>
      </c>
      <c r="B767" s="316">
        <v>4840</v>
      </c>
      <c r="C767" s="317">
        <v>4840</v>
      </c>
      <c r="D767" s="318">
        <v>4840</v>
      </c>
      <c r="E767" s="318">
        <v>4840</v>
      </c>
      <c r="F767" s="318">
        <v>4840</v>
      </c>
      <c r="G767" s="318">
        <v>4840</v>
      </c>
      <c r="H767" s="319">
        <v>4840</v>
      </c>
    </row>
    <row r="768" spans="1:11" s="527" customFormat="1" x14ac:dyDescent="0.2">
      <c r="A768" s="303" t="s">
        <v>6</v>
      </c>
      <c r="B768" s="320">
        <v>5044</v>
      </c>
      <c r="C768" s="321">
        <v>5079.2857142857147</v>
      </c>
      <c r="D768" s="321">
        <v>5142</v>
      </c>
      <c r="E768" s="321">
        <v>5256.25</v>
      </c>
      <c r="F768" s="321">
        <v>5434.666666666667</v>
      </c>
      <c r="G768" s="321">
        <v>5339.333333333333</v>
      </c>
      <c r="H768" s="261">
        <v>5214.1463414634145</v>
      </c>
    </row>
    <row r="769" spans="1:11" s="527" customFormat="1" x14ac:dyDescent="0.2">
      <c r="A769" s="226" t="s">
        <v>7</v>
      </c>
      <c r="B769" s="322">
        <v>80</v>
      </c>
      <c r="C769" s="323">
        <v>71.428571428571431</v>
      </c>
      <c r="D769" s="324">
        <v>66.666666666666671</v>
      </c>
      <c r="E769" s="324">
        <v>25</v>
      </c>
      <c r="F769" s="324">
        <v>80</v>
      </c>
      <c r="G769" s="324">
        <v>53.333333333333336</v>
      </c>
      <c r="H769" s="325">
        <v>63.414634146341463</v>
      </c>
    </row>
    <row r="770" spans="1:11" s="527" customFormat="1" x14ac:dyDescent="0.2">
      <c r="A770" s="226" t="s">
        <v>8</v>
      </c>
      <c r="B770" s="266">
        <v>9.2845615673008558E-2</v>
      </c>
      <c r="C770" s="267">
        <v>9.5708043846343391E-2</v>
      </c>
      <c r="D770" s="326">
        <v>9.6929887779792598E-2</v>
      </c>
      <c r="E770" s="326">
        <v>0.14499891266044518</v>
      </c>
      <c r="F770" s="326">
        <v>7.1355784906022859E-2</v>
      </c>
      <c r="G770" s="326">
        <v>9.3142533645960215E-2</v>
      </c>
      <c r="H770" s="327">
        <v>0.10086908845216846</v>
      </c>
    </row>
    <row r="771" spans="1:11" s="527" customFormat="1" x14ac:dyDescent="0.2">
      <c r="A771" s="303" t="s">
        <v>1</v>
      </c>
      <c r="B771" s="270">
        <f t="shared" ref="B771:H771" si="178">B768/B767*100-100</f>
        <v>4.2148760330578625</v>
      </c>
      <c r="C771" s="271">
        <f t="shared" si="178"/>
        <v>4.9439197166470024</v>
      </c>
      <c r="D771" s="271">
        <f t="shared" si="178"/>
        <v>6.2396694214875907</v>
      </c>
      <c r="E771" s="271">
        <f t="shared" si="178"/>
        <v>8.6002066115702434</v>
      </c>
      <c r="F771" s="271">
        <f t="shared" si="178"/>
        <v>12.286501377410474</v>
      </c>
      <c r="G771" s="271">
        <f t="shared" si="178"/>
        <v>10.316804407713505</v>
      </c>
      <c r="H771" s="273">
        <f t="shared" si="178"/>
        <v>7.730296311227562</v>
      </c>
    </row>
    <row r="772" spans="1:11" s="527" customFormat="1" ht="13.5" thickBot="1" x14ac:dyDescent="0.25">
      <c r="A772" s="226" t="s">
        <v>27</v>
      </c>
      <c r="B772" s="275">
        <f>B768-B755</f>
        <v>11.33333333333303</v>
      </c>
      <c r="C772" s="276">
        <f t="shared" ref="C772:H772" si="179">C768-C755</f>
        <v>123.28571428571468</v>
      </c>
      <c r="D772" s="276">
        <f t="shared" si="179"/>
        <v>134.5</v>
      </c>
      <c r="E772" s="276">
        <f t="shared" si="179"/>
        <v>40.535714285714675</v>
      </c>
      <c r="F772" s="276">
        <f t="shared" si="179"/>
        <v>73.238095238095411</v>
      </c>
      <c r="G772" s="276">
        <f t="shared" si="179"/>
        <v>7.3333333333330302</v>
      </c>
      <c r="H772" s="278">
        <f t="shared" si="179"/>
        <v>73.902439024390333</v>
      </c>
    </row>
    <row r="773" spans="1:11" s="527" customFormat="1" x14ac:dyDescent="0.2">
      <c r="A773" s="308" t="s">
        <v>52</v>
      </c>
      <c r="B773" s="280">
        <v>44</v>
      </c>
      <c r="C773" s="281">
        <v>40</v>
      </c>
      <c r="D773" s="281">
        <v>43</v>
      </c>
      <c r="E773" s="281">
        <v>11</v>
      </c>
      <c r="F773" s="281">
        <v>45</v>
      </c>
      <c r="G773" s="328">
        <v>46</v>
      </c>
      <c r="H773" s="329">
        <f>SUM(B773:G773)</f>
        <v>229</v>
      </c>
      <c r="I773" s="527" t="s">
        <v>56</v>
      </c>
      <c r="J773" s="330">
        <f>H760-H773</f>
        <v>1</v>
      </c>
      <c r="K773" s="331">
        <f>J773/H760</f>
        <v>4.3478260869565218E-3</v>
      </c>
    </row>
    <row r="774" spans="1:11" s="527" customFormat="1" x14ac:dyDescent="0.2">
      <c r="A774" s="308" t="s">
        <v>28</v>
      </c>
      <c r="B774" s="231">
        <v>145.5</v>
      </c>
      <c r="C774" s="289">
        <v>140.5</v>
      </c>
      <c r="D774" s="289">
        <v>141</v>
      </c>
      <c r="E774" s="289">
        <v>143.5</v>
      </c>
      <c r="F774" s="289">
        <v>140.5</v>
      </c>
      <c r="G774" s="289">
        <v>139.5</v>
      </c>
      <c r="H774" s="235"/>
      <c r="I774" s="527" t="s">
        <v>57</v>
      </c>
      <c r="J774" s="527">
        <v>140.5</v>
      </c>
    </row>
    <row r="775" spans="1:11" s="527" customFormat="1" ht="13.5" thickBot="1" x14ac:dyDescent="0.25">
      <c r="A775" s="311" t="s">
        <v>26</v>
      </c>
      <c r="B775" s="229">
        <f>B774-B761</f>
        <v>1</v>
      </c>
      <c r="C775" s="230">
        <f t="shared" ref="C775:G775" si="180">C774-C761</f>
        <v>1</v>
      </c>
      <c r="D775" s="230">
        <f t="shared" si="180"/>
        <v>1</v>
      </c>
      <c r="E775" s="230">
        <f t="shared" si="180"/>
        <v>1</v>
      </c>
      <c r="F775" s="230">
        <f t="shared" si="180"/>
        <v>1</v>
      </c>
      <c r="G775" s="230">
        <f t="shared" si="180"/>
        <v>1</v>
      </c>
      <c r="H775" s="236"/>
      <c r="I775" s="527" t="s">
        <v>26</v>
      </c>
      <c r="J775" s="527">
        <f>J774-J761</f>
        <v>3.9999999999992042E-2</v>
      </c>
    </row>
    <row r="777" spans="1:11" ht="13.5" thickBot="1" x14ac:dyDescent="0.25"/>
    <row r="778" spans="1:11" s="528" customFormat="1" ht="13.5" thickBot="1" x14ac:dyDescent="0.25">
      <c r="A778" s="295" t="s">
        <v>186</v>
      </c>
      <c r="B778" s="535" t="s">
        <v>53</v>
      </c>
      <c r="C778" s="536"/>
      <c r="D778" s="536"/>
      <c r="E778" s="536"/>
      <c r="F778" s="536"/>
      <c r="G778" s="537"/>
      <c r="H778" s="313" t="s">
        <v>0</v>
      </c>
    </row>
    <row r="779" spans="1:11" s="528" customFormat="1" x14ac:dyDescent="0.2">
      <c r="A779" s="226" t="s">
        <v>2</v>
      </c>
      <c r="B779" s="315">
        <v>1</v>
      </c>
      <c r="C779" s="238">
        <v>2</v>
      </c>
      <c r="D779" s="238">
        <v>3</v>
      </c>
      <c r="E779" s="238">
        <v>4</v>
      </c>
      <c r="F779" s="238">
        <v>5</v>
      </c>
      <c r="G779" s="238">
        <v>6</v>
      </c>
      <c r="H779" s="237"/>
    </row>
    <row r="780" spans="1:11" s="528" customFormat="1" x14ac:dyDescent="0.2">
      <c r="A780" s="301" t="s">
        <v>3</v>
      </c>
      <c r="B780" s="316">
        <v>4860</v>
      </c>
      <c r="C780" s="317">
        <v>4860</v>
      </c>
      <c r="D780" s="318">
        <v>4860</v>
      </c>
      <c r="E780" s="318">
        <v>4860</v>
      </c>
      <c r="F780" s="318">
        <v>4860</v>
      </c>
      <c r="G780" s="318">
        <v>4860</v>
      </c>
      <c r="H780" s="319">
        <v>4860</v>
      </c>
    </row>
    <row r="781" spans="1:11" s="528" customFormat="1" x14ac:dyDescent="0.2">
      <c r="A781" s="303" t="s">
        <v>6</v>
      </c>
      <c r="B781" s="320">
        <v>5237.333333333333</v>
      </c>
      <c r="C781" s="321">
        <v>5193.333333333333</v>
      </c>
      <c r="D781" s="321">
        <v>5252.666666666667</v>
      </c>
      <c r="E781" s="321">
        <v>5410</v>
      </c>
      <c r="F781" s="321">
        <v>5186.666666666667</v>
      </c>
      <c r="G781" s="321">
        <v>5572.666666666667</v>
      </c>
      <c r="H781" s="261">
        <v>5298.9024390243903</v>
      </c>
    </row>
    <row r="782" spans="1:11" s="528" customFormat="1" x14ac:dyDescent="0.2">
      <c r="A782" s="226" t="s">
        <v>7</v>
      </c>
      <c r="B782" s="322">
        <v>60</v>
      </c>
      <c r="C782" s="323">
        <v>80</v>
      </c>
      <c r="D782" s="324">
        <v>86.666666666666671</v>
      </c>
      <c r="E782" s="324">
        <v>42.857142857142854</v>
      </c>
      <c r="F782" s="324">
        <v>73.333333333333329</v>
      </c>
      <c r="G782" s="324">
        <v>73.333333333333329</v>
      </c>
      <c r="H782" s="325">
        <v>67.073170731707322</v>
      </c>
    </row>
    <row r="783" spans="1:11" s="528" customFormat="1" x14ac:dyDescent="0.2">
      <c r="A783" s="226" t="s">
        <v>8</v>
      </c>
      <c r="B783" s="266">
        <v>9.3945248798538938E-2</v>
      </c>
      <c r="C783" s="267">
        <v>8.4652983030005374E-2</v>
      </c>
      <c r="D783" s="326">
        <v>6.0951044123355669E-2</v>
      </c>
      <c r="E783" s="326">
        <v>0.10480537939691652</v>
      </c>
      <c r="F783" s="326">
        <v>7.1873774819080513E-2</v>
      </c>
      <c r="G783" s="326">
        <v>7.8871030483421853E-2</v>
      </c>
      <c r="H783" s="327">
        <v>8.5816625103804445E-2</v>
      </c>
    </row>
    <row r="784" spans="1:11" s="528" customFormat="1" x14ac:dyDescent="0.2">
      <c r="A784" s="303" t="s">
        <v>1</v>
      </c>
      <c r="B784" s="270">
        <f t="shared" ref="B784:H784" si="181">B781/B780*100-100</f>
        <v>7.7640603566529336</v>
      </c>
      <c r="C784" s="271">
        <f t="shared" si="181"/>
        <v>6.8587105624142453</v>
      </c>
      <c r="D784" s="271">
        <f t="shared" si="181"/>
        <v>8.0795610425240056</v>
      </c>
      <c r="E784" s="271">
        <f t="shared" si="181"/>
        <v>11.31687242798354</v>
      </c>
      <c r="F784" s="271">
        <f t="shared" si="181"/>
        <v>6.7215363511659945</v>
      </c>
      <c r="G784" s="271">
        <f t="shared" si="181"/>
        <v>14.663923182441721</v>
      </c>
      <c r="H784" s="273">
        <f t="shared" si="181"/>
        <v>9.0309143832179046</v>
      </c>
    </row>
    <row r="785" spans="1:11" s="528" customFormat="1" ht="13.5" thickBot="1" x14ac:dyDescent="0.25">
      <c r="A785" s="226" t="s">
        <v>27</v>
      </c>
      <c r="B785" s="275">
        <f>B781-B768</f>
        <v>193.33333333333303</v>
      </c>
      <c r="C785" s="276">
        <f t="shared" ref="C785:H785" si="182">C781-C768</f>
        <v>114.04761904761835</v>
      </c>
      <c r="D785" s="276">
        <f t="shared" si="182"/>
        <v>110.66666666666697</v>
      </c>
      <c r="E785" s="276">
        <f t="shared" si="182"/>
        <v>153.75</v>
      </c>
      <c r="F785" s="276">
        <f t="shared" si="182"/>
        <v>-248</v>
      </c>
      <c r="G785" s="276">
        <f t="shared" si="182"/>
        <v>233.33333333333394</v>
      </c>
      <c r="H785" s="278">
        <f t="shared" si="182"/>
        <v>84.756097560975832</v>
      </c>
    </row>
    <row r="786" spans="1:11" s="528" customFormat="1" x14ac:dyDescent="0.2">
      <c r="A786" s="308" t="s">
        <v>52</v>
      </c>
      <c r="B786" s="280">
        <v>44</v>
      </c>
      <c r="C786" s="281">
        <v>40</v>
      </c>
      <c r="D786" s="281">
        <v>43</v>
      </c>
      <c r="E786" s="281">
        <v>11</v>
      </c>
      <c r="F786" s="281">
        <v>45</v>
      </c>
      <c r="G786" s="328">
        <v>45</v>
      </c>
      <c r="H786" s="329">
        <f>SUM(B786:G786)</f>
        <v>228</v>
      </c>
      <c r="I786" s="528" t="s">
        <v>56</v>
      </c>
      <c r="J786" s="330">
        <f>H773-H786</f>
        <v>1</v>
      </c>
      <c r="K786" s="331">
        <f>J786/H773</f>
        <v>4.3668122270742356E-3</v>
      </c>
    </row>
    <row r="787" spans="1:11" s="528" customFormat="1" x14ac:dyDescent="0.2">
      <c r="A787" s="308" t="s">
        <v>28</v>
      </c>
      <c r="B787" s="231">
        <v>145.5</v>
      </c>
      <c r="C787" s="289">
        <v>140.5</v>
      </c>
      <c r="D787" s="289">
        <v>141</v>
      </c>
      <c r="E787" s="289">
        <v>143.5</v>
      </c>
      <c r="F787" s="289">
        <v>140.5</v>
      </c>
      <c r="G787" s="289">
        <v>139.5</v>
      </c>
      <c r="H787" s="235"/>
      <c r="I787" s="528" t="s">
        <v>57</v>
      </c>
    </row>
    <row r="788" spans="1:11" s="528" customFormat="1" ht="13.5" thickBot="1" x14ac:dyDescent="0.25">
      <c r="A788" s="311" t="s">
        <v>26</v>
      </c>
      <c r="B788" s="229">
        <f>B787-B774</f>
        <v>0</v>
      </c>
      <c r="C788" s="230">
        <f t="shared" ref="C788:G788" si="183">C787-C774</f>
        <v>0</v>
      </c>
      <c r="D788" s="230">
        <f t="shared" si="183"/>
        <v>0</v>
      </c>
      <c r="E788" s="230">
        <f t="shared" si="183"/>
        <v>0</v>
      </c>
      <c r="F788" s="230">
        <f t="shared" si="183"/>
        <v>0</v>
      </c>
      <c r="G788" s="230">
        <f t="shared" si="183"/>
        <v>0</v>
      </c>
      <c r="H788" s="236"/>
      <c r="I788" s="528" t="s">
        <v>26</v>
      </c>
      <c r="J788" s="528">
        <f>J787-J774</f>
        <v>-140.5</v>
      </c>
    </row>
    <row r="789" spans="1:11" x14ac:dyDescent="0.2">
      <c r="A789" s="529"/>
      <c r="B789" s="529"/>
      <c r="C789" s="529"/>
      <c r="D789" s="529"/>
      <c r="E789" s="529"/>
      <c r="F789" s="529"/>
      <c r="G789" s="529"/>
      <c r="H789" s="529"/>
      <c r="I789" s="529"/>
      <c r="J789" s="529"/>
      <c r="K789" s="529"/>
    </row>
    <row r="790" spans="1:11" ht="13.5" thickBot="1" x14ac:dyDescent="0.25">
      <c r="A790" s="529"/>
      <c r="B790" s="529"/>
      <c r="C790" s="529"/>
      <c r="D790" s="529"/>
      <c r="E790" s="529"/>
      <c r="F790" s="529"/>
      <c r="G790" s="529"/>
      <c r="H790" s="529"/>
      <c r="I790" s="529"/>
      <c r="J790" s="529"/>
      <c r="K790" s="529"/>
    </row>
    <row r="791" spans="1:11" ht="13.5" thickBot="1" x14ac:dyDescent="0.25">
      <c r="A791" s="295" t="s">
        <v>187</v>
      </c>
      <c r="B791" s="535" t="s">
        <v>53</v>
      </c>
      <c r="C791" s="536"/>
      <c r="D791" s="536"/>
      <c r="E791" s="536"/>
      <c r="F791" s="536"/>
      <c r="G791" s="537"/>
      <c r="H791" s="313" t="s">
        <v>0</v>
      </c>
      <c r="I791" s="529"/>
      <c r="J791" s="529"/>
      <c r="K791" s="529"/>
    </row>
    <row r="792" spans="1:11" x14ac:dyDescent="0.2">
      <c r="A792" s="226" t="s">
        <v>2</v>
      </c>
      <c r="B792" s="315">
        <v>1</v>
      </c>
      <c r="C792" s="238">
        <v>2</v>
      </c>
      <c r="D792" s="238">
        <v>3</v>
      </c>
      <c r="E792" s="238">
        <v>4</v>
      </c>
      <c r="F792" s="238">
        <v>5</v>
      </c>
      <c r="G792" s="238">
        <v>6</v>
      </c>
      <c r="H792" s="237"/>
      <c r="I792" s="529"/>
      <c r="J792" s="529"/>
      <c r="K792" s="529"/>
    </row>
    <row r="793" spans="1:11" x14ac:dyDescent="0.2">
      <c r="A793" s="301" t="s">
        <v>3</v>
      </c>
      <c r="B793" s="316">
        <v>4880</v>
      </c>
      <c r="C793" s="317">
        <v>4880</v>
      </c>
      <c r="D793" s="318">
        <v>4880</v>
      </c>
      <c r="E793" s="318">
        <v>4880</v>
      </c>
      <c r="F793" s="318">
        <v>4880</v>
      </c>
      <c r="G793" s="318">
        <v>4880</v>
      </c>
      <c r="H793" s="319">
        <v>4880</v>
      </c>
      <c r="I793" s="529"/>
      <c r="J793" s="529"/>
      <c r="K793" s="529"/>
    </row>
    <row r="794" spans="1:11" x14ac:dyDescent="0.2">
      <c r="A794" s="303" t="s">
        <v>6</v>
      </c>
      <c r="B794" s="320">
        <v>5050.666666666667</v>
      </c>
      <c r="C794" s="321">
        <v>5209.333333333333</v>
      </c>
      <c r="D794" s="321">
        <v>5257.5</v>
      </c>
      <c r="E794" s="321">
        <v>5531.25</v>
      </c>
      <c r="F794" s="321">
        <v>5457.6923076923076</v>
      </c>
      <c r="G794" s="321">
        <v>5559.333333333333</v>
      </c>
      <c r="H794" s="261">
        <v>5324.5121951219517</v>
      </c>
      <c r="I794" s="529"/>
      <c r="J794" s="529"/>
      <c r="K794" s="529"/>
    </row>
    <row r="795" spans="1:11" x14ac:dyDescent="0.2">
      <c r="A795" s="226" t="s">
        <v>7</v>
      </c>
      <c r="B795" s="322">
        <v>86.666666666666671</v>
      </c>
      <c r="C795" s="323">
        <v>66.666666666666671</v>
      </c>
      <c r="D795" s="324">
        <v>75</v>
      </c>
      <c r="E795" s="324">
        <v>75</v>
      </c>
      <c r="F795" s="324">
        <v>76.92307692307692</v>
      </c>
      <c r="G795" s="324">
        <v>100</v>
      </c>
      <c r="H795" s="325">
        <v>70.731707317073173</v>
      </c>
      <c r="I795" s="529"/>
      <c r="J795" s="529"/>
      <c r="K795" s="529"/>
    </row>
    <row r="796" spans="1:11" x14ac:dyDescent="0.2">
      <c r="A796" s="226" t="s">
        <v>8</v>
      </c>
      <c r="B796" s="266">
        <v>6.4710786215416941E-2</v>
      </c>
      <c r="C796" s="267">
        <v>9.232733179649083E-2</v>
      </c>
      <c r="D796" s="326">
        <v>7.1742329869587174E-2</v>
      </c>
      <c r="E796" s="326">
        <v>9.4329914239771356E-2</v>
      </c>
      <c r="F796" s="326">
        <v>7.515994173299731E-2</v>
      </c>
      <c r="G796" s="326">
        <v>5.2563967527902808E-2</v>
      </c>
      <c r="H796" s="327">
        <v>8.2414709476513068E-2</v>
      </c>
      <c r="I796" s="529"/>
      <c r="J796" s="529"/>
      <c r="K796" s="529"/>
    </row>
    <row r="797" spans="1:11" x14ac:dyDescent="0.2">
      <c r="A797" s="303" t="s">
        <v>1</v>
      </c>
      <c r="B797" s="270">
        <f t="shared" ref="B797:G797" si="184">B794/B793*100-100</f>
        <v>3.4972677595628454</v>
      </c>
      <c r="C797" s="271">
        <f t="shared" si="184"/>
        <v>6.7486338797814227</v>
      </c>
      <c r="D797" s="271">
        <f t="shared" si="184"/>
        <v>7.7356557377049171</v>
      </c>
      <c r="E797" s="271">
        <f t="shared" si="184"/>
        <v>13.345286885245898</v>
      </c>
      <c r="F797" s="271">
        <f t="shared" si="184"/>
        <v>11.837957124842376</v>
      </c>
      <c r="G797" s="271">
        <f t="shared" si="184"/>
        <v>13.920765027322403</v>
      </c>
      <c r="H797" s="273">
        <f t="shared" ref="B797:H797" si="185">H794/H793*100-100</f>
        <v>9.1088564574170334</v>
      </c>
      <c r="I797" s="529"/>
      <c r="J797" s="529"/>
      <c r="K797" s="529"/>
    </row>
    <row r="798" spans="1:11" ht="13.5" thickBot="1" x14ac:dyDescent="0.25">
      <c r="A798" s="226" t="s">
        <v>27</v>
      </c>
      <c r="B798" s="275">
        <f>B794-B781</f>
        <v>-186.66666666666606</v>
      </c>
      <c r="C798" s="276">
        <f t="shared" ref="C798:H798" si="186">C794-C781</f>
        <v>16</v>
      </c>
      <c r="D798" s="276">
        <f t="shared" si="186"/>
        <v>4.8333333333330302</v>
      </c>
      <c r="E798" s="276">
        <f t="shared" si="186"/>
        <v>121.25</v>
      </c>
      <c r="F798" s="276">
        <f t="shared" si="186"/>
        <v>271.02564102564065</v>
      </c>
      <c r="G798" s="276">
        <f t="shared" si="186"/>
        <v>-13.33333333333394</v>
      </c>
      <c r="H798" s="278">
        <f t="shared" si="186"/>
        <v>25.609756097561331</v>
      </c>
      <c r="I798" s="529"/>
      <c r="J798" s="529"/>
      <c r="K798" s="529"/>
    </row>
    <row r="799" spans="1:11" x14ac:dyDescent="0.2">
      <c r="A799" s="308" t="s">
        <v>52</v>
      </c>
      <c r="B799" s="280">
        <v>44</v>
      </c>
      <c r="C799" s="281">
        <v>40</v>
      </c>
      <c r="D799" s="281">
        <v>42</v>
      </c>
      <c r="E799" s="281">
        <v>11</v>
      </c>
      <c r="F799" s="281">
        <v>45</v>
      </c>
      <c r="G799" s="328">
        <v>45</v>
      </c>
      <c r="H799" s="329">
        <f>SUM(B799:G799)</f>
        <v>227</v>
      </c>
      <c r="I799" s="529" t="s">
        <v>56</v>
      </c>
      <c r="J799" s="330">
        <f>H786-H799</f>
        <v>1</v>
      </c>
      <c r="K799" s="331">
        <f>J799/H786</f>
        <v>4.3859649122807015E-3</v>
      </c>
    </row>
    <row r="800" spans="1:11" x14ac:dyDescent="0.2">
      <c r="A800" s="308" t="s">
        <v>28</v>
      </c>
      <c r="B800" s="231">
        <v>145.5</v>
      </c>
      <c r="C800" s="289">
        <v>140.5</v>
      </c>
      <c r="D800" s="289">
        <v>141</v>
      </c>
      <c r="E800" s="289">
        <v>143.5</v>
      </c>
      <c r="F800" s="289">
        <v>140.5</v>
      </c>
      <c r="G800" s="289">
        <v>139.5</v>
      </c>
      <c r="H800" s="235"/>
      <c r="I800" s="529" t="s">
        <v>57</v>
      </c>
      <c r="J800" s="529"/>
      <c r="K800" s="529"/>
    </row>
    <row r="801" spans="1:11" ht="13.5" thickBot="1" x14ac:dyDescent="0.25">
      <c r="A801" s="311" t="s">
        <v>26</v>
      </c>
      <c r="B801" s="229">
        <f>B800-B787</f>
        <v>0</v>
      </c>
      <c r="C801" s="230">
        <f t="shared" ref="C801:G801" si="187">C800-C787</f>
        <v>0</v>
      </c>
      <c r="D801" s="230">
        <f t="shared" si="187"/>
        <v>0</v>
      </c>
      <c r="E801" s="230">
        <f t="shared" si="187"/>
        <v>0</v>
      </c>
      <c r="F801" s="230">
        <f t="shared" si="187"/>
        <v>0</v>
      </c>
      <c r="G801" s="230">
        <f t="shared" si="187"/>
        <v>0</v>
      </c>
      <c r="H801" s="236"/>
      <c r="I801" s="529" t="s">
        <v>26</v>
      </c>
      <c r="J801" s="529">
        <f>J800-J787</f>
        <v>0</v>
      </c>
      <c r="K801" s="529"/>
    </row>
  </sheetData>
  <mergeCells count="63">
    <mergeCell ref="B791:G791"/>
    <mergeCell ref="K290:R292"/>
    <mergeCell ref="B648:G648"/>
    <mergeCell ref="B713:G713"/>
    <mergeCell ref="B570:G570"/>
    <mergeCell ref="B557:G557"/>
    <mergeCell ref="B544:G544"/>
    <mergeCell ref="B440:G440"/>
    <mergeCell ref="B427:G427"/>
    <mergeCell ref="B609:G609"/>
    <mergeCell ref="B596:G596"/>
    <mergeCell ref="B583:G583"/>
    <mergeCell ref="B700:G700"/>
    <mergeCell ref="B323:G323"/>
    <mergeCell ref="B310:G310"/>
    <mergeCell ref="B349:G349"/>
    <mergeCell ref="B778:G778"/>
    <mergeCell ref="B752:G752"/>
    <mergeCell ref="B739:G739"/>
    <mergeCell ref="B726:G726"/>
    <mergeCell ref="B282:F282"/>
    <mergeCell ref="B269:F269"/>
    <mergeCell ref="B178:F178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687:G687"/>
    <mergeCell ref="B674:G674"/>
    <mergeCell ref="B765:G765"/>
    <mergeCell ref="B622:G622"/>
    <mergeCell ref="B635:G635"/>
    <mergeCell ref="B661:G661"/>
    <mergeCell ref="B9:F9"/>
    <mergeCell ref="B22:F22"/>
    <mergeCell ref="B35:F35"/>
    <mergeCell ref="B48:F48"/>
    <mergeCell ref="B61:F61"/>
    <mergeCell ref="B336:G336"/>
    <mergeCell ref="B74:F74"/>
    <mergeCell ref="B139:F139"/>
    <mergeCell ref="B126:F126"/>
    <mergeCell ref="B113:F113"/>
    <mergeCell ref="B100:F100"/>
    <mergeCell ref="B87:F87"/>
    <mergeCell ref="B165:F165"/>
    <mergeCell ref="B152:F152"/>
    <mergeCell ref="B230:F230"/>
    <mergeCell ref="B297:G297"/>
    <mergeCell ref="B256:F256"/>
    <mergeCell ref="B217:F217"/>
    <mergeCell ref="B204:F204"/>
    <mergeCell ref="B191:F191"/>
    <mergeCell ref="B243:F2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0" t="s">
        <v>18</v>
      </c>
      <c r="C4" s="531"/>
      <c r="D4" s="531"/>
      <c r="E4" s="531"/>
      <c r="F4" s="531"/>
      <c r="G4" s="531"/>
      <c r="H4" s="531"/>
      <c r="I4" s="531"/>
      <c r="J4" s="532"/>
      <c r="K4" s="530" t="s">
        <v>21</v>
      </c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0" t="s">
        <v>23</v>
      </c>
      <c r="C17" s="531"/>
      <c r="D17" s="531"/>
      <c r="E17" s="531"/>
      <c r="F17" s="5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0" t="s">
        <v>18</v>
      </c>
      <c r="C4" s="531"/>
      <c r="D4" s="531"/>
      <c r="E4" s="531"/>
      <c r="F4" s="531"/>
      <c r="G4" s="531"/>
      <c r="H4" s="531"/>
      <c r="I4" s="531"/>
      <c r="J4" s="532"/>
      <c r="K4" s="530" t="s">
        <v>21</v>
      </c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0" t="s">
        <v>23</v>
      </c>
      <c r="C17" s="531"/>
      <c r="D17" s="531"/>
      <c r="E17" s="531"/>
      <c r="F17" s="5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30" t="s">
        <v>18</v>
      </c>
      <c r="C4" s="531"/>
      <c r="D4" s="531"/>
      <c r="E4" s="531"/>
      <c r="F4" s="531"/>
      <c r="G4" s="531"/>
      <c r="H4" s="531"/>
      <c r="I4" s="531"/>
      <c r="J4" s="532"/>
      <c r="K4" s="530" t="s">
        <v>21</v>
      </c>
      <c r="L4" s="531"/>
      <c r="M4" s="531"/>
      <c r="N4" s="531"/>
      <c r="O4" s="531"/>
      <c r="P4" s="531"/>
      <c r="Q4" s="531"/>
      <c r="R4" s="531"/>
      <c r="S4" s="531"/>
      <c r="T4" s="531"/>
      <c r="U4" s="531"/>
      <c r="V4" s="531"/>
      <c r="W4" s="53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30" t="s">
        <v>23</v>
      </c>
      <c r="C17" s="531"/>
      <c r="D17" s="531"/>
      <c r="E17" s="531"/>
      <c r="F17" s="53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3" t="s">
        <v>42</v>
      </c>
      <c r="B1" s="53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3" t="s">
        <v>42</v>
      </c>
      <c r="B1" s="53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34" t="s">
        <v>42</v>
      </c>
      <c r="B1" s="53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3" t="s">
        <v>42</v>
      </c>
      <c r="B1" s="53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708"/>
  <sheetViews>
    <sheetView showGridLines="0" topLeftCell="I679" zoomScale="73" zoomScaleNormal="73" workbookViewId="0">
      <selection activeCell="T700" sqref="T700:T702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63"/>
      <c r="G2" s="563"/>
      <c r="H2" s="563"/>
      <c r="I2" s="56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35" t="s">
        <v>53</v>
      </c>
      <c r="C9" s="536"/>
      <c r="D9" s="536"/>
      <c r="E9" s="536"/>
      <c r="F9" s="536"/>
      <c r="G9" s="536"/>
      <c r="H9" s="536"/>
      <c r="I9" s="537"/>
      <c r="J9" s="535" t="s">
        <v>63</v>
      </c>
      <c r="K9" s="536"/>
      <c r="L9" s="536"/>
      <c r="M9" s="536"/>
      <c r="N9" s="536"/>
      <c r="O9" s="536"/>
      <c r="P9" s="536"/>
      <c r="Q9" s="536"/>
      <c r="R9" s="536"/>
      <c r="S9" s="537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35" t="s">
        <v>53</v>
      </c>
      <c r="C25" s="536"/>
      <c r="D25" s="536"/>
      <c r="E25" s="536"/>
      <c r="F25" s="536"/>
      <c r="G25" s="536"/>
      <c r="H25" s="536"/>
      <c r="I25" s="537"/>
      <c r="J25" s="535" t="s">
        <v>63</v>
      </c>
      <c r="K25" s="536"/>
      <c r="L25" s="536"/>
      <c r="M25" s="536"/>
      <c r="N25" s="536"/>
      <c r="O25" s="536"/>
      <c r="P25" s="536"/>
      <c r="Q25" s="537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62" t="s">
        <v>67</v>
      </c>
      <c r="W34" s="562"/>
      <c r="X34" s="562"/>
      <c r="Y34" s="562"/>
      <c r="Z34" s="562"/>
      <c r="AA34" s="562"/>
      <c r="AB34" s="562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62"/>
      <c r="W35" s="562"/>
      <c r="X35" s="562"/>
      <c r="Y35" s="562"/>
      <c r="Z35" s="562"/>
      <c r="AA35" s="562"/>
      <c r="AB35" s="562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62"/>
      <c r="W36" s="562"/>
      <c r="X36" s="562"/>
      <c r="Y36" s="562"/>
      <c r="Z36" s="562"/>
      <c r="AA36" s="562"/>
      <c r="AB36" s="562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35" t="s">
        <v>53</v>
      </c>
      <c r="C39" s="536"/>
      <c r="D39" s="536"/>
      <c r="E39" s="536"/>
      <c r="F39" s="536"/>
      <c r="G39" s="536"/>
      <c r="H39" s="536"/>
      <c r="I39" s="537"/>
      <c r="J39" s="535" t="s">
        <v>63</v>
      </c>
      <c r="K39" s="536"/>
      <c r="L39" s="536"/>
      <c r="M39" s="536"/>
      <c r="N39" s="536"/>
      <c r="O39" s="536"/>
      <c r="P39" s="536"/>
      <c r="Q39" s="537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62" t="s">
        <v>69</v>
      </c>
      <c r="W48" s="562"/>
      <c r="X48" s="562"/>
      <c r="Y48" s="562"/>
      <c r="Z48" s="562"/>
      <c r="AA48" s="562"/>
      <c r="AB48" s="562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62"/>
      <c r="W49" s="562"/>
      <c r="X49" s="562"/>
      <c r="Y49" s="562"/>
      <c r="Z49" s="562"/>
      <c r="AA49" s="562"/>
      <c r="AB49" s="562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62"/>
      <c r="W50" s="562"/>
      <c r="X50" s="562"/>
      <c r="Y50" s="562"/>
      <c r="Z50" s="562"/>
      <c r="AA50" s="562"/>
      <c r="AB50" s="562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35" t="s">
        <v>53</v>
      </c>
      <c r="C55" s="536"/>
      <c r="D55" s="536"/>
      <c r="E55" s="536"/>
      <c r="F55" s="536"/>
      <c r="G55" s="536"/>
      <c r="H55" s="536"/>
      <c r="I55" s="536"/>
      <c r="J55" s="536"/>
      <c r="K55" s="537"/>
      <c r="L55" s="535" t="s">
        <v>63</v>
      </c>
      <c r="M55" s="536"/>
      <c r="N55" s="536"/>
      <c r="O55" s="536"/>
      <c r="P55" s="536"/>
      <c r="Q55" s="536"/>
      <c r="R55" s="536"/>
      <c r="S55" s="537"/>
      <c r="T55" s="292" t="s">
        <v>55</v>
      </c>
      <c r="U55" s="361"/>
      <c r="V55" s="361"/>
      <c r="W55" s="361"/>
      <c r="X55" s="563" t="s">
        <v>71</v>
      </c>
      <c r="Y55" s="56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35" t="s">
        <v>53</v>
      </c>
      <c r="C70" s="536"/>
      <c r="D70" s="536"/>
      <c r="E70" s="536"/>
      <c r="F70" s="536"/>
      <c r="G70" s="536"/>
      <c r="H70" s="536"/>
      <c r="I70" s="536"/>
      <c r="J70" s="536"/>
      <c r="K70" s="537"/>
      <c r="L70" s="535" t="s">
        <v>63</v>
      </c>
      <c r="M70" s="536"/>
      <c r="N70" s="536"/>
      <c r="O70" s="536"/>
      <c r="P70" s="536"/>
      <c r="Q70" s="536"/>
      <c r="R70" s="536"/>
      <c r="S70" s="536"/>
      <c r="T70" s="536"/>
      <c r="U70" s="537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35" t="s">
        <v>53</v>
      </c>
      <c r="C86" s="536"/>
      <c r="D86" s="536"/>
      <c r="E86" s="536"/>
      <c r="F86" s="536"/>
      <c r="G86" s="536"/>
      <c r="H86" s="536"/>
      <c r="I86" s="537"/>
      <c r="J86" s="535" t="s">
        <v>75</v>
      </c>
      <c r="K86" s="536"/>
      <c r="L86" s="536"/>
      <c r="M86" s="537"/>
      <c r="N86" s="535" t="s">
        <v>63</v>
      </c>
      <c r="O86" s="536"/>
      <c r="P86" s="536"/>
      <c r="Q86" s="536"/>
      <c r="R86" s="536"/>
      <c r="S86" s="536"/>
      <c r="T86" s="536"/>
      <c r="U86" s="537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35" t="s">
        <v>53</v>
      </c>
      <c r="C100" s="536"/>
      <c r="D100" s="536"/>
      <c r="E100" s="536"/>
      <c r="F100" s="536"/>
      <c r="G100" s="536"/>
      <c r="H100" s="536"/>
      <c r="I100" s="537"/>
      <c r="J100" s="535" t="s">
        <v>75</v>
      </c>
      <c r="K100" s="536"/>
      <c r="L100" s="536"/>
      <c r="M100" s="537"/>
      <c r="N100" s="535" t="s">
        <v>63</v>
      </c>
      <c r="O100" s="536"/>
      <c r="P100" s="536"/>
      <c r="Q100" s="536"/>
      <c r="R100" s="536"/>
      <c r="S100" s="536"/>
      <c r="T100" s="536"/>
      <c r="U100" s="537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35" t="s">
        <v>53</v>
      </c>
      <c r="C115" s="536"/>
      <c r="D115" s="536"/>
      <c r="E115" s="536"/>
      <c r="F115" s="536"/>
      <c r="G115" s="536"/>
      <c r="H115" s="536"/>
      <c r="I115" s="536"/>
      <c r="J115" s="537"/>
      <c r="K115" s="535" t="s">
        <v>75</v>
      </c>
      <c r="L115" s="536"/>
      <c r="M115" s="536"/>
      <c r="N115" s="537"/>
      <c r="O115" s="535" t="s">
        <v>63</v>
      </c>
      <c r="P115" s="536"/>
      <c r="Q115" s="536"/>
      <c r="R115" s="536"/>
      <c r="S115" s="536"/>
      <c r="T115" s="536"/>
      <c r="U115" s="536"/>
      <c r="V115" s="536"/>
      <c r="W115" s="537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35" t="s">
        <v>53</v>
      </c>
      <c r="C129" s="536"/>
      <c r="D129" s="536"/>
      <c r="E129" s="536"/>
      <c r="F129" s="536"/>
      <c r="G129" s="536"/>
      <c r="H129" s="536"/>
      <c r="I129" s="536"/>
      <c r="J129" s="537"/>
      <c r="K129" s="535" t="s">
        <v>75</v>
      </c>
      <c r="L129" s="536"/>
      <c r="M129" s="536"/>
      <c r="N129" s="537"/>
      <c r="O129" s="535" t="s">
        <v>63</v>
      </c>
      <c r="P129" s="536"/>
      <c r="Q129" s="536"/>
      <c r="R129" s="536"/>
      <c r="S129" s="536"/>
      <c r="T129" s="536"/>
      <c r="U129" s="536"/>
      <c r="V129" s="536"/>
      <c r="W129" s="537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35" t="s">
        <v>53</v>
      </c>
      <c r="C143" s="536"/>
      <c r="D143" s="536"/>
      <c r="E143" s="536"/>
      <c r="F143" s="536"/>
      <c r="G143" s="536"/>
      <c r="H143" s="536"/>
      <c r="I143" s="536"/>
      <c r="J143" s="537"/>
      <c r="K143" s="535" t="s">
        <v>75</v>
      </c>
      <c r="L143" s="536"/>
      <c r="M143" s="536"/>
      <c r="N143" s="537"/>
      <c r="O143" s="535" t="s">
        <v>63</v>
      </c>
      <c r="P143" s="536"/>
      <c r="Q143" s="536"/>
      <c r="R143" s="536"/>
      <c r="S143" s="536"/>
      <c r="T143" s="536"/>
      <c r="U143" s="536"/>
      <c r="V143" s="536"/>
      <c r="W143" s="537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35" t="s">
        <v>53</v>
      </c>
      <c r="C157" s="536"/>
      <c r="D157" s="536"/>
      <c r="E157" s="536"/>
      <c r="F157" s="536"/>
      <c r="G157" s="536"/>
      <c r="H157" s="536"/>
      <c r="I157" s="536"/>
      <c r="J157" s="537"/>
      <c r="K157" s="535" t="s">
        <v>75</v>
      </c>
      <c r="L157" s="536"/>
      <c r="M157" s="536"/>
      <c r="N157" s="537"/>
      <c r="O157" s="535" t="s">
        <v>63</v>
      </c>
      <c r="P157" s="536"/>
      <c r="Q157" s="536"/>
      <c r="R157" s="536"/>
      <c r="S157" s="536"/>
      <c r="T157" s="536"/>
      <c r="U157" s="536"/>
      <c r="V157" s="536"/>
      <c r="W157" s="537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35" t="s">
        <v>53</v>
      </c>
      <c r="C173" s="536"/>
      <c r="D173" s="536"/>
      <c r="E173" s="536"/>
      <c r="F173" s="536"/>
      <c r="G173" s="536"/>
      <c r="H173" s="536"/>
      <c r="I173" s="537"/>
      <c r="J173" s="535" t="s">
        <v>75</v>
      </c>
      <c r="K173" s="536"/>
      <c r="L173" s="536"/>
      <c r="M173" s="537"/>
      <c r="N173" s="535" t="s">
        <v>63</v>
      </c>
      <c r="O173" s="536"/>
      <c r="P173" s="536"/>
      <c r="Q173" s="536"/>
      <c r="R173" s="536"/>
      <c r="S173" s="536"/>
      <c r="T173" s="536"/>
      <c r="U173" s="536"/>
      <c r="V173" s="536"/>
      <c r="W173" s="537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35" t="s">
        <v>53</v>
      </c>
      <c r="C187" s="536"/>
      <c r="D187" s="536"/>
      <c r="E187" s="536"/>
      <c r="F187" s="536"/>
      <c r="G187" s="536"/>
      <c r="H187" s="536"/>
      <c r="I187" s="537"/>
      <c r="J187" s="535" t="s">
        <v>75</v>
      </c>
      <c r="K187" s="536"/>
      <c r="L187" s="536"/>
      <c r="M187" s="537"/>
      <c r="N187" s="535" t="s">
        <v>63</v>
      </c>
      <c r="O187" s="536"/>
      <c r="P187" s="536"/>
      <c r="Q187" s="536"/>
      <c r="R187" s="536"/>
      <c r="S187" s="536"/>
      <c r="T187" s="536"/>
      <c r="U187" s="536"/>
      <c r="V187" s="536"/>
      <c r="W187" s="537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35" t="s">
        <v>53</v>
      </c>
      <c r="C201" s="536"/>
      <c r="D201" s="536"/>
      <c r="E201" s="536"/>
      <c r="F201" s="536"/>
      <c r="G201" s="536"/>
      <c r="H201" s="536"/>
      <c r="I201" s="537"/>
      <c r="J201" s="535" t="s">
        <v>75</v>
      </c>
      <c r="K201" s="536"/>
      <c r="L201" s="536"/>
      <c r="M201" s="537"/>
      <c r="N201" s="535" t="s">
        <v>63</v>
      </c>
      <c r="O201" s="536"/>
      <c r="P201" s="536"/>
      <c r="Q201" s="536"/>
      <c r="R201" s="536"/>
      <c r="S201" s="536"/>
      <c r="T201" s="536"/>
      <c r="U201" s="536"/>
      <c r="V201" s="536"/>
      <c r="W201" s="537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35" t="s">
        <v>53</v>
      </c>
      <c r="C215" s="536"/>
      <c r="D215" s="536"/>
      <c r="E215" s="536"/>
      <c r="F215" s="536"/>
      <c r="G215" s="536"/>
      <c r="H215" s="536"/>
      <c r="I215" s="537"/>
      <c r="J215" s="535" t="s">
        <v>75</v>
      </c>
      <c r="K215" s="536"/>
      <c r="L215" s="536"/>
      <c r="M215" s="537"/>
      <c r="N215" s="535" t="s">
        <v>63</v>
      </c>
      <c r="O215" s="536"/>
      <c r="P215" s="536"/>
      <c r="Q215" s="536"/>
      <c r="R215" s="536"/>
      <c r="S215" s="536"/>
      <c r="T215" s="536"/>
      <c r="U215" s="536"/>
      <c r="V215" s="536"/>
      <c r="W215" s="537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35" t="s">
        <v>53</v>
      </c>
      <c r="C230" s="536"/>
      <c r="D230" s="536"/>
      <c r="E230" s="536"/>
      <c r="F230" s="536"/>
      <c r="G230" s="536"/>
      <c r="H230" s="536"/>
      <c r="I230" s="537"/>
      <c r="J230" s="535" t="s">
        <v>75</v>
      </c>
      <c r="K230" s="536"/>
      <c r="L230" s="536"/>
      <c r="M230" s="537"/>
      <c r="N230" s="535" t="s">
        <v>63</v>
      </c>
      <c r="O230" s="536"/>
      <c r="P230" s="536"/>
      <c r="Q230" s="536"/>
      <c r="R230" s="536"/>
      <c r="S230" s="536"/>
      <c r="T230" s="536"/>
      <c r="U230" s="537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35" t="s">
        <v>53</v>
      </c>
      <c r="C244" s="536"/>
      <c r="D244" s="536"/>
      <c r="E244" s="536"/>
      <c r="F244" s="536"/>
      <c r="G244" s="536"/>
      <c r="H244" s="536"/>
      <c r="I244" s="537"/>
      <c r="J244" s="535" t="s">
        <v>75</v>
      </c>
      <c r="K244" s="536"/>
      <c r="L244" s="536"/>
      <c r="M244" s="537"/>
      <c r="N244" s="535" t="s">
        <v>63</v>
      </c>
      <c r="O244" s="536"/>
      <c r="P244" s="536"/>
      <c r="Q244" s="536"/>
      <c r="R244" s="536"/>
      <c r="S244" s="536"/>
      <c r="T244" s="536"/>
      <c r="U244" s="537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35" t="s">
        <v>53</v>
      </c>
      <c r="C258" s="536"/>
      <c r="D258" s="536"/>
      <c r="E258" s="536"/>
      <c r="F258" s="536"/>
      <c r="G258" s="536"/>
      <c r="H258" s="536"/>
      <c r="I258" s="537"/>
      <c r="J258" s="535" t="s">
        <v>75</v>
      </c>
      <c r="K258" s="536"/>
      <c r="L258" s="536"/>
      <c r="M258" s="537"/>
      <c r="N258" s="535" t="s">
        <v>63</v>
      </c>
      <c r="O258" s="536"/>
      <c r="P258" s="536"/>
      <c r="Q258" s="536"/>
      <c r="R258" s="536"/>
      <c r="S258" s="536"/>
      <c r="T258" s="536"/>
      <c r="U258" s="537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35" t="s">
        <v>53</v>
      </c>
      <c r="C272" s="536"/>
      <c r="D272" s="536"/>
      <c r="E272" s="536"/>
      <c r="F272" s="536"/>
      <c r="G272" s="536"/>
      <c r="H272" s="536"/>
      <c r="I272" s="537"/>
      <c r="J272" s="535" t="s">
        <v>75</v>
      </c>
      <c r="K272" s="536"/>
      <c r="L272" s="536"/>
      <c r="M272" s="537"/>
      <c r="N272" s="535" t="s">
        <v>63</v>
      </c>
      <c r="O272" s="536"/>
      <c r="P272" s="536"/>
      <c r="Q272" s="536"/>
      <c r="R272" s="536"/>
      <c r="S272" s="536"/>
      <c r="T272" s="536"/>
      <c r="U272" s="537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35" t="s">
        <v>53</v>
      </c>
      <c r="C286" s="536"/>
      <c r="D286" s="536"/>
      <c r="E286" s="536"/>
      <c r="F286" s="536"/>
      <c r="G286" s="536"/>
      <c r="H286" s="536"/>
      <c r="I286" s="537"/>
      <c r="J286" s="535" t="s">
        <v>75</v>
      </c>
      <c r="K286" s="536"/>
      <c r="L286" s="536"/>
      <c r="M286" s="537"/>
      <c r="N286" s="535" t="s">
        <v>63</v>
      </c>
      <c r="O286" s="536"/>
      <c r="P286" s="536"/>
      <c r="Q286" s="536"/>
      <c r="R286" s="536"/>
      <c r="S286" s="536"/>
      <c r="T286" s="536"/>
      <c r="U286" s="537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35" t="s">
        <v>53</v>
      </c>
      <c r="C300" s="536"/>
      <c r="D300" s="536"/>
      <c r="E300" s="536"/>
      <c r="F300" s="536"/>
      <c r="G300" s="536"/>
      <c r="H300" s="536"/>
      <c r="I300" s="537"/>
      <c r="J300" s="535" t="s">
        <v>75</v>
      </c>
      <c r="K300" s="536"/>
      <c r="L300" s="536"/>
      <c r="M300" s="537"/>
      <c r="N300" s="535" t="s">
        <v>63</v>
      </c>
      <c r="O300" s="536"/>
      <c r="P300" s="536"/>
      <c r="Q300" s="536"/>
      <c r="R300" s="536"/>
      <c r="S300" s="536"/>
      <c r="T300" s="536"/>
      <c r="U300" s="537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35" t="s">
        <v>53</v>
      </c>
      <c r="C314" s="536"/>
      <c r="D314" s="536"/>
      <c r="E314" s="536"/>
      <c r="F314" s="536"/>
      <c r="G314" s="536"/>
      <c r="H314" s="536"/>
      <c r="I314" s="537"/>
      <c r="J314" s="535" t="s">
        <v>75</v>
      </c>
      <c r="K314" s="536"/>
      <c r="L314" s="536"/>
      <c r="M314" s="537"/>
      <c r="N314" s="535" t="s">
        <v>63</v>
      </c>
      <c r="O314" s="536"/>
      <c r="P314" s="536"/>
      <c r="Q314" s="536"/>
      <c r="R314" s="536"/>
      <c r="S314" s="536"/>
      <c r="T314" s="536"/>
      <c r="U314" s="537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52" t="s">
        <v>53</v>
      </c>
      <c r="B329" s="553"/>
      <c r="C329" s="553"/>
      <c r="D329" s="553"/>
      <c r="E329" s="553"/>
      <c r="F329" s="553"/>
      <c r="G329" s="553"/>
      <c r="H329" s="553"/>
      <c r="I329" s="553"/>
      <c r="J329" s="554"/>
      <c r="K329" s="555" t="s">
        <v>75</v>
      </c>
      <c r="L329" s="556"/>
      <c r="M329" s="556"/>
      <c r="N329" s="556"/>
      <c r="O329" s="556"/>
      <c r="P329" s="556"/>
      <c r="Q329" s="556"/>
      <c r="R329" s="556"/>
      <c r="S329" s="556"/>
      <c r="T329" s="557"/>
      <c r="U329" s="558" t="s">
        <v>63</v>
      </c>
      <c r="V329" s="559"/>
      <c r="W329" s="559"/>
      <c r="X329" s="559"/>
      <c r="Y329" s="559"/>
      <c r="Z329" s="559"/>
      <c r="AA329" s="559"/>
      <c r="AB329" s="559"/>
      <c r="AC329" s="559"/>
      <c r="AD329" s="56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40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42">
        <f>C331+C332</f>
        <v>760</v>
      </c>
      <c r="G331" s="542">
        <v>115.5</v>
      </c>
      <c r="H331" s="542">
        <v>65</v>
      </c>
      <c r="I331" s="542">
        <v>1</v>
      </c>
      <c r="J331" s="544"/>
      <c r="K331" s="561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42">
        <f>M331+M332</f>
        <v>760</v>
      </c>
      <c r="Q331" s="538">
        <v>118.5</v>
      </c>
      <c r="R331" s="538">
        <v>65</v>
      </c>
      <c r="S331" s="538">
        <v>2</v>
      </c>
      <c r="T331" s="544"/>
      <c r="U331" s="540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42">
        <f>W331+W332</f>
        <v>760</v>
      </c>
      <c r="AA331" s="542">
        <v>116.5</v>
      </c>
      <c r="AB331" s="542">
        <v>65</v>
      </c>
      <c r="AC331" s="542">
        <v>1</v>
      </c>
      <c r="AD331" s="544"/>
    </row>
    <row r="332" spans="1:30" s="426" customFormat="1" ht="15" x14ac:dyDescent="0.2">
      <c r="A332" s="541"/>
      <c r="B332" s="430">
        <v>3</v>
      </c>
      <c r="C332" s="430">
        <v>440</v>
      </c>
      <c r="D332" s="430">
        <v>115</v>
      </c>
      <c r="E332" s="430" t="s">
        <v>124</v>
      </c>
      <c r="F332" s="543"/>
      <c r="G332" s="543"/>
      <c r="H332" s="543"/>
      <c r="I332" s="543"/>
      <c r="J332" s="545"/>
      <c r="K332" s="561"/>
      <c r="L332" s="430">
        <v>2</v>
      </c>
      <c r="M332" s="430">
        <v>373</v>
      </c>
      <c r="N332" s="430">
        <v>117.5</v>
      </c>
      <c r="O332" s="430" t="s">
        <v>128</v>
      </c>
      <c r="P332" s="543"/>
      <c r="Q332" s="538"/>
      <c r="R332" s="538"/>
      <c r="S332" s="538"/>
      <c r="T332" s="545"/>
      <c r="U332" s="541"/>
      <c r="V332" s="430">
        <v>2</v>
      </c>
      <c r="W332" s="430">
        <v>217</v>
      </c>
      <c r="X332" s="430">
        <v>116</v>
      </c>
      <c r="Y332" s="430" t="s">
        <v>128</v>
      </c>
      <c r="Z332" s="543"/>
      <c r="AA332" s="543"/>
      <c r="AB332" s="543"/>
      <c r="AC332" s="543"/>
      <c r="AD332" s="545"/>
    </row>
    <row r="333" spans="1:30" s="426" customFormat="1" ht="15" x14ac:dyDescent="0.2">
      <c r="A333" s="540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42">
        <f>C333+C334+C335</f>
        <v>760</v>
      </c>
      <c r="G333" s="542">
        <v>115</v>
      </c>
      <c r="H333" s="542">
        <v>65</v>
      </c>
      <c r="I333" s="542">
        <v>1</v>
      </c>
      <c r="J333" s="544"/>
      <c r="K333" s="550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8">
        <f>M333+M334</f>
        <v>760</v>
      </c>
      <c r="Q333" s="542">
        <v>116.5</v>
      </c>
      <c r="R333" s="542">
        <v>65</v>
      </c>
      <c r="S333" s="542">
        <v>2</v>
      </c>
      <c r="T333" s="544"/>
      <c r="U333" s="540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8">
        <f>W333+W334</f>
        <v>760</v>
      </c>
      <c r="AA333" s="538">
        <v>116</v>
      </c>
      <c r="AB333" s="538">
        <v>65</v>
      </c>
      <c r="AC333" s="538" t="s">
        <v>126</v>
      </c>
      <c r="AD333" s="539"/>
    </row>
    <row r="334" spans="1:30" s="426" customFormat="1" ht="15" x14ac:dyDescent="0.2">
      <c r="A334" s="550"/>
      <c r="B334" s="430">
        <v>3</v>
      </c>
      <c r="C334" s="430">
        <v>230</v>
      </c>
      <c r="D334" s="430">
        <v>115</v>
      </c>
      <c r="E334" s="430" t="s">
        <v>125</v>
      </c>
      <c r="F334" s="546"/>
      <c r="G334" s="546"/>
      <c r="H334" s="546"/>
      <c r="I334" s="546"/>
      <c r="J334" s="551"/>
      <c r="K334" s="541"/>
      <c r="L334" s="430">
        <v>3</v>
      </c>
      <c r="M334" s="430">
        <v>385</v>
      </c>
      <c r="N334" s="430">
        <v>115.5</v>
      </c>
      <c r="O334" s="430" t="s">
        <v>125</v>
      </c>
      <c r="P334" s="538"/>
      <c r="Q334" s="543"/>
      <c r="R334" s="543"/>
      <c r="S334" s="543"/>
      <c r="T334" s="545"/>
      <c r="U334" s="541"/>
      <c r="V334" s="430">
        <v>3</v>
      </c>
      <c r="W334" s="430">
        <v>210</v>
      </c>
      <c r="X334" s="430">
        <v>115.5</v>
      </c>
      <c r="Y334" s="430" t="s">
        <v>128</v>
      </c>
      <c r="Z334" s="538"/>
      <c r="AA334" s="538"/>
      <c r="AB334" s="538"/>
      <c r="AC334" s="538"/>
      <c r="AD334" s="539"/>
    </row>
    <row r="335" spans="1:30" s="426" customFormat="1" ht="15" x14ac:dyDescent="0.2">
      <c r="A335" s="541"/>
      <c r="B335" s="430">
        <v>4</v>
      </c>
      <c r="C335" s="430">
        <v>87</v>
      </c>
      <c r="D335" s="430">
        <v>114</v>
      </c>
      <c r="E335" s="430" t="s">
        <v>128</v>
      </c>
      <c r="F335" s="546"/>
      <c r="G335" s="543"/>
      <c r="H335" s="543"/>
      <c r="I335" s="543"/>
      <c r="J335" s="545"/>
      <c r="K335" s="540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42">
        <f>M335+M336+M337</f>
        <v>760</v>
      </c>
      <c r="Q335" s="542">
        <v>114.5</v>
      </c>
      <c r="R335" s="542">
        <v>65</v>
      </c>
      <c r="S335" s="542">
        <v>3</v>
      </c>
      <c r="T335" s="544"/>
      <c r="U335" s="540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46">
        <f>W335+W336</f>
        <v>761</v>
      </c>
      <c r="AA335" s="542">
        <v>115.5</v>
      </c>
      <c r="AB335" s="542">
        <v>65</v>
      </c>
      <c r="AC335" s="542">
        <v>2</v>
      </c>
      <c r="AD335" s="544"/>
    </row>
    <row r="336" spans="1:30" s="426" customFormat="1" ht="15" x14ac:dyDescent="0.2">
      <c r="A336" s="540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42">
        <f>C336+C337</f>
        <v>760</v>
      </c>
      <c r="G336" s="542">
        <v>114</v>
      </c>
      <c r="H336" s="542">
        <v>65</v>
      </c>
      <c r="I336" s="542">
        <v>2</v>
      </c>
      <c r="J336" s="544"/>
      <c r="K336" s="550"/>
      <c r="L336" s="430">
        <v>4</v>
      </c>
      <c r="M336" s="430">
        <v>457</v>
      </c>
      <c r="N336" s="430">
        <v>114.5</v>
      </c>
      <c r="O336" s="430" t="s">
        <v>127</v>
      </c>
      <c r="P336" s="546"/>
      <c r="Q336" s="546"/>
      <c r="R336" s="546"/>
      <c r="S336" s="546"/>
      <c r="T336" s="551"/>
      <c r="U336" s="541"/>
      <c r="V336" s="430">
        <v>5</v>
      </c>
      <c r="W336" s="430">
        <v>67</v>
      </c>
      <c r="X336" s="430">
        <v>114</v>
      </c>
      <c r="Y336" s="431" t="s">
        <v>125</v>
      </c>
      <c r="Z336" s="543"/>
      <c r="AA336" s="543"/>
      <c r="AB336" s="543"/>
      <c r="AC336" s="543"/>
      <c r="AD336" s="545"/>
    </row>
    <row r="337" spans="1:30" s="426" customFormat="1" ht="15" x14ac:dyDescent="0.2">
      <c r="A337" s="541"/>
      <c r="B337" s="430">
        <v>5</v>
      </c>
      <c r="C337" s="430">
        <v>53</v>
      </c>
      <c r="D337" s="430">
        <v>114.5</v>
      </c>
      <c r="E337" s="431" t="s">
        <v>125</v>
      </c>
      <c r="F337" s="543"/>
      <c r="G337" s="543"/>
      <c r="H337" s="543"/>
      <c r="I337" s="543"/>
      <c r="J337" s="545"/>
      <c r="K337" s="541"/>
      <c r="L337" s="430" t="s">
        <v>129</v>
      </c>
      <c r="M337" s="430">
        <v>226</v>
      </c>
      <c r="N337" s="430">
        <v>114</v>
      </c>
      <c r="O337" s="430" t="s">
        <v>125</v>
      </c>
      <c r="P337" s="543"/>
      <c r="Q337" s="543"/>
      <c r="R337" s="543"/>
      <c r="S337" s="543"/>
      <c r="T337" s="545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40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8">
        <f>W338+W339</f>
        <v>761</v>
      </c>
      <c r="AA338" s="538">
        <v>114</v>
      </c>
      <c r="AB338" s="538">
        <v>65</v>
      </c>
      <c r="AC338" s="538">
        <v>3</v>
      </c>
      <c r="AD338" s="539"/>
    </row>
    <row r="339" spans="1:30" s="426" customFormat="1" ht="15" x14ac:dyDescent="0.2">
      <c r="A339" s="540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42">
        <f>C339+C340</f>
        <v>760</v>
      </c>
      <c r="G339" s="542">
        <v>114.5</v>
      </c>
      <c r="H339" s="542">
        <v>65</v>
      </c>
      <c r="I339" s="542">
        <v>2</v>
      </c>
      <c r="J339" s="544"/>
      <c r="K339" s="540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42">
        <f>M339+M340</f>
        <v>760</v>
      </c>
      <c r="Q339" s="542">
        <v>113</v>
      </c>
      <c r="R339" s="542">
        <v>65</v>
      </c>
      <c r="S339" s="542">
        <v>3</v>
      </c>
      <c r="T339" s="544"/>
      <c r="U339" s="541"/>
      <c r="V339" s="430">
        <v>5</v>
      </c>
      <c r="W339" s="430">
        <v>193</v>
      </c>
      <c r="X339" s="430">
        <v>114</v>
      </c>
      <c r="Y339" s="430" t="s">
        <v>128</v>
      </c>
      <c r="Z339" s="538"/>
      <c r="AA339" s="538"/>
      <c r="AB339" s="538"/>
      <c r="AC339" s="538"/>
      <c r="AD339" s="539"/>
    </row>
    <row r="340" spans="1:30" s="426" customFormat="1" ht="15" x14ac:dyDescent="0.2">
      <c r="A340" s="541"/>
      <c r="B340" s="430">
        <v>6</v>
      </c>
      <c r="C340" s="430">
        <v>49</v>
      </c>
      <c r="D340" s="430">
        <v>113</v>
      </c>
      <c r="E340" s="431" t="s">
        <v>128</v>
      </c>
      <c r="F340" s="543"/>
      <c r="G340" s="543"/>
      <c r="H340" s="543"/>
      <c r="I340" s="543"/>
      <c r="J340" s="545"/>
      <c r="K340" s="541"/>
      <c r="L340" s="430" t="s">
        <v>131</v>
      </c>
      <c r="M340" s="430">
        <v>375</v>
      </c>
      <c r="N340" s="430">
        <v>112</v>
      </c>
      <c r="O340" s="430" t="s">
        <v>124</v>
      </c>
      <c r="P340" s="543"/>
      <c r="Q340" s="543"/>
      <c r="R340" s="543"/>
      <c r="S340" s="543"/>
      <c r="T340" s="545"/>
      <c r="U340" s="540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42">
        <f>W340+W341+W342</f>
        <v>761</v>
      </c>
      <c r="AA340" s="542">
        <v>112.5</v>
      </c>
      <c r="AB340" s="542">
        <v>65</v>
      </c>
      <c r="AC340" s="542">
        <v>3</v>
      </c>
      <c r="AD340" s="444"/>
    </row>
    <row r="341" spans="1:30" s="426" customFormat="1" ht="15" x14ac:dyDescent="0.2">
      <c r="A341" s="540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42">
        <f>C341+C342</f>
        <v>761</v>
      </c>
      <c r="G341" s="542"/>
      <c r="H341" s="542">
        <v>65</v>
      </c>
      <c r="I341" s="542">
        <v>3</v>
      </c>
      <c r="J341" s="544"/>
      <c r="K341" s="540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42">
        <f>M341+M342+M343</f>
        <v>761</v>
      </c>
      <c r="Q341" s="542">
        <v>112.5</v>
      </c>
      <c r="R341" s="542">
        <v>65</v>
      </c>
      <c r="S341" s="542">
        <v>3</v>
      </c>
      <c r="T341" s="544"/>
      <c r="U341" s="550"/>
      <c r="V341" s="437">
        <v>8</v>
      </c>
      <c r="W341" s="437">
        <v>158</v>
      </c>
      <c r="X341" s="437">
        <v>110.5</v>
      </c>
      <c r="Y341" s="437" t="s">
        <v>125</v>
      </c>
      <c r="Z341" s="546"/>
      <c r="AA341" s="546"/>
      <c r="AB341" s="546"/>
      <c r="AC341" s="546"/>
      <c r="AD341" s="445"/>
    </row>
    <row r="342" spans="1:30" s="426" customFormat="1" ht="15.75" thickBot="1" x14ac:dyDescent="0.25">
      <c r="A342" s="548"/>
      <c r="B342" s="438">
        <v>7</v>
      </c>
      <c r="C342" s="438">
        <v>340</v>
      </c>
      <c r="D342" s="438">
        <v>112.5</v>
      </c>
      <c r="E342" s="439" t="s">
        <v>124</v>
      </c>
      <c r="F342" s="547"/>
      <c r="G342" s="547"/>
      <c r="H342" s="547"/>
      <c r="I342" s="547"/>
      <c r="J342" s="549"/>
      <c r="K342" s="550"/>
      <c r="L342" s="430" t="s">
        <v>133</v>
      </c>
      <c r="M342" s="430">
        <v>112</v>
      </c>
      <c r="N342" s="430">
        <v>112.5</v>
      </c>
      <c r="O342" s="430" t="s">
        <v>125</v>
      </c>
      <c r="P342" s="546"/>
      <c r="Q342" s="546"/>
      <c r="R342" s="546"/>
      <c r="S342" s="546"/>
      <c r="T342" s="551"/>
      <c r="U342" s="548"/>
      <c r="V342" s="438">
        <v>7</v>
      </c>
      <c r="W342" s="438">
        <v>118</v>
      </c>
      <c r="X342" s="438">
        <v>112</v>
      </c>
      <c r="Y342" s="438" t="s">
        <v>125</v>
      </c>
      <c r="Z342" s="547"/>
      <c r="AA342" s="547"/>
      <c r="AB342" s="547"/>
      <c r="AC342" s="547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48"/>
      <c r="L343" s="438" t="s">
        <v>134</v>
      </c>
      <c r="M343" s="438">
        <v>514</v>
      </c>
      <c r="N343" s="438">
        <v>112.5</v>
      </c>
      <c r="O343" s="439" t="s">
        <v>127</v>
      </c>
      <c r="P343" s="547"/>
      <c r="Q343" s="547"/>
      <c r="R343" s="547"/>
      <c r="S343" s="547"/>
      <c r="T343" s="549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35" t="s">
        <v>53</v>
      </c>
      <c r="C347" s="536"/>
      <c r="D347" s="536"/>
      <c r="E347" s="536"/>
      <c r="F347" s="536"/>
      <c r="G347" s="537"/>
      <c r="H347" s="535" t="s">
        <v>75</v>
      </c>
      <c r="I347" s="536"/>
      <c r="J347" s="536"/>
      <c r="K347" s="536"/>
      <c r="L347" s="536"/>
      <c r="M347" s="537"/>
      <c r="N347" s="535" t="s">
        <v>63</v>
      </c>
      <c r="O347" s="536"/>
      <c r="P347" s="536"/>
      <c r="Q347" s="536"/>
      <c r="R347" s="536"/>
      <c r="S347" s="537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35" t="s">
        <v>53</v>
      </c>
      <c r="C360" s="536"/>
      <c r="D360" s="536"/>
      <c r="E360" s="536"/>
      <c r="F360" s="536"/>
      <c r="G360" s="537"/>
      <c r="H360" s="535" t="s">
        <v>75</v>
      </c>
      <c r="I360" s="536"/>
      <c r="J360" s="536"/>
      <c r="K360" s="536"/>
      <c r="L360" s="536"/>
      <c r="M360" s="537"/>
      <c r="N360" s="535" t="s">
        <v>63</v>
      </c>
      <c r="O360" s="536"/>
      <c r="P360" s="536"/>
      <c r="Q360" s="536"/>
      <c r="R360" s="536"/>
      <c r="S360" s="537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35" t="s">
        <v>53</v>
      </c>
      <c r="C373" s="536"/>
      <c r="D373" s="536"/>
      <c r="E373" s="536"/>
      <c r="F373" s="536"/>
      <c r="G373" s="537"/>
      <c r="H373" s="535" t="s">
        <v>75</v>
      </c>
      <c r="I373" s="536"/>
      <c r="J373" s="536"/>
      <c r="K373" s="536"/>
      <c r="L373" s="536"/>
      <c r="M373" s="537"/>
      <c r="N373" s="535" t="s">
        <v>63</v>
      </c>
      <c r="O373" s="536"/>
      <c r="P373" s="536"/>
      <c r="Q373" s="536"/>
      <c r="R373" s="536"/>
      <c r="S373" s="537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35" t="s">
        <v>53</v>
      </c>
      <c r="C386" s="536"/>
      <c r="D386" s="536"/>
      <c r="E386" s="536"/>
      <c r="F386" s="536"/>
      <c r="G386" s="537"/>
      <c r="H386" s="535" t="s">
        <v>75</v>
      </c>
      <c r="I386" s="536"/>
      <c r="J386" s="536"/>
      <c r="K386" s="536"/>
      <c r="L386" s="536"/>
      <c r="M386" s="537"/>
      <c r="N386" s="535" t="s">
        <v>63</v>
      </c>
      <c r="O386" s="536"/>
      <c r="P386" s="536"/>
      <c r="Q386" s="536"/>
      <c r="R386" s="536"/>
      <c r="S386" s="537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35" t="s">
        <v>53</v>
      </c>
      <c r="C399" s="536"/>
      <c r="D399" s="536"/>
      <c r="E399" s="536"/>
      <c r="F399" s="536"/>
      <c r="G399" s="537"/>
      <c r="H399" s="535" t="s">
        <v>75</v>
      </c>
      <c r="I399" s="536"/>
      <c r="J399" s="536"/>
      <c r="K399" s="536"/>
      <c r="L399" s="536"/>
      <c r="M399" s="537"/>
      <c r="N399" s="535" t="s">
        <v>63</v>
      </c>
      <c r="O399" s="536"/>
      <c r="P399" s="536"/>
      <c r="Q399" s="536"/>
      <c r="R399" s="536"/>
      <c r="S399" s="537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35" t="s">
        <v>53</v>
      </c>
      <c r="C412" s="536"/>
      <c r="D412" s="536"/>
      <c r="E412" s="536"/>
      <c r="F412" s="536"/>
      <c r="G412" s="537"/>
      <c r="H412" s="535" t="s">
        <v>75</v>
      </c>
      <c r="I412" s="536"/>
      <c r="J412" s="536"/>
      <c r="K412" s="536"/>
      <c r="L412" s="536"/>
      <c r="M412" s="537"/>
      <c r="N412" s="535" t="s">
        <v>63</v>
      </c>
      <c r="O412" s="536"/>
      <c r="P412" s="536"/>
      <c r="Q412" s="536"/>
      <c r="R412" s="536"/>
      <c r="S412" s="537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35" t="s">
        <v>53</v>
      </c>
      <c r="C425" s="536"/>
      <c r="D425" s="536"/>
      <c r="E425" s="536"/>
      <c r="F425" s="536"/>
      <c r="G425" s="537"/>
      <c r="H425" s="535" t="s">
        <v>75</v>
      </c>
      <c r="I425" s="536"/>
      <c r="J425" s="536"/>
      <c r="K425" s="536"/>
      <c r="L425" s="536"/>
      <c r="M425" s="537"/>
      <c r="N425" s="535" t="s">
        <v>63</v>
      </c>
      <c r="O425" s="536"/>
      <c r="P425" s="536"/>
      <c r="Q425" s="536"/>
      <c r="R425" s="536"/>
      <c r="S425" s="537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35" t="s">
        <v>53</v>
      </c>
      <c r="C438" s="536"/>
      <c r="D438" s="536"/>
      <c r="E438" s="536"/>
      <c r="F438" s="536"/>
      <c r="G438" s="537"/>
      <c r="H438" s="535" t="s">
        <v>75</v>
      </c>
      <c r="I438" s="536"/>
      <c r="J438" s="536"/>
      <c r="K438" s="536"/>
      <c r="L438" s="536"/>
      <c r="M438" s="537"/>
      <c r="N438" s="535" t="s">
        <v>63</v>
      </c>
      <c r="O438" s="536"/>
      <c r="P438" s="536"/>
      <c r="Q438" s="536"/>
      <c r="R438" s="536"/>
      <c r="S438" s="537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35" t="s">
        <v>53</v>
      </c>
      <c r="C451" s="536"/>
      <c r="D451" s="536"/>
      <c r="E451" s="536"/>
      <c r="F451" s="536"/>
      <c r="G451" s="537"/>
      <c r="H451" s="535" t="s">
        <v>75</v>
      </c>
      <c r="I451" s="536"/>
      <c r="J451" s="536"/>
      <c r="K451" s="536"/>
      <c r="L451" s="536"/>
      <c r="M451" s="537"/>
      <c r="N451" s="535" t="s">
        <v>63</v>
      </c>
      <c r="O451" s="536"/>
      <c r="P451" s="536"/>
      <c r="Q451" s="536"/>
      <c r="R451" s="536"/>
      <c r="S451" s="537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35" t="s">
        <v>53</v>
      </c>
      <c r="C464" s="536"/>
      <c r="D464" s="536"/>
      <c r="E464" s="536"/>
      <c r="F464" s="536"/>
      <c r="G464" s="537"/>
      <c r="H464" s="535" t="s">
        <v>75</v>
      </c>
      <c r="I464" s="536"/>
      <c r="J464" s="536"/>
      <c r="K464" s="536"/>
      <c r="L464" s="536"/>
      <c r="M464" s="537"/>
      <c r="N464" s="535" t="s">
        <v>63</v>
      </c>
      <c r="O464" s="536"/>
      <c r="P464" s="536"/>
      <c r="Q464" s="536"/>
      <c r="R464" s="536"/>
      <c r="S464" s="537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35" t="s">
        <v>53</v>
      </c>
      <c r="C477" s="536"/>
      <c r="D477" s="536"/>
      <c r="E477" s="536"/>
      <c r="F477" s="536"/>
      <c r="G477" s="537"/>
      <c r="H477" s="535" t="s">
        <v>75</v>
      </c>
      <c r="I477" s="536"/>
      <c r="J477" s="536"/>
      <c r="K477" s="536"/>
      <c r="L477" s="536"/>
      <c r="M477" s="537"/>
      <c r="N477" s="535" t="s">
        <v>63</v>
      </c>
      <c r="O477" s="536"/>
      <c r="P477" s="536"/>
      <c r="Q477" s="536"/>
      <c r="R477" s="536"/>
      <c r="S477" s="537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35" t="s">
        <v>53</v>
      </c>
      <c r="C490" s="536"/>
      <c r="D490" s="536"/>
      <c r="E490" s="536"/>
      <c r="F490" s="536"/>
      <c r="G490" s="537"/>
      <c r="H490" s="535" t="s">
        <v>75</v>
      </c>
      <c r="I490" s="536"/>
      <c r="J490" s="536"/>
      <c r="K490" s="536"/>
      <c r="L490" s="536"/>
      <c r="M490" s="537"/>
      <c r="N490" s="535" t="s">
        <v>63</v>
      </c>
      <c r="O490" s="536"/>
      <c r="P490" s="536"/>
      <c r="Q490" s="536"/>
      <c r="R490" s="536"/>
      <c r="S490" s="537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35" t="s">
        <v>53</v>
      </c>
      <c r="C503" s="536"/>
      <c r="D503" s="536"/>
      <c r="E503" s="536"/>
      <c r="F503" s="536"/>
      <c r="G503" s="537"/>
      <c r="H503" s="535" t="s">
        <v>75</v>
      </c>
      <c r="I503" s="536"/>
      <c r="J503" s="536"/>
      <c r="K503" s="536"/>
      <c r="L503" s="536"/>
      <c r="M503" s="537"/>
      <c r="N503" s="535" t="s">
        <v>63</v>
      </c>
      <c r="O503" s="536"/>
      <c r="P503" s="536"/>
      <c r="Q503" s="536"/>
      <c r="R503" s="536"/>
      <c r="S503" s="537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35" t="s">
        <v>53</v>
      </c>
      <c r="C516" s="536"/>
      <c r="D516" s="536"/>
      <c r="E516" s="536"/>
      <c r="F516" s="536"/>
      <c r="G516" s="537"/>
      <c r="H516" s="535" t="s">
        <v>75</v>
      </c>
      <c r="I516" s="536"/>
      <c r="J516" s="536"/>
      <c r="K516" s="536"/>
      <c r="L516" s="536"/>
      <c r="M516" s="537"/>
      <c r="N516" s="535" t="s">
        <v>63</v>
      </c>
      <c r="O516" s="536"/>
      <c r="P516" s="536"/>
      <c r="Q516" s="536"/>
      <c r="R516" s="536"/>
      <c r="S516" s="537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35" t="s">
        <v>53</v>
      </c>
      <c r="C529" s="536"/>
      <c r="D529" s="536"/>
      <c r="E529" s="536"/>
      <c r="F529" s="536"/>
      <c r="G529" s="537"/>
      <c r="H529" s="535" t="s">
        <v>75</v>
      </c>
      <c r="I529" s="536"/>
      <c r="J529" s="536"/>
      <c r="K529" s="536"/>
      <c r="L529" s="536"/>
      <c r="M529" s="537"/>
      <c r="N529" s="535" t="s">
        <v>63</v>
      </c>
      <c r="O529" s="536"/>
      <c r="P529" s="536"/>
      <c r="Q529" s="536"/>
      <c r="R529" s="536"/>
      <c r="S529" s="537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35" t="s">
        <v>53</v>
      </c>
      <c r="C542" s="536"/>
      <c r="D542" s="536"/>
      <c r="E542" s="536"/>
      <c r="F542" s="536"/>
      <c r="G542" s="537"/>
      <c r="H542" s="535" t="s">
        <v>75</v>
      </c>
      <c r="I542" s="536"/>
      <c r="J542" s="536"/>
      <c r="K542" s="536"/>
      <c r="L542" s="536"/>
      <c r="M542" s="537"/>
      <c r="N542" s="535" t="s">
        <v>63</v>
      </c>
      <c r="O542" s="536"/>
      <c r="P542" s="536"/>
      <c r="Q542" s="536"/>
      <c r="R542" s="536"/>
      <c r="S542" s="537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35" t="s">
        <v>53</v>
      </c>
      <c r="C555" s="536"/>
      <c r="D555" s="536"/>
      <c r="E555" s="536"/>
      <c r="F555" s="536"/>
      <c r="G555" s="537"/>
      <c r="H555" s="535" t="s">
        <v>75</v>
      </c>
      <c r="I555" s="536"/>
      <c r="J555" s="536"/>
      <c r="K555" s="536"/>
      <c r="L555" s="536"/>
      <c r="M555" s="537"/>
      <c r="N555" s="535" t="s">
        <v>63</v>
      </c>
      <c r="O555" s="536"/>
      <c r="P555" s="536"/>
      <c r="Q555" s="536"/>
      <c r="R555" s="536"/>
      <c r="S555" s="537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35" t="s">
        <v>53</v>
      </c>
      <c r="C568" s="536"/>
      <c r="D568" s="536"/>
      <c r="E568" s="536"/>
      <c r="F568" s="536"/>
      <c r="G568" s="537"/>
      <c r="H568" s="535" t="s">
        <v>75</v>
      </c>
      <c r="I568" s="536"/>
      <c r="J568" s="536"/>
      <c r="K568" s="536"/>
      <c r="L568" s="536"/>
      <c r="M568" s="537"/>
      <c r="N568" s="535" t="s">
        <v>63</v>
      </c>
      <c r="O568" s="536"/>
      <c r="P568" s="536"/>
      <c r="Q568" s="536"/>
      <c r="R568" s="536"/>
      <c r="S568" s="537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35" t="s">
        <v>53</v>
      </c>
      <c r="C581" s="536"/>
      <c r="D581" s="536"/>
      <c r="E581" s="536"/>
      <c r="F581" s="536"/>
      <c r="G581" s="537"/>
      <c r="H581" s="535" t="s">
        <v>75</v>
      </c>
      <c r="I581" s="536"/>
      <c r="J581" s="536"/>
      <c r="K581" s="536"/>
      <c r="L581" s="536"/>
      <c r="M581" s="537"/>
      <c r="N581" s="535" t="s">
        <v>63</v>
      </c>
      <c r="O581" s="536"/>
      <c r="P581" s="536"/>
      <c r="Q581" s="536"/>
      <c r="R581" s="536"/>
      <c r="S581" s="537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35" t="s">
        <v>53</v>
      </c>
      <c r="C594" s="536"/>
      <c r="D594" s="536"/>
      <c r="E594" s="536"/>
      <c r="F594" s="536"/>
      <c r="G594" s="537"/>
      <c r="H594" s="535" t="s">
        <v>75</v>
      </c>
      <c r="I594" s="536"/>
      <c r="J594" s="536"/>
      <c r="K594" s="536"/>
      <c r="L594" s="536"/>
      <c r="M594" s="537"/>
      <c r="N594" s="535" t="s">
        <v>63</v>
      </c>
      <c r="O594" s="536"/>
      <c r="P594" s="536"/>
      <c r="Q594" s="536"/>
      <c r="R594" s="536"/>
      <c r="S594" s="537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35" t="s">
        <v>53</v>
      </c>
      <c r="C607" s="536"/>
      <c r="D607" s="536"/>
      <c r="E607" s="536"/>
      <c r="F607" s="536"/>
      <c r="G607" s="537"/>
      <c r="H607" s="535" t="s">
        <v>75</v>
      </c>
      <c r="I607" s="536"/>
      <c r="J607" s="536"/>
      <c r="K607" s="536"/>
      <c r="L607" s="536"/>
      <c r="M607" s="537"/>
      <c r="N607" s="535" t="s">
        <v>63</v>
      </c>
      <c r="O607" s="536"/>
      <c r="P607" s="536"/>
      <c r="Q607" s="536"/>
      <c r="R607" s="536"/>
      <c r="S607" s="537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35" t="s">
        <v>53</v>
      </c>
      <c r="C620" s="536"/>
      <c r="D620" s="536"/>
      <c r="E620" s="536"/>
      <c r="F620" s="536"/>
      <c r="G620" s="537"/>
      <c r="H620" s="535" t="s">
        <v>75</v>
      </c>
      <c r="I620" s="536"/>
      <c r="J620" s="536"/>
      <c r="K620" s="536"/>
      <c r="L620" s="536"/>
      <c r="M620" s="537"/>
      <c r="N620" s="535" t="s">
        <v>63</v>
      </c>
      <c r="O620" s="536"/>
      <c r="P620" s="536"/>
      <c r="Q620" s="536"/>
      <c r="R620" s="536"/>
      <c r="S620" s="537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35" t="s">
        <v>53</v>
      </c>
      <c r="C633" s="536"/>
      <c r="D633" s="536"/>
      <c r="E633" s="536"/>
      <c r="F633" s="536"/>
      <c r="G633" s="537"/>
      <c r="H633" s="535" t="s">
        <v>75</v>
      </c>
      <c r="I633" s="536"/>
      <c r="J633" s="536"/>
      <c r="K633" s="536"/>
      <c r="L633" s="536"/>
      <c r="M633" s="537"/>
      <c r="N633" s="535" t="s">
        <v>63</v>
      </c>
      <c r="O633" s="536"/>
      <c r="P633" s="536"/>
      <c r="Q633" s="536"/>
      <c r="R633" s="536"/>
      <c r="S633" s="537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35" t="s">
        <v>53</v>
      </c>
      <c r="C646" s="536"/>
      <c r="D646" s="536"/>
      <c r="E646" s="536"/>
      <c r="F646" s="536"/>
      <c r="G646" s="537"/>
      <c r="H646" s="535" t="s">
        <v>75</v>
      </c>
      <c r="I646" s="536"/>
      <c r="J646" s="536"/>
      <c r="K646" s="536"/>
      <c r="L646" s="536"/>
      <c r="M646" s="537"/>
      <c r="N646" s="535" t="s">
        <v>63</v>
      </c>
      <c r="O646" s="536"/>
      <c r="P646" s="536"/>
      <c r="Q646" s="536"/>
      <c r="R646" s="536"/>
      <c r="S646" s="537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35" t="s">
        <v>53</v>
      </c>
      <c r="C659" s="536"/>
      <c r="D659" s="536"/>
      <c r="E659" s="536"/>
      <c r="F659" s="536"/>
      <c r="G659" s="537"/>
      <c r="H659" s="535" t="s">
        <v>75</v>
      </c>
      <c r="I659" s="536"/>
      <c r="J659" s="536"/>
      <c r="K659" s="536"/>
      <c r="L659" s="536"/>
      <c r="M659" s="537"/>
      <c r="N659" s="535" t="s">
        <v>63</v>
      </c>
      <c r="O659" s="536"/>
      <c r="P659" s="536"/>
      <c r="Q659" s="536"/>
      <c r="R659" s="536"/>
      <c r="S659" s="537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  <row r="671" spans="1:23" ht="13.5" thickBot="1" x14ac:dyDescent="0.25"/>
    <row r="672" spans="1:23" s="524" customFormat="1" ht="13.5" thickBot="1" x14ac:dyDescent="0.25">
      <c r="A672" s="247" t="s">
        <v>182</v>
      </c>
      <c r="B672" s="535" t="s">
        <v>53</v>
      </c>
      <c r="C672" s="536"/>
      <c r="D672" s="536"/>
      <c r="E672" s="536"/>
      <c r="F672" s="536"/>
      <c r="G672" s="537"/>
      <c r="H672" s="535" t="s">
        <v>75</v>
      </c>
      <c r="I672" s="536"/>
      <c r="J672" s="536"/>
      <c r="K672" s="536"/>
      <c r="L672" s="536"/>
      <c r="M672" s="537"/>
      <c r="N672" s="535" t="s">
        <v>63</v>
      </c>
      <c r="O672" s="536"/>
      <c r="P672" s="536"/>
      <c r="Q672" s="536"/>
      <c r="R672" s="536"/>
      <c r="S672" s="537"/>
      <c r="T672" s="292" t="s">
        <v>55</v>
      </c>
    </row>
    <row r="673" spans="1:23" s="524" customFormat="1" x14ac:dyDescent="0.2">
      <c r="A673" s="248" t="s">
        <v>54</v>
      </c>
      <c r="B673" s="314">
        <v>1</v>
      </c>
      <c r="C673" s="251">
        <v>2</v>
      </c>
      <c r="D673" s="251">
        <v>3</v>
      </c>
      <c r="E673" s="251">
        <v>4</v>
      </c>
      <c r="F673" s="251">
        <v>5</v>
      </c>
      <c r="G673" s="251">
        <v>6</v>
      </c>
      <c r="H673" s="314">
        <v>1</v>
      </c>
      <c r="I673" s="251">
        <v>2</v>
      </c>
      <c r="J673" s="251">
        <v>3</v>
      </c>
      <c r="K673" s="251">
        <v>4</v>
      </c>
      <c r="L673" s="251">
        <v>5</v>
      </c>
      <c r="M673" s="251">
        <v>6</v>
      </c>
      <c r="N673" s="314">
        <v>1</v>
      </c>
      <c r="O673" s="251">
        <v>2</v>
      </c>
      <c r="P673" s="251">
        <v>3</v>
      </c>
      <c r="Q673" s="251">
        <v>4</v>
      </c>
      <c r="R673" s="251">
        <v>5</v>
      </c>
      <c r="S673" s="251">
        <v>6</v>
      </c>
      <c r="T673" s="291"/>
    </row>
    <row r="674" spans="1:23" s="524" customFormat="1" x14ac:dyDescent="0.2">
      <c r="A674" s="252" t="s">
        <v>3</v>
      </c>
      <c r="B674" s="253">
        <v>4302</v>
      </c>
      <c r="C674" s="254">
        <v>4302</v>
      </c>
      <c r="D674" s="254">
        <v>4302</v>
      </c>
      <c r="E674" s="254">
        <v>4302</v>
      </c>
      <c r="F674" s="254">
        <v>4302</v>
      </c>
      <c r="G674" s="254">
        <v>4302</v>
      </c>
      <c r="H674" s="253">
        <v>4302</v>
      </c>
      <c r="I674" s="467">
        <v>4302</v>
      </c>
      <c r="J674" s="467">
        <v>4302</v>
      </c>
      <c r="K674" s="254">
        <v>4302</v>
      </c>
      <c r="L674" s="254">
        <v>4302</v>
      </c>
      <c r="M674" s="255">
        <v>4302</v>
      </c>
      <c r="N674" s="253">
        <v>4302</v>
      </c>
      <c r="O674" s="254">
        <v>4302</v>
      </c>
      <c r="P674" s="254">
        <v>4302</v>
      </c>
      <c r="Q674" s="254">
        <v>4302</v>
      </c>
      <c r="R674" s="254">
        <v>4302</v>
      </c>
      <c r="S674" s="254">
        <v>4302</v>
      </c>
      <c r="T674" s="256">
        <v>4302</v>
      </c>
    </row>
    <row r="675" spans="1:23" s="524" customFormat="1" x14ac:dyDescent="0.2">
      <c r="A675" s="257" t="s">
        <v>6</v>
      </c>
      <c r="B675" s="258">
        <v>4675.7142857142853</v>
      </c>
      <c r="C675" s="259">
        <v>4870.75</v>
      </c>
      <c r="D675" s="259">
        <v>4617.75</v>
      </c>
      <c r="E675" s="259">
        <v>4575.833333333333</v>
      </c>
      <c r="F675" s="259">
        <v>4737.2093023255811</v>
      </c>
      <c r="G675" s="259">
        <v>4790.909090909091</v>
      </c>
      <c r="H675" s="258">
        <v>4820</v>
      </c>
      <c r="I675" s="468">
        <v>4656.8888888888887</v>
      </c>
      <c r="J675" s="468">
        <v>4901.739130434783</v>
      </c>
      <c r="K675" s="259">
        <v>4685.5555555555557</v>
      </c>
      <c r="L675" s="259">
        <v>4887.1428571428569</v>
      </c>
      <c r="M675" s="260">
        <v>4861.707317073171</v>
      </c>
      <c r="N675" s="258">
        <v>4956.5</v>
      </c>
      <c r="O675" s="259">
        <v>4844.594594594595</v>
      </c>
      <c r="P675" s="259">
        <v>4863.0952380952385</v>
      </c>
      <c r="Q675" s="259">
        <v>4863.5294117647063</v>
      </c>
      <c r="R675" s="259">
        <v>4768.4444444444443</v>
      </c>
      <c r="S675" s="259">
        <v>5057.083333333333</v>
      </c>
      <c r="T675" s="261">
        <v>4810.9339080459768</v>
      </c>
    </row>
    <row r="676" spans="1:23" s="524" customFormat="1" x14ac:dyDescent="0.2">
      <c r="A676" s="248" t="s">
        <v>7</v>
      </c>
      <c r="B676" s="262">
        <v>78.571428571428569</v>
      </c>
      <c r="C676" s="263">
        <v>75</v>
      </c>
      <c r="D676" s="263">
        <v>87.5</v>
      </c>
      <c r="E676" s="263">
        <v>95.833333333333329</v>
      </c>
      <c r="F676" s="263">
        <v>79.069767441860463</v>
      </c>
      <c r="G676" s="263">
        <v>77.272727272727266</v>
      </c>
      <c r="H676" s="262">
        <v>88.095238095238102</v>
      </c>
      <c r="I676" s="469">
        <v>88.888888888888886</v>
      </c>
      <c r="J676" s="469">
        <v>73.913043478260875</v>
      </c>
      <c r="K676" s="469">
        <v>66.666666666666671</v>
      </c>
      <c r="L676" s="469">
        <v>30.952380952380953</v>
      </c>
      <c r="M676" s="264">
        <v>65.853658536585371</v>
      </c>
      <c r="N676" s="262">
        <v>77.5</v>
      </c>
      <c r="O676" s="263">
        <v>67.567567567567565</v>
      </c>
      <c r="P676" s="263">
        <v>78.571428571428569</v>
      </c>
      <c r="Q676" s="263">
        <v>64.705882352941174</v>
      </c>
      <c r="R676" s="263">
        <v>66.666666666666671</v>
      </c>
      <c r="S676" s="263">
        <v>72.916666666666671</v>
      </c>
      <c r="T676" s="265">
        <v>68.678160919540232</v>
      </c>
      <c r="V676" s="227"/>
    </row>
    <row r="677" spans="1:23" s="524" customFormat="1" x14ac:dyDescent="0.2">
      <c r="A677" s="248" t="s">
        <v>8</v>
      </c>
      <c r="B677" s="266">
        <v>7.3434715996313377E-2</v>
      </c>
      <c r="C677" s="267">
        <v>9.1445154379906884E-2</v>
      </c>
      <c r="D677" s="267">
        <v>8.1527516140885936E-2</v>
      </c>
      <c r="E677" s="267">
        <v>6.2700623326561636E-2</v>
      </c>
      <c r="F677" s="267">
        <v>8.3615689553872427E-2</v>
      </c>
      <c r="G677" s="267">
        <v>9.5461668907203132E-2</v>
      </c>
      <c r="H677" s="266">
        <v>7.3356914308786991E-2</v>
      </c>
      <c r="I677" s="455">
        <v>7.0244519800839053E-2</v>
      </c>
      <c r="J677" s="455">
        <v>0.10177933643450016</v>
      </c>
      <c r="K677" s="267">
        <v>9.2677479455110956E-2</v>
      </c>
      <c r="L677" s="267">
        <v>0.12384737723281615</v>
      </c>
      <c r="M677" s="268">
        <v>8.9686438403591986E-2</v>
      </c>
      <c r="N677" s="266">
        <v>8.8062824632520006E-2</v>
      </c>
      <c r="O677" s="267">
        <v>9.4039152173840665E-2</v>
      </c>
      <c r="P677" s="267">
        <v>7.6998024349899552E-2</v>
      </c>
      <c r="Q677" s="267">
        <v>9.6715943675085195E-2</v>
      </c>
      <c r="R677" s="267">
        <v>8.0972798792421821E-2</v>
      </c>
      <c r="S677" s="267">
        <v>9.1030418303750707E-2</v>
      </c>
      <c r="T677" s="269">
        <v>9.205507463424753E-2</v>
      </c>
      <c r="V677" s="227"/>
    </row>
    <row r="678" spans="1:23" s="524" customFormat="1" x14ac:dyDescent="0.2">
      <c r="A678" s="257" t="s">
        <v>1</v>
      </c>
      <c r="B678" s="270">
        <f>B675/B674*100-100</f>
        <v>8.6869894401275189</v>
      </c>
      <c r="C678" s="271">
        <f t="shared" ref="C678:E678" si="222">C675/C674*100-100</f>
        <v>13.22059507205951</v>
      </c>
      <c r="D678" s="271">
        <f t="shared" si="222"/>
        <v>7.339609483960956</v>
      </c>
      <c r="E678" s="271">
        <f t="shared" si="222"/>
        <v>6.3652564698589771</v>
      </c>
      <c r="F678" s="271">
        <f>F675/F674*100-100</f>
        <v>10.116441244202264</v>
      </c>
      <c r="G678" s="271">
        <f t="shared" ref="G678:T678" si="223">G675/G674*100-100</f>
        <v>11.364692954651119</v>
      </c>
      <c r="H678" s="270">
        <f t="shared" si="223"/>
        <v>12.040911204091117</v>
      </c>
      <c r="I678" s="271">
        <f t="shared" si="223"/>
        <v>8.2493930471615187</v>
      </c>
      <c r="J678" s="271">
        <f t="shared" si="223"/>
        <v>13.94093748105027</v>
      </c>
      <c r="K678" s="271">
        <f t="shared" si="223"/>
        <v>8.9157497804638837</v>
      </c>
      <c r="L678" s="271">
        <f t="shared" si="223"/>
        <v>13.601647074450412</v>
      </c>
      <c r="M678" s="272">
        <f t="shared" si="223"/>
        <v>13.010397886405656</v>
      </c>
      <c r="N678" s="270">
        <f t="shared" si="223"/>
        <v>15.213854021385401</v>
      </c>
      <c r="O678" s="271">
        <f t="shared" si="223"/>
        <v>12.612612612612622</v>
      </c>
      <c r="P678" s="271">
        <f t="shared" si="223"/>
        <v>13.042660113789822</v>
      </c>
      <c r="Q678" s="271">
        <f t="shared" si="223"/>
        <v>13.052752481745841</v>
      </c>
      <c r="R678" s="271">
        <f t="shared" si="223"/>
        <v>10.842502195361334</v>
      </c>
      <c r="S678" s="271">
        <f t="shared" si="223"/>
        <v>17.551913838524698</v>
      </c>
      <c r="T678" s="273">
        <f t="shared" si="223"/>
        <v>11.830169875545721</v>
      </c>
      <c r="U678" s="347"/>
      <c r="V678" s="227"/>
    </row>
    <row r="679" spans="1:23" s="524" customFormat="1" ht="13.5" thickBot="1" x14ac:dyDescent="0.25">
      <c r="A679" s="274" t="s">
        <v>27</v>
      </c>
      <c r="B679" s="275">
        <f>B675-B662</f>
        <v>19.047619047618355</v>
      </c>
      <c r="C679" s="276">
        <f t="shared" ref="C679:T679" si="224">C675-C662</f>
        <v>155.03571428571468</v>
      </c>
      <c r="D679" s="276">
        <f t="shared" si="224"/>
        <v>1.1590909090909918</v>
      </c>
      <c r="E679" s="276">
        <f t="shared" si="224"/>
        <v>-106.30952380952385</v>
      </c>
      <c r="F679" s="276">
        <f t="shared" si="224"/>
        <v>29.936575052854096</v>
      </c>
      <c r="G679" s="276">
        <f t="shared" si="224"/>
        <v>-20.406698564593171</v>
      </c>
      <c r="H679" s="275">
        <f t="shared" si="224"/>
        <v>68.611111111111313</v>
      </c>
      <c r="I679" s="276">
        <f t="shared" si="224"/>
        <v>-74.253968253968196</v>
      </c>
      <c r="J679" s="276">
        <f t="shared" si="224"/>
        <v>196.5667166416797</v>
      </c>
      <c r="K679" s="276">
        <f t="shared" si="224"/>
        <v>-58.444444444444343</v>
      </c>
      <c r="L679" s="276">
        <f t="shared" si="224"/>
        <v>322.93233082706774</v>
      </c>
      <c r="M679" s="277">
        <f t="shared" si="224"/>
        <v>41.119081779052976</v>
      </c>
      <c r="N679" s="275">
        <f t="shared" si="224"/>
        <v>335.9736842105267</v>
      </c>
      <c r="O679" s="276">
        <f t="shared" si="224"/>
        <v>15.476947535771615</v>
      </c>
      <c r="P679" s="276">
        <f t="shared" si="224"/>
        <v>155.04645760743369</v>
      </c>
      <c r="Q679" s="276">
        <f t="shared" si="224"/>
        <v>-50.47058823529369</v>
      </c>
      <c r="R679" s="276">
        <f t="shared" si="224"/>
        <v>203.89898989898938</v>
      </c>
      <c r="S679" s="276">
        <f t="shared" si="224"/>
        <v>311.33333333333303</v>
      </c>
      <c r="T679" s="278">
        <f t="shared" si="224"/>
        <v>103.0193781314465</v>
      </c>
      <c r="V679" s="227"/>
    </row>
    <row r="680" spans="1:23" s="524" customFormat="1" x14ac:dyDescent="0.2">
      <c r="A680" s="279" t="s">
        <v>51</v>
      </c>
      <c r="B680" s="280">
        <v>670</v>
      </c>
      <c r="C680" s="281">
        <v>683</v>
      </c>
      <c r="D680" s="281">
        <v>704</v>
      </c>
      <c r="E680" s="281">
        <v>161</v>
      </c>
      <c r="F680" s="281">
        <v>717</v>
      </c>
      <c r="G680" s="281">
        <v>717</v>
      </c>
      <c r="H680" s="280">
        <v>701</v>
      </c>
      <c r="I680" s="281">
        <v>720</v>
      </c>
      <c r="J680" s="281">
        <v>711</v>
      </c>
      <c r="K680" s="281">
        <v>141</v>
      </c>
      <c r="L680" s="281">
        <v>736</v>
      </c>
      <c r="M680" s="282">
        <v>737</v>
      </c>
      <c r="N680" s="280">
        <v>709</v>
      </c>
      <c r="O680" s="281">
        <v>719</v>
      </c>
      <c r="P680" s="281">
        <v>728</v>
      </c>
      <c r="Q680" s="281">
        <v>170</v>
      </c>
      <c r="R680" s="281">
        <v>731</v>
      </c>
      <c r="S680" s="281">
        <v>734</v>
      </c>
      <c r="T680" s="283">
        <f>SUM(B680:S680)</f>
        <v>11189</v>
      </c>
      <c r="U680" s="227" t="s">
        <v>56</v>
      </c>
      <c r="V680" s="284">
        <f>T667-T680</f>
        <v>85</v>
      </c>
      <c r="W680" s="285">
        <f>V680/T667</f>
        <v>7.5394713500088698E-3</v>
      </c>
    </row>
    <row r="681" spans="1:23" s="524" customFormat="1" x14ac:dyDescent="0.2">
      <c r="A681" s="286" t="s">
        <v>28</v>
      </c>
      <c r="B681" s="322"/>
      <c r="C681" s="242"/>
      <c r="D681" s="242"/>
      <c r="E681" s="242"/>
      <c r="F681" s="242"/>
      <c r="G681" s="242"/>
      <c r="H681" s="244"/>
      <c r="I681" s="242"/>
      <c r="J681" s="242"/>
      <c r="K681" s="242"/>
      <c r="L681" s="242"/>
      <c r="M681" s="372"/>
      <c r="N681" s="244"/>
      <c r="O681" s="242"/>
      <c r="P681" s="242"/>
      <c r="Q681" s="242"/>
      <c r="R681" s="242"/>
      <c r="S681" s="242"/>
      <c r="T681" s="235"/>
      <c r="U681" s="227" t="s">
        <v>57</v>
      </c>
      <c r="V681" s="227">
        <v>150.58000000000001</v>
      </c>
    </row>
    <row r="682" spans="1:23" s="524" customFormat="1" ht="13.5" thickBot="1" x14ac:dyDescent="0.25">
      <c r="A682" s="287" t="s">
        <v>26</v>
      </c>
      <c r="B682" s="374">
        <f>B681-B668</f>
        <v>0</v>
      </c>
      <c r="C682" s="386">
        <f t="shared" ref="C682:S682" si="225">C681-C668</f>
        <v>0</v>
      </c>
      <c r="D682" s="386">
        <f t="shared" si="225"/>
        <v>0</v>
      </c>
      <c r="E682" s="386">
        <f t="shared" si="225"/>
        <v>0</v>
      </c>
      <c r="F682" s="386">
        <f t="shared" si="225"/>
        <v>0</v>
      </c>
      <c r="G682" s="386">
        <f t="shared" si="225"/>
        <v>0</v>
      </c>
      <c r="H682" s="374">
        <f t="shared" si="225"/>
        <v>0</v>
      </c>
      <c r="I682" s="386">
        <f t="shared" si="225"/>
        <v>0</v>
      </c>
      <c r="J682" s="386">
        <f t="shared" si="225"/>
        <v>0</v>
      </c>
      <c r="K682" s="386">
        <f t="shared" si="225"/>
        <v>0</v>
      </c>
      <c r="L682" s="386">
        <f t="shared" si="225"/>
        <v>0</v>
      </c>
      <c r="M682" s="387">
        <f t="shared" si="225"/>
        <v>0</v>
      </c>
      <c r="N682" s="374">
        <f t="shared" si="225"/>
        <v>0</v>
      </c>
      <c r="O682" s="386">
        <f t="shared" si="225"/>
        <v>0</v>
      </c>
      <c r="P682" s="386">
        <f t="shared" si="225"/>
        <v>0</v>
      </c>
      <c r="Q682" s="386">
        <f t="shared" si="225"/>
        <v>0</v>
      </c>
      <c r="R682" s="386">
        <f t="shared" si="225"/>
        <v>0</v>
      </c>
      <c r="S682" s="386">
        <f t="shared" si="225"/>
        <v>0</v>
      </c>
      <c r="T682" s="236"/>
      <c r="U682" s="227" t="s">
        <v>26</v>
      </c>
      <c r="V682" s="227">
        <f>V681-V668</f>
        <v>0.25</v>
      </c>
    </row>
    <row r="684" spans="1:23" ht="13.5" thickBot="1" x14ac:dyDescent="0.25"/>
    <row r="685" spans="1:23" s="526" customFormat="1" ht="13.5" thickBot="1" x14ac:dyDescent="0.25">
      <c r="A685" s="247" t="s">
        <v>184</v>
      </c>
      <c r="B685" s="535" t="s">
        <v>53</v>
      </c>
      <c r="C685" s="536"/>
      <c r="D685" s="536"/>
      <c r="E685" s="536"/>
      <c r="F685" s="536"/>
      <c r="G685" s="537"/>
      <c r="H685" s="535" t="s">
        <v>75</v>
      </c>
      <c r="I685" s="536"/>
      <c r="J685" s="536"/>
      <c r="K685" s="536"/>
      <c r="L685" s="536"/>
      <c r="M685" s="537"/>
      <c r="N685" s="535" t="s">
        <v>63</v>
      </c>
      <c r="O685" s="536"/>
      <c r="P685" s="536"/>
      <c r="Q685" s="536"/>
      <c r="R685" s="536"/>
      <c r="S685" s="537"/>
      <c r="T685" s="292" t="s">
        <v>55</v>
      </c>
    </row>
    <row r="686" spans="1:23" s="526" customFormat="1" x14ac:dyDescent="0.2">
      <c r="A686" s="248" t="s">
        <v>54</v>
      </c>
      <c r="B686" s="314">
        <v>1</v>
      </c>
      <c r="C686" s="251">
        <v>2</v>
      </c>
      <c r="D686" s="251">
        <v>3</v>
      </c>
      <c r="E686" s="251">
        <v>4</v>
      </c>
      <c r="F686" s="251">
        <v>5</v>
      </c>
      <c r="G686" s="251">
        <v>6</v>
      </c>
      <c r="H686" s="314">
        <v>1</v>
      </c>
      <c r="I686" s="251">
        <v>2</v>
      </c>
      <c r="J686" s="251">
        <v>3</v>
      </c>
      <c r="K686" s="251">
        <v>4</v>
      </c>
      <c r="L686" s="251">
        <v>5</v>
      </c>
      <c r="M686" s="251">
        <v>6</v>
      </c>
      <c r="N686" s="314">
        <v>1</v>
      </c>
      <c r="O686" s="251">
        <v>2</v>
      </c>
      <c r="P686" s="251">
        <v>3</v>
      </c>
      <c r="Q686" s="251">
        <v>4</v>
      </c>
      <c r="R686" s="251">
        <v>5</v>
      </c>
      <c r="S686" s="251">
        <v>6</v>
      </c>
      <c r="T686" s="291"/>
    </row>
    <row r="687" spans="1:23" s="526" customFormat="1" x14ac:dyDescent="0.2">
      <c r="A687" s="252" t="s">
        <v>3</v>
      </c>
      <c r="B687" s="253">
        <v>4356</v>
      </c>
      <c r="C687" s="254">
        <v>4356</v>
      </c>
      <c r="D687" s="254">
        <v>4356</v>
      </c>
      <c r="E687" s="254">
        <v>4356</v>
      </c>
      <c r="F687" s="254">
        <v>4356</v>
      </c>
      <c r="G687" s="254">
        <v>4356</v>
      </c>
      <c r="H687" s="253">
        <v>4356</v>
      </c>
      <c r="I687" s="467">
        <v>4356</v>
      </c>
      <c r="J687" s="467">
        <v>4356</v>
      </c>
      <c r="K687" s="254">
        <v>4356</v>
      </c>
      <c r="L687" s="254">
        <v>4356</v>
      </c>
      <c r="M687" s="255">
        <v>4356</v>
      </c>
      <c r="N687" s="253">
        <v>4356</v>
      </c>
      <c r="O687" s="254">
        <v>4356</v>
      </c>
      <c r="P687" s="254">
        <v>4356</v>
      </c>
      <c r="Q687" s="254">
        <v>4356</v>
      </c>
      <c r="R687" s="254">
        <v>4356</v>
      </c>
      <c r="S687" s="254">
        <v>4356</v>
      </c>
      <c r="T687" s="256">
        <v>4356</v>
      </c>
    </row>
    <row r="688" spans="1:23" s="526" customFormat="1" x14ac:dyDescent="0.2">
      <c r="A688" s="257" t="s">
        <v>6</v>
      </c>
      <c r="B688" s="258">
        <v>4691.7142857142853</v>
      </c>
      <c r="C688" s="259">
        <v>4814.25</v>
      </c>
      <c r="D688" s="259">
        <v>4700.8823529411766</v>
      </c>
      <c r="E688" s="259">
        <v>4680</v>
      </c>
      <c r="F688" s="259">
        <v>4740.2777777777774</v>
      </c>
      <c r="G688" s="259">
        <v>4568.2857142857147</v>
      </c>
      <c r="H688" s="258">
        <v>4558.2352941176468</v>
      </c>
      <c r="I688" s="468">
        <v>4562.9268292682927</v>
      </c>
      <c r="J688" s="468">
        <v>4570.25</v>
      </c>
      <c r="K688" s="259">
        <v>4840</v>
      </c>
      <c r="L688" s="259">
        <v>4568</v>
      </c>
      <c r="M688" s="260">
        <v>4761.9047619047615</v>
      </c>
      <c r="N688" s="258">
        <v>4727.1875</v>
      </c>
      <c r="O688" s="259">
        <v>4714.7222222222226</v>
      </c>
      <c r="P688" s="259">
        <v>4941.7142857142853</v>
      </c>
      <c r="Q688" s="259">
        <v>4895.5555555555557</v>
      </c>
      <c r="R688" s="259">
        <v>4751.25</v>
      </c>
      <c r="S688" s="259">
        <v>4839.090909090909</v>
      </c>
      <c r="T688" s="261">
        <v>4707.8506375227689</v>
      </c>
    </row>
    <row r="689" spans="1:23" s="526" customFormat="1" x14ac:dyDescent="0.2">
      <c r="A689" s="248" t="s">
        <v>7</v>
      </c>
      <c r="B689" s="262">
        <v>74.285714285714292</v>
      </c>
      <c r="C689" s="263">
        <v>77.5</v>
      </c>
      <c r="D689" s="263">
        <v>73.529411764705884</v>
      </c>
      <c r="E689" s="263">
        <v>81.25</v>
      </c>
      <c r="F689" s="263">
        <v>72.222222222222229</v>
      </c>
      <c r="G689" s="263">
        <v>91.428571428571431</v>
      </c>
      <c r="H689" s="262">
        <v>97.058823529411768</v>
      </c>
      <c r="I689" s="469">
        <v>85.365853658536579</v>
      </c>
      <c r="J689" s="469">
        <v>92.5</v>
      </c>
      <c r="K689" s="469">
        <v>78.571428571428569</v>
      </c>
      <c r="L689" s="469">
        <v>90</v>
      </c>
      <c r="M689" s="264">
        <v>57.142857142857146</v>
      </c>
      <c r="N689" s="262">
        <v>81.25</v>
      </c>
      <c r="O689" s="263">
        <v>88.888888888888886</v>
      </c>
      <c r="P689" s="263">
        <v>74.285714285714292</v>
      </c>
      <c r="Q689" s="263">
        <v>72.222222222222229</v>
      </c>
      <c r="R689" s="263">
        <v>82.5</v>
      </c>
      <c r="S689" s="263">
        <v>68.181818181818187</v>
      </c>
      <c r="T689" s="265">
        <v>74.681238615664839</v>
      </c>
      <c r="V689" s="227"/>
    </row>
    <row r="690" spans="1:23" s="526" customFormat="1" x14ac:dyDescent="0.2">
      <c r="A690" s="248" t="s">
        <v>8</v>
      </c>
      <c r="B690" s="266">
        <v>7.9169590488670644E-2</v>
      </c>
      <c r="C690" s="267">
        <v>8.6548197191357576E-2</v>
      </c>
      <c r="D690" s="267">
        <v>7.5888906783889168E-2</v>
      </c>
      <c r="E690" s="267">
        <v>6.5950050774549129E-2</v>
      </c>
      <c r="F690" s="267">
        <v>8.0418868323405668E-2</v>
      </c>
      <c r="G690" s="267">
        <v>7.3715460652206105E-2</v>
      </c>
      <c r="H690" s="266">
        <v>6.6564473332376486E-2</v>
      </c>
      <c r="I690" s="455">
        <v>7.4595667063316426E-2</v>
      </c>
      <c r="J690" s="455">
        <v>5.9743541917823474E-2</v>
      </c>
      <c r="K690" s="267">
        <v>7.3832927211593541E-2</v>
      </c>
      <c r="L690" s="267">
        <v>6.8428106362680721E-2</v>
      </c>
      <c r="M690" s="268">
        <v>0.11725775027690079</v>
      </c>
      <c r="N690" s="266">
        <v>7.9070972473092138E-2</v>
      </c>
      <c r="O690" s="267">
        <v>6.4669700670953567E-2</v>
      </c>
      <c r="P690" s="267">
        <v>7.9178969886320491E-2</v>
      </c>
      <c r="Q690" s="267">
        <v>8.1431738170731724E-2</v>
      </c>
      <c r="R690" s="267">
        <v>7.0849634718886431E-2</v>
      </c>
      <c r="S690" s="267">
        <v>9.7470636418898401E-2</v>
      </c>
      <c r="T690" s="269">
        <v>8.1452716309607653E-2</v>
      </c>
      <c r="V690" s="227"/>
    </row>
    <row r="691" spans="1:23" s="526" customFormat="1" x14ac:dyDescent="0.2">
      <c r="A691" s="257" t="s">
        <v>1</v>
      </c>
      <c r="B691" s="270">
        <f>B688/B687*100-100</f>
        <v>7.7069395251213422</v>
      </c>
      <c r="C691" s="271">
        <f t="shared" ref="C691:E691" si="226">C688/C687*100-100</f>
        <v>10.519972451790636</v>
      </c>
      <c r="D691" s="271">
        <f t="shared" si="226"/>
        <v>7.9174093879976368</v>
      </c>
      <c r="E691" s="271">
        <f t="shared" si="226"/>
        <v>7.4380165289256155</v>
      </c>
      <c r="F691" s="271">
        <f>F688/F687*100-100</f>
        <v>8.8218038975614661</v>
      </c>
      <c r="G691" s="271">
        <f t="shared" ref="G691:T691" si="227">G688/G687*100-100</f>
        <v>4.8734094188639858</v>
      </c>
      <c r="H691" s="270">
        <f t="shared" si="227"/>
        <v>4.642683519688859</v>
      </c>
      <c r="I691" s="271">
        <f t="shared" si="227"/>
        <v>4.7503863468386811</v>
      </c>
      <c r="J691" s="271">
        <f t="shared" si="227"/>
        <v>4.9185032139577629</v>
      </c>
      <c r="K691" s="271">
        <f t="shared" si="227"/>
        <v>11.111111111111114</v>
      </c>
      <c r="L691" s="271">
        <f t="shared" si="227"/>
        <v>4.8668503213957734</v>
      </c>
      <c r="M691" s="272">
        <f t="shared" si="227"/>
        <v>9.3182911364729364</v>
      </c>
      <c r="N691" s="270">
        <f t="shared" si="227"/>
        <v>8.5212924701561121</v>
      </c>
      <c r="O691" s="271">
        <f t="shared" si="227"/>
        <v>8.2351290684624274</v>
      </c>
      <c r="P691" s="271">
        <f t="shared" si="227"/>
        <v>13.446149809786164</v>
      </c>
      <c r="Q691" s="271">
        <f t="shared" si="227"/>
        <v>12.386491174369965</v>
      </c>
      <c r="R691" s="271">
        <f t="shared" si="227"/>
        <v>9.0736914600551017</v>
      </c>
      <c r="S691" s="271">
        <f t="shared" si="227"/>
        <v>11.090241255530515</v>
      </c>
      <c r="T691" s="273">
        <f t="shared" si="227"/>
        <v>8.0773791901462175</v>
      </c>
      <c r="U691" s="347"/>
      <c r="V691" s="227"/>
    </row>
    <row r="692" spans="1:23" s="526" customFormat="1" ht="13.5" thickBot="1" x14ac:dyDescent="0.25">
      <c r="A692" s="274" t="s">
        <v>27</v>
      </c>
      <c r="B692" s="275">
        <f>B688-B675</f>
        <v>16</v>
      </c>
      <c r="C692" s="276">
        <f t="shared" ref="C692:T692" si="228">C688-C675</f>
        <v>-56.5</v>
      </c>
      <c r="D692" s="276">
        <f t="shared" si="228"/>
        <v>83.132352941176578</v>
      </c>
      <c r="E692" s="276">
        <f t="shared" si="228"/>
        <v>104.16666666666697</v>
      </c>
      <c r="F692" s="276">
        <f t="shared" si="228"/>
        <v>3.0684754521962532</v>
      </c>
      <c r="G692" s="276">
        <f t="shared" si="228"/>
        <v>-222.62337662337632</v>
      </c>
      <c r="H692" s="275">
        <f t="shared" si="228"/>
        <v>-261.76470588235316</v>
      </c>
      <c r="I692" s="276">
        <f t="shared" si="228"/>
        <v>-93.962059620595937</v>
      </c>
      <c r="J692" s="276">
        <f t="shared" si="228"/>
        <v>-331.48913043478296</v>
      </c>
      <c r="K692" s="276">
        <f t="shared" si="228"/>
        <v>154.44444444444434</v>
      </c>
      <c r="L692" s="276">
        <f t="shared" si="228"/>
        <v>-319.14285714285688</v>
      </c>
      <c r="M692" s="277">
        <f t="shared" si="228"/>
        <v>-99.802555168409526</v>
      </c>
      <c r="N692" s="275">
        <f t="shared" si="228"/>
        <v>-229.3125</v>
      </c>
      <c r="O692" s="276">
        <f t="shared" si="228"/>
        <v>-129.87237237237241</v>
      </c>
      <c r="P692" s="276">
        <f t="shared" si="228"/>
        <v>78.619047619046796</v>
      </c>
      <c r="Q692" s="276">
        <f t="shared" si="228"/>
        <v>32.026143790849346</v>
      </c>
      <c r="R692" s="276">
        <f t="shared" si="228"/>
        <v>-17.194444444444343</v>
      </c>
      <c r="S692" s="276">
        <f t="shared" si="228"/>
        <v>-217.99242424242402</v>
      </c>
      <c r="T692" s="278">
        <f t="shared" si="228"/>
        <v>-103.08327052320783</v>
      </c>
      <c r="V692" s="227"/>
    </row>
    <row r="693" spans="1:23" s="526" customFormat="1" x14ac:dyDescent="0.2">
      <c r="A693" s="279" t="s">
        <v>51</v>
      </c>
      <c r="B693" s="280">
        <v>666</v>
      </c>
      <c r="C693" s="281">
        <v>677</v>
      </c>
      <c r="D693" s="281">
        <v>702</v>
      </c>
      <c r="E693" s="281">
        <v>160</v>
      </c>
      <c r="F693" s="281">
        <v>715</v>
      </c>
      <c r="G693" s="281">
        <v>715</v>
      </c>
      <c r="H693" s="280">
        <v>698</v>
      </c>
      <c r="I693" s="281">
        <v>717</v>
      </c>
      <c r="J693" s="281">
        <v>710</v>
      </c>
      <c r="K693" s="281">
        <v>138</v>
      </c>
      <c r="L693" s="281">
        <v>734</v>
      </c>
      <c r="M693" s="282">
        <v>735</v>
      </c>
      <c r="N693" s="280">
        <v>707</v>
      </c>
      <c r="O693" s="281">
        <v>716</v>
      </c>
      <c r="P693" s="281">
        <v>726</v>
      </c>
      <c r="Q693" s="281">
        <v>167</v>
      </c>
      <c r="R693" s="281">
        <v>729</v>
      </c>
      <c r="S693" s="281">
        <v>733</v>
      </c>
      <c r="T693" s="283">
        <f>SUM(B693:S693)</f>
        <v>11145</v>
      </c>
      <c r="U693" s="227" t="s">
        <v>56</v>
      </c>
      <c r="V693" s="284">
        <f>T680-T693</f>
        <v>44</v>
      </c>
      <c r="W693" s="285">
        <f>V693/T680</f>
        <v>3.932433640182322E-3</v>
      </c>
    </row>
    <row r="694" spans="1:23" s="526" customFormat="1" x14ac:dyDescent="0.2">
      <c r="A694" s="286" t="s">
        <v>28</v>
      </c>
      <c r="B694" s="322"/>
      <c r="C694" s="242"/>
      <c r="D694" s="242"/>
      <c r="E694" s="242"/>
      <c r="F694" s="242"/>
      <c r="G694" s="242"/>
      <c r="H694" s="244"/>
      <c r="I694" s="242"/>
      <c r="J694" s="242"/>
      <c r="K694" s="242"/>
      <c r="L694" s="242"/>
      <c r="M694" s="372"/>
      <c r="N694" s="244"/>
      <c r="O694" s="242"/>
      <c r="P694" s="242"/>
      <c r="Q694" s="242"/>
      <c r="R694" s="242"/>
      <c r="S694" s="242"/>
      <c r="T694" s="235"/>
      <c r="U694" s="227" t="s">
        <v>57</v>
      </c>
      <c r="V694" s="227">
        <v>150.07</v>
      </c>
    </row>
    <row r="695" spans="1:23" s="526" customFormat="1" ht="13.5" thickBot="1" x14ac:dyDescent="0.25">
      <c r="A695" s="287" t="s">
        <v>26</v>
      </c>
      <c r="B695" s="374">
        <f>B694-B681</f>
        <v>0</v>
      </c>
      <c r="C695" s="386">
        <f t="shared" ref="C695:S695" si="229">C694-C681</f>
        <v>0</v>
      </c>
      <c r="D695" s="386">
        <f t="shared" si="229"/>
        <v>0</v>
      </c>
      <c r="E695" s="386">
        <f t="shared" si="229"/>
        <v>0</v>
      </c>
      <c r="F695" s="386">
        <f t="shared" si="229"/>
        <v>0</v>
      </c>
      <c r="G695" s="386">
        <f t="shared" si="229"/>
        <v>0</v>
      </c>
      <c r="H695" s="374">
        <f t="shared" si="229"/>
        <v>0</v>
      </c>
      <c r="I695" s="386">
        <f t="shared" si="229"/>
        <v>0</v>
      </c>
      <c r="J695" s="386">
        <f t="shared" si="229"/>
        <v>0</v>
      </c>
      <c r="K695" s="386">
        <f t="shared" si="229"/>
        <v>0</v>
      </c>
      <c r="L695" s="386">
        <f t="shared" si="229"/>
        <v>0</v>
      </c>
      <c r="M695" s="387">
        <f t="shared" si="229"/>
        <v>0</v>
      </c>
      <c r="N695" s="374">
        <f t="shared" si="229"/>
        <v>0</v>
      </c>
      <c r="O695" s="386">
        <f t="shared" si="229"/>
        <v>0</v>
      </c>
      <c r="P695" s="386">
        <f t="shared" si="229"/>
        <v>0</v>
      </c>
      <c r="Q695" s="386">
        <f t="shared" si="229"/>
        <v>0</v>
      </c>
      <c r="R695" s="386">
        <f t="shared" si="229"/>
        <v>0</v>
      </c>
      <c r="S695" s="386">
        <f t="shared" si="229"/>
        <v>0</v>
      </c>
      <c r="T695" s="236"/>
      <c r="U695" s="227" t="s">
        <v>26</v>
      </c>
      <c r="V695" s="227">
        <f>V694-V681</f>
        <v>-0.51000000000001933</v>
      </c>
    </row>
    <row r="697" spans="1:23" ht="13.5" thickBot="1" x14ac:dyDescent="0.25"/>
    <row r="698" spans="1:23" s="528" customFormat="1" ht="13.5" thickBot="1" x14ac:dyDescent="0.25">
      <c r="A698" s="247" t="s">
        <v>186</v>
      </c>
      <c r="B698" s="535" t="s">
        <v>53</v>
      </c>
      <c r="C698" s="536"/>
      <c r="D698" s="536"/>
      <c r="E698" s="536"/>
      <c r="F698" s="536"/>
      <c r="G698" s="537"/>
      <c r="H698" s="535" t="s">
        <v>75</v>
      </c>
      <c r="I698" s="536"/>
      <c r="J698" s="536"/>
      <c r="K698" s="536"/>
      <c r="L698" s="536"/>
      <c r="M698" s="537"/>
      <c r="N698" s="535" t="s">
        <v>63</v>
      </c>
      <c r="O698" s="536"/>
      <c r="P698" s="536"/>
      <c r="Q698" s="536"/>
      <c r="R698" s="536"/>
      <c r="S698" s="537"/>
      <c r="T698" s="292" t="s">
        <v>55</v>
      </c>
    </row>
    <row r="699" spans="1:23" s="528" customFormat="1" x14ac:dyDescent="0.2">
      <c r="A699" s="248" t="s">
        <v>54</v>
      </c>
      <c r="B699" s="314">
        <v>1</v>
      </c>
      <c r="C699" s="251">
        <v>2</v>
      </c>
      <c r="D699" s="251">
        <v>3</v>
      </c>
      <c r="E699" s="251">
        <v>4</v>
      </c>
      <c r="F699" s="251">
        <v>5</v>
      </c>
      <c r="G699" s="251">
        <v>6</v>
      </c>
      <c r="H699" s="314">
        <v>1</v>
      </c>
      <c r="I699" s="251">
        <v>2</v>
      </c>
      <c r="J699" s="251">
        <v>3</v>
      </c>
      <c r="K699" s="251">
        <v>4</v>
      </c>
      <c r="L699" s="251">
        <v>5</v>
      </c>
      <c r="M699" s="251">
        <v>6</v>
      </c>
      <c r="N699" s="314">
        <v>1</v>
      </c>
      <c r="O699" s="251">
        <v>2</v>
      </c>
      <c r="P699" s="251">
        <v>3</v>
      </c>
      <c r="Q699" s="251">
        <v>4</v>
      </c>
      <c r="R699" s="251">
        <v>5</v>
      </c>
      <c r="S699" s="251">
        <v>6</v>
      </c>
      <c r="T699" s="291"/>
    </row>
    <row r="700" spans="1:23" s="528" customFormat="1" x14ac:dyDescent="0.2">
      <c r="A700" s="252" t="s">
        <v>3</v>
      </c>
      <c r="B700" s="253">
        <v>4392</v>
      </c>
      <c r="C700" s="254">
        <v>4392</v>
      </c>
      <c r="D700" s="254">
        <v>4392</v>
      </c>
      <c r="E700" s="254">
        <v>4392</v>
      </c>
      <c r="F700" s="254">
        <v>4392</v>
      </c>
      <c r="G700" s="254">
        <v>4392</v>
      </c>
      <c r="H700" s="253">
        <v>4392</v>
      </c>
      <c r="I700" s="467">
        <v>4392</v>
      </c>
      <c r="J700" s="467">
        <v>4392</v>
      </c>
      <c r="K700" s="254">
        <v>4392</v>
      </c>
      <c r="L700" s="254">
        <v>4392</v>
      </c>
      <c r="M700" s="255">
        <v>4392</v>
      </c>
      <c r="N700" s="253">
        <v>4392</v>
      </c>
      <c r="O700" s="254">
        <v>4392</v>
      </c>
      <c r="P700" s="254">
        <v>4392</v>
      </c>
      <c r="Q700" s="254">
        <v>4392</v>
      </c>
      <c r="R700" s="254">
        <v>4392</v>
      </c>
      <c r="S700" s="254">
        <v>4392</v>
      </c>
      <c r="T700" s="256">
        <v>4392</v>
      </c>
    </row>
    <row r="701" spans="1:23" s="528" customFormat="1" x14ac:dyDescent="0.2">
      <c r="A701" s="257" t="s">
        <v>6</v>
      </c>
      <c r="B701" s="258">
        <v>4708.2857142857147</v>
      </c>
      <c r="C701" s="259">
        <v>4805.3658536585363</v>
      </c>
      <c r="D701" s="259">
        <v>4619.393939393939</v>
      </c>
      <c r="E701" s="259">
        <v>4868.333333333333</v>
      </c>
      <c r="F701" s="259">
        <v>4790.2439024390242</v>
      </c>
      <c r="G701" s="259">
        <v>4707.391304347826</v>
      </c>
      <c r="H701" s="258">
        <v>4870.30303030303</v>
      </c>
      <c r="I701" s="468">
        <v>4863.1428571428569</v>
      </c>
      <c r="J701" s="468">
        <v>4919.4285714285716</v>
      </c>
      <c r="K701" s="259">
        <v>4565.454545454545</v>
      </c>
      <c r="L701" s="259">
        <v>4901.4285714285716</v>
      </c>
      <c r="M701" s="260">
        <v>4904.5714285714284</v>
      </c>
      <c r="N701" s="258">
        <v>4581.1111111111113</v>
      </c>
      <c r="O701" s="259">
        <v>4857.6470588235297</v>
      </c>
      <c r="P701" s="259">
        <v>4961.5625</v>
      </c>
      <c r="Q701" s="259">
        <v>4650</v>
      </c>
      <c r="R701" s="259">
        <v>4817.5</v>
      </c>
      <c r="S701" s="259">
        <v>5102.8571428571431</v>
      </c>
      <c r="T701" s="261">
        <v>4820.5054151624545</v>
      </c>
    </row>
    <row r="702" spans="1:23" s="528" customFormat="1" x14ac:dyDescent="0.2">
      <c r="A702" s="248" t="s">
        <v>7</v>
      </c>
      <c r="B702" s="262">
        <v>77.142857142857139</v>
      </c>
      <c r="C702" s="263">
        <v>73.170731707317074</v>
      </c>
      <c r="D702" s="263">
        <v>81.818181818181813</v>
      </c>
      <c r="E702" s="263">
        <v>50</v>
      </c>
      <c r="F702" s="263">
        <v>73.170731707317074</v>
      </c>
      <c r="G702" s="263">
        <v>56.521739130434781</v>
      </c>
      <c r="H702" s="262">
        <v>87.878787878787875</v>
      </c>
      <c r="I702" s="469">
        <v>74.285714285714292</v>
      </c>
      <c r="J702" s="469">
        <v>77.142857142857139</v>
      </c>
      <c r="K702" s="469">
        <v>72.727272727272734</v>
      </c>
      <c r="L702" s="469">
        <v>85.714285714285708</v>
      </c>
      <c r="M702" s="264">
        <v>65.714285714285708</v>
      </c>
      <c r="N702" s="262">
        <v>91.666666666666671</v>
      </c>
      <c r="O702" s="263">
        <v>76.470588235294116</v>
      </c>
      <c r="P702" s="263">
        <v>87.5</v>
      </c>
      <c r="Q702" s="263">
        <v>83.333333333333329</v>
      </c>
      <c r="R702" s="263">
        <v>88.888888888888886</v>
      </c>
      <c r="S702" s="263">
        <v>80</v>
      </c>
      <c r="T702" s="265">
        <v>72.74368231046931</v>
      </c>
      <c r="V702" s="227"/>
    </row>
    <row r="703" spans="1:23" s="528" customFormat="1" x14ac:dyDescent="0.2">
      <c r="A703" s="248" t="s">
        <v>8</v>
      </c>
      <c r="B703" s="266">
        <v>7.4456546955044792E-2</v>
      </c>
      <c r="C703" s="267">
        <v>8.6723022260754651E-2</v>
      </c>
      <c r="D703" s="267">
        <v>8.86656893871621E-2</v>
      </c>
      <c r="E703" s="267">
        <v>0.12491686845691931</v>
      </c>
      <c r="F703" s="267">
        <v>7.3265636849753846E-2</v>
      </c>
      <c r="G703" s="267">
        <v>0.10039311913452881</v>
      </c>
      <c r="H703" s="266">
        <v>7.1427216450346345E-2</v>
      </c>
      <c r="I703" s="455">
        <v>7.9386954439713678E-2</v>
      </c>
      <c r="J703" s="455">
        <v>8.6061584079462308E-2</v>
      </c>
      <c r="K703" s="267">
        <v>0.12652969661961549</v>
      </c>
      <c r="L703" s="267">
        <v>6.5039136517259635E-2</v>
      </c>
      <c r="M703" s="268">
        <v>8.1102872489660152E-2</v>
      </c>
      <c r="N703" s="266">
        <v>6.5384709340652936E-2</v>
      </c>
      <c r="O703" s="267">
        <v>9.1982641558841796E-2</v>
      </c>
      <c r="P703" s="267">
        <v>7.1548460773118105E-2</v>
      </c>
      <c r="Q703" s="267">
        <v>8.5279054016767095E-2</v>
      </c>
      <c r="R703" s="267">
        <v>6.6307945306742389E-2</v>
      </c>
      <c r="S703" s="267">
        <v>7.8213091943209828E-2</v>
      </c>
      <c r="T703" s="269">
        <v>8.5781330419228682E-2</v>
      </c>
      <c r="V703" s="227"/>
    </row>
    <row r="704" spans="1:23" s="528" customFormat="1" x14ac:dyDescent="0.2">
      <c r="A704" s="257" t="s">
        <v>1</v>
      </c>
      <c r="B704" s="270">
        <f>B701/B700*100-100</f>
        <v>7.2014051522248224</v>
      </c>
      <c r="C704" s="271">
        <f t="shared" ref="C704:E704" si="230">C701/C700*100-100</f>
        <v>9.4117908392198615</v>
      </c>
      <c r="D704" s="271">
        <f t="shared" si="230"/>
        <v>5.177457636474017</v>
      </c>
      <c r="E704" s="271">
        <f t="shared" si="230"/>
        <v>10.845476624165144</v>
      </c>
      <c r="F704" s="271">
        <f>F701/F700*100-100</f>
        <v>9.0674841174641188</v>
      </c>
      <c r="G704" s="271">
        <f t="shared" ref="G704:T704" si="231">G701/G700*100-100</f>
        <v>7.1810406272273752</v>
      </c>
      <c r="H704" s="270">
        <f t="shared" si="231"/>
        <v>10.890324005078099</v>
      </c>
      <c r="I704" s="271">
        <f t="shared" si="231"/>
        <v>10.727296383034087</v>
      </c>
      <c r="J704" s="271">
        <f t="shared" si="231"/>
        <v>12.008847254748886</v>
      </c>
      <c r="K704" s="271">
        <f t="shared" si="231"/>
        <v>3.9493293591654037</v>
      </c>
      <c r="L704" s="271">
        <f t="shared" si="231"/>
        <v>11.59901118917513</v>
      </c>
      <c r="M704" s="272">
        <f t="shared" si="231"/>
        <v>11.670569867291178</v>
      </c>
      <c r="N704" s="270">
        <f t="shared" si="231"/>
        <v>4.3058085407812143</v>
      </c>
      <c r="O704" s="271">
        <f t="shared" si="231"/>
        <v>10.602164363012974</v>
      </c>
      <c r="P704" s="271">
        <f t="shared" si="231"/>
        <v>12.968180783242261</v>
      </c>
      <c r="Q704" s="271">
        <f t="shared" si="231"/>
        <v>5.8743169398907185</v>
      </c>
      <c r="R704" s="271">
        <f t="shared" si="231"/>
        <v>9.6880692167577394</v>
      </c>
      <c r="S704" s="271">
        <f t="shared" si="231"/>
        <v>16.185271922976852</v>
      </c>
      <c r="T704" s="273">
        <f t="shared" si="231"/>
        <v>9.7564985237353028</v>
      </c>
      <c r="U704" s="347"/>
      <c r="V704" s="227"/>
    </row>
    <row r="705" spans="1:23" s="528" customFormat="1" ht="13.5" thickBot="1" x14ac:dyDescent="0.25">
      <c r="A705" s="274" t="s">
        <v>27</v>
      </c>
      <c r="B705" s="275">
        <f>B701-B688</f>
        <v>16.571428571429351</v>
      </c>
      <c r="C705" s="276">
        <f t="shared" ref="C705:T705" si="232">C701-C688</f>
        <v>-8.8841463414637474</v>
      </c>
      <c r="D705" s="276">
        <f t="shared" si="232"/>
        <v>-81.488413547237542</v>
      </c>
      <c r="E705" s="276">
        <f t="shared" si="232"/>
        <v>188.33333333333303</v>
      </c>
      <c r="F705" s="276">
        <f t="shared" si="232"/>
        <v>49.966124661246795</v>
      </c>
      <c r="G705" s="276">
        <f t="shared" si="232"/>
        <v>139.10559006211133</v>
      </c>
      <c r="H705" s="275">
        <f t="shared" si="232"/>
        <v>312.06773618538318</v>
      </c>
      <c r="I705" s="276">
        <f t="shared" si="232"/>
        <v>300.21602787456413</v>
      </c>
      <c r="J705" s="276">
        <f t="shared" si="232"/>
        <v>349.17857142857156</v>
      </c>
      <c r="K705" s="276">
        <f t="shared" si="232"/>
        <v>-274.54545454545496</v>
      </c>
      <c r="L705" s="276">
        <f t="shared" si="232"/>
        <v>333.42857142857156</v>
      </c>
      <c r="M705" s="277">
        <f t="shared" si="232"/>
        <v>142.66666666666697</v>
      </c>
      <c r="N705" s="275">
        <f t="shared" si="232"/>
        <v>-146.07638888888869</v>
      </c>
      <c r="O705" s="276">
        <f t="shared" si="232"/>
        <v>142.92483660130711</v>
      </c>
      <c r="P705" s="276">
        <f t="shared" si="232"/>
        <v>19.848214285714675</v>
      </c>
      <c r="Q705" s="276">
        <f t="shared" si="232"/>
        <v>-245.55555555555566</v>
      </c>
      <c r="R705" s="276">
        <f t="shared" si="232"/>
        <v>66.25</v>
      </c>
      <c r="S705" s="276">
        <f t="shared" si="232"/>
        <v>263.76623376623411</v>
      </c>
      <c r="T705" s="278">
        <f t="shared" si="232"/>
        <v>112.65477763968556</v>
      </c>
      <c r="V705" s="227"/>
    </row>
    <row r="706" spans="1:23" s="528" customFormat="1" x14ac:dyDescent="0.2">
      <c r="A706" s="279" t="s">
        <v>51</v>
      </c>
      <c r="B706" s="280">
        <v>660</v>
      </c>
      <c r="C706" s="281">
        <v>673</v>
      </c>
      <c r="D706" s="281">
        <v>701</v>
      </c>
      <c r="E706" s="281">
        <v>157</v>
      </c>
      <c r="F706" s="281">
        <v>712</v>
      </c>
      <c r="G706" s="281">
        <v>707</v>
      </c>
      <c r="H706" s="280">
        <v>695</v>
      </c>
      <c r="I706" s="281">
        <v>712</v>
      </c>
      <c r="J706" s="281">
        <v>706</v>
      </c>
      <c r="K706" s="281">
        <v>136</v>
      </c>
      <c r="L706" s="281">
        <v>732</v>
      </c>
      <c r="M706" s="282">
        <v>733</v>
      </c>
      <c r="N706" s="280">
        <v>703</v>
      </c>
      <c r="O706" s="281">
        <v>712</v>
      </c>
      <c r="P706" s="281">
        <v>724</v>
      </c>
      <c r="Q706" s="281">
        <v>163</v>
      </c>
      <c r="R706" s="281">
        <v>728</v>
      </c>
      <c r="S706" s="281">
        <v>730</v>
      </c>
      <c r="T706" s="283">
        <f>SUM(B706:S706)</f>
        <v>11084</v>
      </c>
      <c r="U706" s="227" t="s">
        <v>56</v>
      </c>
      <c r="V706" s="284">
        <f>T693-T706</f>
        <v>61</v>
      </c>
      <c r="W706" s="285">
        <f>V706/T693</f>
        <v>5.4733064154329292E-3</v>
      </c>
    </row>
    <row r="707" spans="1:23" s="528" customFormat="1" x14ac:dyDescent="0.2">
      <c r="A707" s="286" t="s">
        <v>28</v>
      </c>
      <c r="B707" s="322"/>
      <c r="C707" s="242"/>
      <c r="D707" s="242"/>
      <c r="E707" s="242"/>
      <c r="F707" s="242"/>
      <c r="G707" s="242"/>
      <c r="H707" s="244"/>
      <c r="I707" s="242"/>
      <c r="J707" s="242"/>
      <c r="K707" s="242"/>
      <c r="L707" s="242"/>
      <c r="M707" s="372"/>
      <c r="N707" s="244"/>
      <c r="O707" s="242"/>
      <c r="P707" s="242"/>
      <c r="Q707" s="242"/>
      <c r="R707" s="242"/>
      <c r="S707" s="242"/>
      <c r="T707" s="235"/>
      <c r="U707" s="227" t="s">
        <v>57</v>
      </c>
      <c r="V707" s="227"/>
    </row>
    <row r="708" spans="1:23" s="528" customFormat="1" ht="13.5" thickBot="1" x14ac:dyDescent="0.25">
      <c r="A708" s="287" t="s">
        <v>26</v>
      </c>
      <c r="B708" s="374">
        <f>B707-B694</f>
        <v>0</v>
      </c>
      <c r="C708" s="386">
        <f t="shared" ref="C708:S708" si="233">C707-C694</f>
        <v>0</v>
      </c>
      <c r="D708" s="386">
        <f t="shared" si="233"/>
        <v>0</v>
      </c>
      <c r="E708" s="386">
        <f t="shared" si="233"/>
        <v>0</v>
      </c>
      <c r="F708" s="386">
        <f t="shared" si="233"/>
        <v>0</v>
      </c>
      <c r="G708" s="386">
        <f t="shared" si="233"/>
        <v>0</v>
      </c>
      <c r="H708" s="374">
        <f t="shared" si="233"/>
        <v>0</v>
      </c>
      <c r="I708" s="386">
        <f t="shared" si="233"/>
        <v>0</v>
      </c>
      <c r="J708" s="386">
        <f t="shared" si="233"/>
        <v>0</v>
      </c>
      <c r="K708" s="386">
        <f t="shared" si="233"/>
        <v>0</v>
      </c>
      <c r="L708" s="386">
        <f t="shared" si="233"/>
        <v>0</v>
      </c>
      <c r="M708" s="387">
        <f t="shared" si="233"/>
        <v>0</v>
      </c>
      <c r="N708" s="374">
        <f t="shared" si="233"/>
        <v>0</v>
      </c>
      <c r="O708" s="386">
        <f t="shared" si="233"/>
        <v>0</v>
      </c>
      <c r="P708" s="386">
        <f t="shared" si="233"/>
        <v>0</v>
      </c>
      <c r="Q708" s="386">
        <f t="shared" si="233"/>
        <v>0</v>
      </c>
      <c r="R708" s="386">
        <f t="shared" si="233"/>
        <v>0</v>
      </c>
      <c r="S708" s="386">
        <f t="shared" si="233"/>
        <v>0</v>
      </c>
      <c r="T708" s="236"/>
      <c r="U708" s="227" t="s">
        <v>26</v>
      </c>
      <c r="V708" s="227">
        <f>V707-V694</f>
        <v>-150.07</v>
      </c>
    </row>
  </sheetData>
  <mergeCells count="241">
    <mergeCell ref="B698:G698"/>
    <mergeCell ref="H698:M698"/>
    <mergeCell ref="N698:S698"/>
    <mergeCell ref="B685:G685"/>
    <mergeCell ref="H685:M685"/>
    <mergeCell ref="N685:S685"/>
    <mergeCell ref="B672:G672"/>
    <mergeCell ref="H672:M672"/>
    <mergeCell ref="N672:S672"/>
    <mergeCell ref="B425:G425"/>
    <mergeCell ref="H425:M425"/>
    <mergeCell ref="N425:S425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51:G451"/>
    <mergeCell ref="H451:M451"/>
    <mergeCell ref="N451:S451"/>
    <mergeCell ref="B620:G620"/>
    <mergeCell ref="H620:M620"/>
    <mergeCell ref="N620:S620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2022-07-22T16:17:27Z</dcterms:modified>
</cp:coreProperties>
</file>